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rovira-my.sharepoint.com/personal/47859033-n_epp_urv_cat/Documents/VOC methodology/spme_review/spmereview_revision/"/>
    </mc:Choice>
  </mc:AlternateContent>
  <xr:revisionPtr revIDLastSave="3" documentId="8_{90205DE0-AF5F-412C-A94E-A6382D3BAC1E}" xr6:coauthVersionLast="47" xr6:coauthVersionMax="47" xr10:uidLastSave="{8D25D3F7-FD6A-B644-9B05-A101D9BEA3EA}"/>
  <bookViews>
    <workbookView xWindow="0" yWindow="500" windowWidth="33600" windowHeight="19060" activeTab="5" xr2:uid="{8AC86D51-909C-6C45-9ADE-B958873530AF}"/>
  </bookViews>
  <sheets>
    <sheet name="captions" sheetId="7" r:id="rId1"/>
    <sheet name="Table S1" sheetId="1" r:id="rId2"/>
    <sheet name="Table S2" sheetId="3" r:id="rId3"/>
    <sheet name="Table S3" sheetId="4" r:id="rId4"/>
    <sheet name="Table S4" sheetId="5" r:id="rId5"/>
    <sheet name="Table S5" sheetId="6" r:id="rId6"/>
    <sheet name="Table S6" sheetId="9" r:id="rId7"/>
    <sheet name="References" sheetId="8" r:id="rId8"/>
  </sheets>
  <definedNames>
    <definedName name="_xlnm._FilterDatabase" localSheetId="7" hidden="1">References!$A$1:$C$1</definedName>
    <definedName name="_xlnm._FilterDatabase" localSheetId="1" hidden="1">'Table S1'!$A$1:$R$842</definedName>
    <definedName name="_xlnm._FilterDatabase" localSheetId="2" hidden="1">'Table S2'!$A$1:$O$1</definedName>
    <definedName name="_xlnm._FilterDatabase" localSheetId="3" hidden="1">'Table S3'!$A$1:$J$16</definedName>
    <definedName name="_xlnm._FilterDatabase" localSheetId="4" hidden="1">'Table S4'!$A$1:$O$26</definedName>
    <definedName name="_xlnm._FilterDatabase" localSheetId="5" hidden="1">'Table S5'!$A$1:$I$35</definedName>
    <definedName name="_xlnm._FilterDatabase" localSheetId="6" hidden="1">'Table S6'!$A$1:$H$842</definedName>
    <definedName name="_xlnm.Extract" localSheetId="1">#REF!</definedName>
    <definedName name="db_volatilome" localSheetId="1">'Table S1'!$B$1:$K$673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5" i="3" l="1"/>
  <c r="L8" i="3"/>
  <c r="L2" i="3"/>
  <c r="L21" i="3"/>
  <c r="L35" i="3"/>
  <c r="G22" i="4"/>
  <c r="L32" i="3"/>
  <c r="L22" i="3"/>
  <c r="L3" i="3"/>
  <c r="E4" i="6"/>
  <c r="L31" i="3"/>
  <c r="L30" i="3"/>
  <c r="L11" i="3"/>
  <c r="L34" i="3"/>
  <c r="L27" i="3"/>
  <c r="L9" i="3"/>
  <c r="L16" i="3"/>
  <c r="L25" i="3"/>
  <c r="L26" i="3"/>
  <c r="E14" i="6"/>
  <c r="E20" i="6"/>
  <c r="E7" i="6"/>
  <c r="E18" i="6"/>
  <c r="E33" i="6"/>
  <c r="E5" i="6"/>
  <c r="E23" i="6"/>
  <c r="E28" i="6"/>
  <c r="E24" i="6"/>
  <c r="E10" i="6"/>
  <c r="E29" i="6"/>
  <c r="E17" i="6"/>
  <c r="E19" i="6"/>
  <c r="E12" i="6"/>
  <c r="E6" i="6"/>
  <c r="J24" i="5"/>
  <c r="J19" i="5"/>
  <c r="J20" i="5"/>
  <c r="J7" i="5"/>
  <c r="J29" i="5"/>
  <c r="J17" i="5"/>
  <c r="J23" i="5"/>
  <c r="J12" i="5"/>
  <c r="J18" i="5"/>
  <c r="J6" i="5"/>
  <c r="J33" i="5"/>
  <c r="J5" i="5"/>
  <c r="J10" i="5"/>
  <c r="J28" i="5"/>
  <c r="L24" i="3"/>
  <c r="L19" i="3"/>
  <c r="L7" i="3"/>
  <c r="L29" i="3"/>
  <c r="L17" i="3"/>
  <c r="L23" i="3"/>
  <c r="L12" i="3"/>
  <c r="L6" i="3"/>
  <c r="L5" i="3"/>
  <c r="L10" i="3"/>
  <c r="L2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35" authorId="0" shapeId="0" xr:uid="{DB2107E2-F8DB-4346-9BFD-C193882DAC3C}">
      <text>
        <r>
          <rPr>
            <b/>
            <sz val="10"/>
            <color rgb="FF000000"/>
            <rFont val="Tahoma"/>
            <family val="2"/>
          </rPr>
          <t>Microsoft Office User</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A362808-6529-474A-90D4-2179195A3C43}" name="db_volatilome" type="6" refreshedVersion="8" background="1" saveData="1">
    <textPr sourceFile="/Users/maria/OneDrive - URV/VOC methodology/spme_review/frontiers_spme_review/db_volatilome.csv" comma="1">
      <textFields count="4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<sst xmlns="http://schemas.openxmlformats.org/spreadsheetml/2006/main" count="14637" uniqueCount="4363">
  <si>
    <t>InChIKey</t>
  </si>
  <si>
    <t>Kingdom</t>
  </si>
  <si>
    <t>Superclass</t>
  </si>
  <si>
    <t>Class</t>
  </si>
  <si>
    <t>Subclass</t>
  </si>
  <si>
    <t>Parent Level 1</t>
  </si>
  <si>
    <t>KEGG</t>
  </si>
  <si>
    <t>HCFAJYNVAYBARA-UHFFFAOYSA-N</t>
  </si>
  <si>
    <t>cancer</t>
  </si>
  <si>
    <t>Organic compounds</t>
  </si>
  <si>
    <t>Organic oxygen compounds</t>
  </si>
  <si>
    <t>Organooxygen compounds</t>
  </si>
  <si>
    <t>Carbonyl compounds</t>
  </si>
  <si>
    <t>Ketones</t>
  </si>
  <si>
    <t>C7H14O</t>
  </si>
  <si>
    <t>HMDB0004814</t>
  </si>
  <si>
    <t>XNLICIUVMPYHGG-UHFFFAOYSA-N</t>
  </si>
  <si>
    <t>C5H10O</t>
  </si>
  <si>
    <t>C01949</t>
  </si>
  <si>
    <t>HMDB0034235</t>
  </si>
  <si>
    <t>ZWEHNKRNPOVVGH-UHFFFAOYSA-N</t>
  </si>
  <si>
    <t>C4H8O</t>
  </si>
  <si>
    <t>C02845</t>
  </si>
  <si>
    <t>HMDB0000474</t>
  </si>
  <si>
    <t>JARKCYVAAOWBJS-UHFFFAOYSA-N</t>
  </si>
  <si>
    <t>Aldehydes</t>
  </si>
  <si>
    <t>C6H12O</t>
  </si>
  <si>
    <t>HMDB0005994</t>
  </si>
  <si>
    <t>WQOXQRCZOLPYPM-UHFFFAOYSA-N</t>
  </si>
  <si>
    <t>Organosulfur compounds</t>
  </si>
  <si>
    <t>Organic disulfides</t>
  </si>
  <si>
    <t>Dialkyldisulfides</t>
  </si>
  <si>
    <t>C2H6S2</t>
  </si>
  <si>
    <t>C08371</t>
  </si>
  <si>
    <t>HMDB0005879</t>
  </si>
  <si>
    <t>CATSNJVOTSVZJV-UHFFFAOYSA-N</t>
  </si>
  <si>
    <t>C08380</t>
  </si>
  <si>
    <t>HMDB0003671</t>
  </si>
  <si>
    <t>CSCPPACGZOOCGX-UHFFFAOYSA-N</t>
  </si>
  <si>
    <t>C3H6O</t>
  </si>
  <si>
    <t>C00207</t>
  </si>
  <si>
    <t>HMDB0001659</t>
  </si>
  <si>
    <t>GYHFUZHODSMOHU-UHFFFAOYSA-N</t>
  </si>
  <si>
    <t>C9H18O</t>
  </si>
  <si>
    <t>HMDB0059835</t>
  </si>
  <si>
    <t>ISWSIDIOOBJBQZ-UHFFFAOYSA-N</t>
  </si>
  <si>
    <t>Benzenoids</t>
  </si>
  <si>
    <t>Phenols</t>
  </si>
  <si>
    <t>1-hydroxy-4-unsubstituted benzenoids</t>
  </si>
  <si>
    <t>C6H6O</t>
  </si>
  <si>
    <t>C00146</t>
  </si>
  <si>
    <t>HMDB0000228</t>
  </si>
  <si>
    <t>DB03255</t>
  </si>
  <si>
    <t>YWHLKYXPLRWGSE-UHFFFAOYSA-N</t>
  </si>
  <si>
    <t>Organic trisulfides</t>
  </si>
  <si>
    <t>C2H6S3</t>
  </si>
  <si>
    <t>C08372</t>
  </si>
  <si>
    <t>HMDB0013780</t>
  </si>
  <si>
    <t>HUMNYLRZRPPJDN-UHFFFAOYSA-N</t>
  </si>
  <si>
    <t>Benzene and substituted derivatives</t>
  </si>
  <si>
    <t>Benzoyl derivatives</t>
  </si>
  <si>
    <t>C7H6O</t>
  </si>
  <si>
    <t>HMDB0006115</t>
  </si>
  <si>
    <t>IWDCLRJOBJJRNH-UHFFFAOYSA-N</t>
  </si>
  <si>
    <t>Cresols</t>
  </si>
  <si>
    <t>Para cresols</t>
  </si>
  <si>
    <t>C7H8O</t>
  </si>
  <si>
    <t>C01468</t>
  </si>
  <si>
    <t>HMDB0001858</t>
  </si>
  <si>
    <t>DB01688</t>
  </si>
  <si>
    <t>LSDPWZHWYPCBBB-UHFFFAOYSA-N</t>
  </si>
  <si>
    <t>Thiols</t>
  </si>
  <si>
    <t>Alkylthiols</t>
  </si>
  <si>
    <t>CH4S</t>
  </si>
  <si>
    <t>C00409</t>
  </si>
  <si>
    <t>HMDB0003227</t>
  </si>
  <si>
    <t>PFCHFHIRKBAQGU-UHFFFAOYSA-N</t>
  </si>
  <si>
    <t>HMDB0000753</t>
  </si>
  <si>
    <t>ULDHMXUKGWMISQ-UHFFFAOYSA-N</t>
  </si>
  <si>
    <t>Carvone</t>
  </si>
  <si>
    <t>Lipids and lipid-like molecules</t>
  </si>
  <si>
    <t>Prenol lipids</t>
  </si>
  <si>
    <t>Monoterpenoids</t>
  </si>
  <si>
    <t>Menthane monoterpenoids</t>
  </si>
  <si>
    <t>C10H14O</t>
  </si>
  <si>
    <t>HMDB0035824</t>
  </si>
  <si>
    <t>YLQBMQCUIZJEEH-UHFFFAOYSA-N</t>
  </si>
  <si>
    <t>Furan</t>
  </si>
  <si>
    <t>Organoheterocyclic compounds</t>
  </si>
  <si>
    <t>Heteroaromatic compounds</t>
  </si>
  <si>
    <t>C4H4O</t>
  </si>
  <si>
    <t>C14275</t>
  </si>
  <si>
    <t>HMDB0013785</t>
  </si>
  <si>
    <t>QTBSBXVTEAMEQO-UHFFFAOYSA-N</t>
  </si>
  <si>
    <t>Organic acids and derivatives</t>
  </si>
  <si>
    <t>Carboxylic acids and derivatives</t>
  </si>
  <si>
    <t>Carboxylic acids</t>
  </si>
  <si>
    <t>C2H4O2</t>
  </si>
  <si>
    <t>C00033</t>
  </si>
  <si>
    <t>HMDB0000042</t>
  </si>
  <si>
    <t>YXFVVABEGXRONW-UHFFFAOYSA-N</t>
  </si>
  <si>
    <t>Toluenes</t>
  </si>
  <si>
    <t>C7H8</t>
  </si>
  <si>
    <t>C4H5N</t>
  </si>
  <si>
    <t>HMDB0035924</t>
  </si>
  <si>
    <t>YIWUKEYIRIRTPP-UHFFFAOYSA-N</t>
  </si>
  <si>
    <t>Fatty Acyls</t>
  </si>
  <si>
    <t>Fatty alcohols</t>
  </si>
  <si>
    <t>C8H18O</t>
  </si>
  <si>
    <t>C02498</t>
  </si>
  <si>
    <t>HMDB0031231</t>
  </si>
  <si>
    <t>BYGQBDHUGHBGMD-UHFFFAOYSA-N</t>
  </si>
  <si>
    <t>C02223</t>
  </si>
  <si>
    <t>HMDB0031526</t>
  </si>
  <si>
    <t>GSNUFIFRDBKVIE-UHFFFAOYSA-N</t>
  </si>
  <si>
    <t>2,5-Dimethylfurane</t>
  </si>
  <si>
    <t>C6H8O</t>
  </si>
  <si>
    <t>HMDB0033182</t>
  </si>
  <si>
    <t>KBPLFHHGFOOTCA-UHFFFAOYSA-N</t>
  </si>
  <si>
    <t>C00756</t>
  </si>
  <si>
    <t>HMDB0001183</t>
  </si>
  <si>
    <t>MMSLOZQEMPDGPI-UHFFFAOYSA-N</t>
  </si>
  <si>
    <t>Para- alpha-dimethylstyrene</t>
  </si>
  <si>
    <t>Phenylpropenes</t>
  </si>
  <si>
    <t>C10H12</t>
  </si>
  <si>
    <t>HMDB0029641</t>
  </si>
  <si>
    <t>POIARNZEYGURDG-FNORWQNLSA-N</t>
  </si>
  <si>
    <t>Alpha,beta-unsaturated carbonyl compounds</t>
  </si>
  <si>
    <t>C13H18O</t>
  </si>
  <si>
    <t>RESBOJMQOGJOMW-UHFFFAOYSA-N</t>
  </si>
  <si>
    <t>Thioethers</t>
  </si>
  <si>
    <t>Aryl thioethers</t>
  </si>
  <si>
    <t>C6H8OS</t>
  </si>
  <si>
    <t>HMDB0041566</t>
  </si>
  <si>
    <t>VQKFNUFAXTZWDK-UHFFFAOYSA-N</t>
  </si>
  <si>
    <t>C5H6O</t>
  </si>
  <si>
    <t>HMDB0013749</t>
  </si>
  <si>
    <t>YGHRJJRRZDOVPD-UHFFFAOYSA-N</t>
  </si>
  <si>
    <t>C07329</t>
  </si>
  <si>
    <t>HMDB0006478</t>
  </si>
  <si>
    <t>GYUZHTWCNKINPY-UHFFFAOYSA-N</t>
  </si>
  <si>
    <t>Tetrahydrofurans</t>
  </si>
  <si>
    <t>C13H22O</t>
  </si>
  <si>
    <t>HMDB0036823</t>
  </si>
  <si>
    <t>HFPZCAJZSCWRBC-UHFFFAOYSA-N</t>
  </si>
  <si>
    <t>Aromatic monoterpenoids</t>
  </si>
  <si>
    <t>C10H14</t>
  </si>
  <si>
    <t>C06575</t>
  </si>
  <si>
    <t>HMDB0005805</t>
  </si>
  <si>
    <t>HYBBIBNJHNGZAN-UHFFFAOYSA-N</t>
  </si>
  <si>
    <t>C5H4O2</t>
  </si>
  <si>
    <t>C14279</t>
  </si>
  <si>
    <t>HMDB0032914</t>
  </si>
  <si>
    <t>KSMVZQYAVGTKIV-UHFFFAOYSA-N</t>
  </si>
  <si>
    <t>C10H20O</t>
  </si>
  <si>
    <t>C12307</t>
  </si>
  <si>
    <t>HMDB0011623</t>
  </si>
  <si>
    <t>NUJGJRNETVAIRJ-UHFFFAOYSA-N</t>
  </si>
  <si>
    <t>C8H16O</t>
  </si>
  <si>
    <t>C01545</t>
  </si>
  <si>
    <t>HMDB0001140</t>
  </si>
  <si>
    <t>QQZOPKMRPOGIEB-UHFFFAOYSA-N</t>
  </si>
  <si>
    <t>HMDB0005842</t>
  </si>
  <si>
    <t>SIKJAQJRHWYJAI-UHFFFAOYSA-N</t>
  </si>
  <si>
    <t>Indoles and derivatives</t>
  </si>
  <si>
    <t>Indoles</t>
  </si>
  <si>
    <t>C8H7N</t>
  </si>
  <si>
    <t>C00463</t>
  </si>
  <si>
    <t>HMDB0000738</t>
  </si>
  <si>
    <t>DB04532</t>
  </si>
  <si>
    <t>XMGQYMWWDOXHJM-UHFFFAOYSA-N</t>
  </si>
  <si>
    <t>C10H16</t>
  </si>
  <si>
    <t>C06078</t>
  </si>
  <si>
    <t>HMDB0032473</t>
  </si>
  <si>
    <t>XSNQECSCDATQEL-UHFFFAOYSA-N</t>
  </si>
  <si>
    <t>2,6-dimethyl-7-octen-2-ol</t>
  </si>
  <si>
    <t>Alcohols and polyols</t>
  </si>
  <si>
    <t>Tertiary alcohols</t>
  </si>
  <si>
    <t>BIFPSSTVLFHHEI-UHFFFAOYSA-N</t>
  </si>
  <si>
    <t>FYGHSUNMUKGBRK-UHFFFAOYSA-N</t>
  </si>
  <si>
    <t>C9H12</t>
  </si>
  <si>
    <t>C14518</t>
  </si>
  <si>
    <t>HMDB0059901</t>
  </si>
  <si>
    <t>GHVNFZFCNZKVNT-UHFFFAOYSA-N</t>
  </si>
  <si>
    <t>Fatty acids and conjugates</t>
  </si>
  <si>
    <t>Medium-chain fatty acids</t>
  </si>
  <si>
    <t>C10H20O2</t>
  </si>
  <si>
    <t>C01571</t>
  </si>
  <si>
    <t>HMDB0000511</t>
  </si>
  <si>
    <t>DB03600</t>
  </si>
  <si>
    <t>IEMMBWWQXVXBEU-UHFFFAOYSA-N</t>
  </si>
  <si>
    <t>C6H6O2</t>
  </si>
  <si>
    <t>HMDB0033127</t>
  </si>
  <si>
    <t>KWOLFJPFCHCOCG-UHFFFAOYSA-N</t>
  </si>
  <si>
    <t>C8H8O</t>
  </si>
  <si>
    <t>C07113</t>
  </si>
  <si>
    <t>HMDB0033910</t>
  </si>
  <si>
    <t>DB04619</t>
  </si>
  <si>
    <t>LFQSCWFLJHTTHZ-UHFFFAOYSA-N</t>
  </si>
  <si>
    <t>Primary alcohols</t>
  </si>
  <si>
    <t>C2H6O</t>
  </si>
  <si>
    <t>C00469</t>
  </si>
  <si>
    <t>HMDB0000108</t>
  </si>
  <si>
    <t>DB00898</t>
  </si>
  <si>
    <t>NOOLISFMXDJSKH-UHFFFAOYSA-N</t>
  </si>
  <si>
    <t>HMDB0035765</t>
  </si>
  <si>
    <t>UIHCLUNTQKBZGK-UHFFFAOYSA-N</t>
  </si>
  <si>
    <t>WRYLYDPHFGVWKC-UHFFFAOYSA-N</t>
  </si>
  <si>
    <t>C10H18O</t>
  </si>
  <si>
    <t>C17073</t>
  </si>
  <si>
    <t>HMDB0035833</t>
  </si>
  <si>
    <t>WWZKQHOCKIZLMA-UHFFFAOYSA-N</t>
  </si>
  <si>
    <t>C8H16O2</t>
  </si>
  <si>
    <t>C06423</t>
  </si>
  <si>
    <t>HMDB0000482</t>
  </si>
  <si>
    <t>DB04519</t>
  </si>
  <si>
    <t>XEKOWRVHYACXOJ-UHFFFAOYSA-N</t>
  </si>
  <si>
    <t>Carboxylic acid derivatives</t>
  </si>
  <si>
    <t>Carboxylic acid esters</t>
  </si>
  <si>
    <t>C4H8O2</t>
  </si>
  <si>
    <t>C00849</t>
  </si>
  <si>
    <t>HMDB0031217</t>
  </si>
  <si>
    <t>XLPDVYGDNRIQFV-UHFFFAOYSA-N</t>
  </si>
  <si>
    <t>Para-Cymen-8-ol</t>
  </si>
  <si>
    <t>Phenylpropanes</t>
  </si>
  <si>
    <t>HMDB0029652</t>
  </si>
  <si>
    <t>YOMSJEATGXXYPX-UHFFFAOYSA-N</t>
  </si>
  <si>
    <t>Methoxyphenols</t>
  </si>
  <si>
    <t>C9H10O2</t>
  </si>
  <si>
    <t>C17883</t>
  </si>
  <si>
    <t>HMDB0013744</t>
  </si>
  <si>
    <t>DB03514</t>
  </si>
  <si>
    <t>YSTPAHQEHQSRJD-UHFFFAOYSA-N</t>
  </si>
  <si>
    <t>Piperitone</t>
  </si>
  <si>
    <t>C10H16O</t>
  </si>
  <si>
    <t>HMDB0034975</t>
  </si>
  <si>
    <t>YVBAUDVGOFCUSG-UHFFFAOYSA-N</t>
  </si>
  <si>
    <t>Pentylfuran</t>
  </si>
  <si>
    <t>C9H14O</t>
  </si>
  <si>
    <t>HMDB0013824</t>
  </si>
  <si>
    <t>CDOSHBSSFJOMGT-UHFFFAOYSA-N</t>
  </si>
  <si>
    <t>Linolool</t>
  </si>
  <si>
    <t>Acyclic monoterpenoids</t>
  </si>
  <si>
    <t>C03985</t>
  </si>
  <si>
    <t>HMDB0036100</t>
  </si>
  <si>
    <t>FBUKVWPVBMHYJY-UHFFFAOYSA-N</t>
  </si>
  <si>
    <t>C9H18O2</t>
  </si>
  <si>
    <t>C01601</t>
  </si>
  <si>
    <t>HMDB0000847</t>
  </si>
  <si>
    <t>FXHGMKSSBGDXIY-UHFFFAOYSA-N</t>
  </si>
  <si>
    <t>C14390</t>
  </si>
  <si>
    <t>HMDB0031475</t>
  </si>
  <si>
    <t>HGBOYTHUEUWSSQ-UHFFFAOYSA-N</t>
  </si>
  <si>
    <t>HMDB0031206</t>
  </si>
  <si>
    <t>DB01919</t>
  </si>
  <si>
    <t>JHIVVAPYMSGYDF-UHFFFAOYSA-N</t>
  </si>
  <si>
    <t>C6H10O</t>
  </si>
  <si>
    <t>C00414</t>
  </si>
  <si>
    <t>HMDB0003315</t>
  </si>
  <si>
    <t>DB02060</t>
  </si>
  <si>
    <t>LTMQZVLXCLQPCT-UHFFFAOYSA-N</t>
  </si>
  <si>
    <t>Tetralins</t>
  </si>
  <si>
    <t>C13H18</t>
  </si>
  <si>
    <t>HMDB0059826</t>
  </si>
  <si>
    <t>MOYAFQVGZZPNRA-UHFFFAOYSA-N</t>
  </si>
  <si>
    <t>C06075</t>
  </si>
  <si>
    <t>HMDB0036994</t>
  </si>
  <si>
    <t>NBBJYMSMWIIQGU-UHFFFAOYSA-N</t>
  </si>
  <si>
    <t>C00479</t>
  </si>
  <si>
    <t>HMDB0003366</t>
  </si>
  <si>
    <t>NGAZZOYFWWSOGK-UHFFFAOYSA-N</t>
  </si>
  <si>
    <t>HMDB0031482</t>
  </si>
  <si>
    <t>RTUMCNDCAVLXEP-UHFFFAOYSA-N</t>
  </si>
  <si>
    <t>C13H16</t>
  </si>
  <si>
    <t>HMDB0040284</t>
  </si>
  <si>
    <t>UHOVQNZJYSORNB-UHFFFAOYSA-N</t>
  </si>
  <si>
    <t>C6H6</t>
  </si>
  <si>
    <t>C01407</t>
  </si>
  <si>
    <t>HMDB0001505</t>
  </si>
  <si>
    <t>WEEGYLXZBRQIMU-UHFFFAOYSA-N</t>
  </si>
  <si>
    <t>Oxanes</t>
  </si>
  <si>
    <t>C09844</t>
  </si>
  <si>
    <t>HMDB0004472</t>
  </si>
  <si>
    <t>WUOACPNHFRMFPN-UHFFFAOYSA-N</t>
  </si>
  <si>
    <t>C16772</t>
  </si>
  <si>
    <t>YHQGMYUVUMAZJR-UHFFFAOYSA-N</t>
  </si>
  <si>
    <t>C09898</t>
  </si>
  <si>
    <t>HMDB0036995</t>
  </si>
  <si>
    <t>YKFLAYDHMOASIY-UHFFFAOYSA-N</t>
  </si>
  <si>
    <t>Hydrocarbons</t>
  </si>
  <si>
    <t>Unsaturated hydrocarbons</t>
  </si>
  <si>
    <t>Branched unsaturated hydrocarbons</t>
  </si>
  <si>
    <t>C09900</t>
  </si>
  <si>
    <t>HMDB0005806</t>
  </si>
  <si>
    <t>AEVLWICMAHGAMS-UHFFFAOYSA-N</t>
  </si>
  <si>
    <t>HMDB0035600</t>
  </si>
  <si>
    <t>AMIMRNSIRUDHCM-UHFFFAOYSA-N</t>
  </si>
  <si>
    <t>HMDB0031243</t>
  </si>
  <si>
    <t>CAWHJQAVHZEVTJ-UHFFFAOYSA-N</t>
  </si>
  <si>
    <t>Methyl-Pyrazine</t>
  </si>
  <si>
    <t>Diazines</t>
  </si>
  <si>
    <t>Pyrazines</t>
  </si>
  <si>
    <t>C5H6N2</t>
  </si>
  <si>
    <t>HMDB0033112</t>
  </si>
  <si>
    <t>CUUMXRBKJIDIAY-ZDUSSCGKSA-N</t>
  </si>
  <si>
    <t>Sesquiterpenoids</t>
  </si>
  <si>
    <t>C15H20</t>
  </si>
  <si>
    <t>DLHQZZUEERVIGQ-UHFFFAOYSA-N</t>
  </si>
  <si>
    <t>C10H22O</t>
  </si>
  <si>
    <t>HMDB0035246</t>
  </si>
  <si>
    <t>DTUQWGWMVIHBKE-UHFFFAOYSA-N</t>
  </si>
  <si>
    <t>Phenylacetaldehydes</t>
  </si>
  <si>
    <t>C00601</t>
  </si>
  <si>
    <t>HMDB0006236</t>
  </si>
  <si>
    <t>DB02178</t>
  </si>
  <si>
    <t>DXVYLFHTJZWTRF-UHFFFAOYSA-N</t>
  </si>
  <si>
    <t>HMDB0005841</t>
  </si>
  <si>
    <t>FUZZWVXGSFPDMH-UHFFFAOYSA-N</t>
  </si>
  <si>
    <t>C6H12O2</t>
  </si>
  <si>
    <t>C01585</t>
  </si>
  <si>
    <t>HMDB0000535</t>
  </si>
  <si>
    <t>FXLOVSHXALFLKQ-UHFFFAOYSA-N</t>
  </si>
  <si>
    <t>C06758</t>
  </si>
  <si>
    <t>HMDB0029638</t>
  </si>
  <si>
    <t>GNKZMNRKLCTJAY-UHFFFAOYSA-N</t>
  </si>
  <si>
    <t>C9H10O</t>
  </si>
  <si>
    <t>HMDB0032608</t>
  </si>
  <si>
    <t>GWHJZXXIDMPWGX-UHFFFAOYSA-N</t>
  </si>
  <si>
    <t>C14533</t>
  </si>
  <si>
    <t>HMDB0013733</t>
  </si>
  <si>
    <t>JUJWROOIHBZHMG-UHFFFAOYSA-N</t>
  </si>
  <si>
    <t>Pyridines and derivatives</t>
  </si>
  <si>
    <t>C5H5N</t>
  </si>
  <si>
    <t>C00747</t>
  </si>
  <si>
    <t>HMDB0000926</t>
  </si>
  <si>
    <t>KJRRQXYWFQKJIP-UHFFFAOYSA-N</t>
  </si>
  <si>
    <t>LABTWGUMFABVFG-ONEGZZNKSA-N</t>
  </si>
  <si>
    <t>C5H8O</t>
  </si>
  <si>
    <t>HMDB0001184</t>
  </si>
  <si>
    <t>LHGVFZTZFXWLCP-UHFFFAOYSA-N</t>
  </si>
  <si>
    <t>C7H8O2</t>
  </si>
  <si>
    <t>HMDB0001398</t>
  </si>
  <si>
    <t>LQZZUXJYWNFBMV-UHFFFAOYSA-N</t>
  </si>
  <si>
    <t>C12H26O</t>
  </si>
  <si>
    <t>C02277</t>
  </si>
  <si>
    <t>HMDB0011626</t>
  </si>
  <si>
    <t>DB06894</t>
  </si>
  <si>
    <t>LRHPLDYGYMQRHN-UHFFFAOYSA-N</t>
  </si>
  <si>
    <t>C4H10O</t>
  </si>
  <si>
    <t>C06142</t>
  </si>
  <si>
    <t>HMDB0004327</t>
  </si>
  <si>
    <t>DB02145</t>
  </si>
  <si>
    <t>MWKFXSUHUHTGQN-UHFFFAOYSA-N</t>
  </si>
  <si>
    <t>C01633</t>
  </si>
  <si>
    <t>HMDB0011624</t>
  </si>
  <si>
    <t>NTIZESTWPVYFNL-UHFFFAOYSA-N</t>
  </si>
  <si>
    <t>C19263</t>
  </si>
  <si>
    <t>HMDB0002939</t>
  </si>
  <si>
    <t>PHTQWCKDNZKARW-UHFFFAOYSA-N</t>
  </si>
  <si>
    <t>C5H12O</t>
  </si>
  <si>
    <t>C07328</t>
  </si>
  <si>
    <t>HMDB0006007</t>
  </si>
  <si>
    <t>DB02296</t>
  </si>
  <si>
    <t>UHEPJGULSIKKTP-UHFFFAOYSA-N</t>
  </si>
  <si>
    <t>Prenylacetone</t>
  </si>
  <si>
    <t>C8H14O</t>
  </si>
  <si>
    <t>C07287</t>
  </si>
  <si>
    <t>HMDB0035915</t>
  </si>
  <si>
    <t>URLKBWYHVLBVBO-UHFFFAOYSA-N</t>
  </si>
  <si>
    <t>Xylenes</t>
  </si>
  <si>
    <t>p-Xylenes</t>
  </si>
  <si>
    <t>C8H10</t>
  </si>
  <si>
    <t>C06756</t>
  </si>
  <si>
    <t>HMDB0059924</t>
  </si>
  <si>
    <t>VKCYHJWLYTUGCC-UHFFFAOYSA-N</t>
  </si>
  <si>
    <t>HMDB0031266</t>
  </si>
  <si>
    <t>VLKZOEOYAKHREP-UHFFFAOYSA-N</t>
  </si>
  <si>
    <t>Saturated hydrocarbons</t>
  </si>
  <si>
    <t>Alkanes</t>
  </si>
  <si>
    <t>C6H14</t>
  </si>
  <si>
    <t>C11271</t>
  </si>
  <si>
    <t>HMDB0029600</t>
  </si>
  <si>
    <t>VLUMOWNVWOXZAU-CLFYSBASSA-N</t>
  </si>
  <si>
    <t>Phenylpropanoids and polyketides</t>
  </si>
  <si>
    <t>C10H10O</t>
  </si>
  <si>
    <t>WTWBUQJHJGUZCY-UHFFFAOYSA-N</t>
  </si>
  <si>
    <t>C10H12O</t>
  </si>
  <si>
    <t>C06577</t>
  </si>
  <si>
    <t>HMDB0002214</t>
  </si>
  <si>
    <t>WWRCMNKATXZARA-UHFFFAOYSA-N</t>
  </si>
  <si>
    <t>Cumenes</t>
  </si>
  <si>
    <t>HMDB0037050</t>
  </si>
  <si>
    <t>XERALSLWOPMNRJ-UHFFFAOYSA-N</t>
  </si>
  <si>
    <t>C7H12O</t>
  </si>
  <si>
    <t>HHVIBTZHLRERCL-UHFFFAOYSA-N</t>
  </si>
  <si>
    <t>Sulfonyls</t>
  </si>
  <si>
    <t>Sulfones</t>
  </si>
  <si>
    <t>C2H6O2S</t>
  </si>
  <si>
    <t>C11142</t>
  </si>
  <si>
    <t>HMDB0004983</t>
  </si>
  <si>
    <t>BGHCVCJVXZWKCC-UHFFFAOYSA-N</t>
  </si>
  <si>
    <t>C14H30</t>
  </si>
  <si>
    <t>HMDB0059907</t>
  </si>
  <si>
    <t>BXABKFVJTUQBMS-UHFFFAOYSA-N</t>
  </si>
  <si>
    <t>1-H-Inden-1-one,2,3-dihydro-3,3,5,6-tetramethyl</t>
  </si>
  <si>
    <t>Indanes</t>
  </si>
  <si>
    <t>Indanones</t>
  </si>
  <si>
    <t>C13H16O</t>
  </si>
  <si>
    <t>BXOURKNXQXLKRK-UHFFFAOYSA-N</t>
  </si>
  <si>
    <t>C10H18O2</t>
  </si>
  <si>
    <t>DCAYPVUWAIABOU-UHFFFAOYSA-N</t>
  </si>
  <si>
    <t>C16H34</t>
  </si>
  <si>
    <t>HMDB0033792</t>
  </si>
  <si>
    <t>DUPDJVDPPBFBPL-UHFFFAOYSA-N</t>
  </si>
  <si>
    <t>C13H20O</t>
  </si>
  <si>
    <t>HMDB0036818</t>
  </si>
  <si>
    <t>GETQZCLCWQTVFV-UHFFFAOYSA-N</t>
  </si>
  <si>
    <t>Organic nitrogen compounds</t>
  </si>
  <si>
    <t>Organonitrogen compounds</t>
  </si>
  <si>
    <t>Amines</t>
  </si>
  <si>
    <t>Tertiary amines</t>
  </si>
  <si>
    <t>C3H9N</t>
  </si>
  <si>
    <t>C00565</t>
  </si>
  <si>
    <t>HMDB0000906</t>
  </si>
  <si>
    <t>HJOVHMDZYOCNQW-UHFFFAOYSA-N</t>
  </si>
  <si>
    <t>C14743</t>
  </si>
  <si>
    <t>HMDB0031195</t>
  </si>
  <si>
    <t>HOBBEYSRFFJETF-UHFFFAOYSA-N</t>
  </si>
  <si>
    <t>HMDB0033434</t>
  </si>
  <si>
    <t>HUYDCTLGGLCUTE-HJWRWDBZSA-N</t>
  </si>
  <si>
    <t>C8H9NO2</t>
  </si>
  <si>
    <t>IAEGWXHKWJGQAZ-UHFFFAOYSA-N</t>
  </si>
  <si>
    <t>Trimethyl-Pyrazine</t>
  </si>
  <si>
    <t>C7H10N2</t>
  </si>
  <si>
    <t>HMDB0031844</t>
  </si>
  <si>
    <t>ICKWICRCANNIBI-UHFFFAOYSA-N</t>
  </si>
  <si>
    <t>C14H22O</t>
  </si>
  <si>
    <t>ILNDSSCEZZFNGE-UHFFFAOYSA-N</t>
  </si>
  <si>
    <t>1,3-Di-tert-butylbenzene</t>
  </si>
  <si>
    <t>C14H22</t>
  </si>
  <si>
    <t>KXKVLQRXCPHEJC-UHFFFAOYSA-N</t>
  </si>
  <si>
    <t>C3H6O2</t>
  </si>
  <si>
    <t>C17530</t>
  </si>
  <si>
    <t>HMDB0031523</t>
  </si>
  <si>
    <t>MGSRCZKZVOBKFT-UHFFFAOYSA-N</t>
  </si>
  <si>
    <t>C09908</t>
  </si>
  <si>
    <t>HMDB0001878</t>
  </si>
  <si>
    <t>DB02513</t>
  </si>
  <si>
    <t>NBXLPPVOZWYADY-UHFFFAOYSA-N</t>
  </si>
  <si>
    <t>C7H10O</t>
  </si>
  <si>
    <t>HMDB0029728</t>
  </si>
  <si>
    <t>NJXZFRUNHWKHEC-UHFFFAOYSA-N</t>
  </si>
  <si>
    <t>HMDB0029721</t>
  </si>
  <si>
    <t>NOOLISFMXDJSKH-KXUCPTDWSA-N</t>
  </si>
  <si>
    <t>C00400</t>
  </si>
  <si>
    <t>HMDB0003352</t>
  </si>
  <si>
    <t>DB00825</t>
  </si>
  <si>
    <t>OSWPMRLSEDHDFF-UHFFFAOYSA-N</t>
  </si>
  <si>
    <t>Benzoic acids and derivatives</t>
  </si>
  <si>
    <t>Benzoic acid esters</t>
  </si>
  <si>
    <t>C8H8O3</t>
  </si>
  <si>
    <t>C12305</t>
  </si>
  <si>
    <t>HMDB0034172</t>
  </si>
  <si>
    <t>OUDFNZMQXZILJD-UHFFFAOYSA-N</t>
  </si>
  <si>
    <t>C11115</t>
  </si>
  <si>
    <t>HMDB0033002</t>
  </si>
  <si>
    <t>OXHNLMTVIGZXSG-UHFFFAOYSA-N</t>
  </si>
  <si>
    <t>Pyrroles</t>
  </si>
  <si>
    <t>Substituted pyrroles</t>
  </si>
  <si>
    <t>N-substituted pyrroles</t>
  </si>
  <si>
    <t>C5H7N</t>
  </si>
  <si>
    <t>HMDB0033113</t>
  </si>
  <si>
    <t>PPBRXRYQALVLMV-UHFFFAOYSA-N</t>
  </si>
  <si>
    <t>Styrenes</t>
  </si>
  <si>
    <t>C8H8</t>
  </si>
  <si>
    <t>C07083</t>
  </si>
  <si>
    <t>HMDB0034240</t>
  </si>
  <si>
    <t>QGJOPFRUJISHPQ-UHFFFAOYSA-N</t>
  </si>
  <si>
    <t>Inorganic compounds</t>
  </si>
  <si>
    <t>Homogeneous non-metal compounds</t>
  </si>
  <si>
    <t>Other non-metal organides</t>
  </si>
  <si>
    <t>Other non-metal sulfides</t>
  </si>
  <si>
    <t>CS2</t>
  </si>
  <si>
    <t>C19033</t>
  </si>
  <si>
    <t>HMDB0036574</t>
  </si>
  <si>
    <t>QHPQWRBYOIRBIT-UHFFFAOYSA-N</t>
  </si>
  <si>
    <t>C14200</t>
  </si>
  <si>
    <t>HMDB0032063</t>
  </si>
  <si>
    <t>RFFOTVCVTJUTAD-UHFFFAOYSA-N</t>
  </si>
  <si>
    <t>Bicyclic monoterpenoids</t>
  </si>
  <si>
    <t>C16909</t>
  </si>
  <si>
    <t>HMDB0036096</t>
  </si>
  <si>
    <t>RLSSMJSEOOYNOY-UHFFFAOYSA-N</t>
  </si>
  <si>
    <t>Meta cresols</t>
  </si>
  <si>
    <t>C01467</t>
  </si>
  <si>
    <t>HMDB0002048</t>
  </si>
  <si>
    <t>DB01776</t>
  </si>
  <si>
    <t>SNRUBQQJIBEYMU-UHFFFAOYSA-N</t>
  </si>
  <si>
    <t>C12H26</t>
  </si>
  <si>
    <t>C08374</t>
  </si>
  <si>
    <t>UHRZLJZZZDOHEX-UHFFFAOYSA-N</t>
  </si>
  <si>
    <t>VMOJIHDTVZTGDO-UHFFFAOYSA-N</t>
  </si>
  <si>
    <t>Cadalene</t>
  </si>
  <si>
    <t>C15H18</t>
  </si>
  <si>
    <t>VSMOENVRRABVKN-UHFFFAOYSA-N</t>
  </si>
  <si>
    <t>C14272</t>
  </si>
  <si>
    <t>HMDB0031299</t>
  </si>
  <si>
    <t>WPYMKLBDIGXBTP-UHFFFAOYSA-N</t>
  </si>
  <si>
    <t>Benzoic acids</t>
  </si>
  <si>
    <t>C7H6O2</t>
  </si>
  <si>
    <t>HMDB0001870</t>
  </si>
  <si>
    <t>DB03793</t>
  </si>
  <si>
    <t>WVDDGKGOMKODPV-UHFFFAOYSA-N</t>
  </si>
  <si>
    <t>Benzyl alcohols</t>
  </si>
  <si>
    <t>C00556</t>
  </si>
  <si>
    <t>HMDB0003119</t>
  </si>
  <si>
    <t>DB06770</t>
  </si>
  <si>
    <t>XCYJPXQACVEIOS-UHFFFAOYSA-N</t>
  </si>
  <si>
    <t>HMDB0037051</t>
  </si>
  <si>
    <t>XJWZDXFFNOMMTD-UHFFFAOYSA-N</t>
  </si>
  <si>
    <t>HMDB0038025</t>
  </si>
  <si>
    <t>XPFVYQJUAUNWIW-UHFFFAOYSA-N</t>
  </si>
  <si>
    <t>C5H6O2</t>
  </si>
  <si>
    <t>C20441</t>
  </si>
  <si>
    <t>HMDB0013742</t>
  </si>
  <si>
    <t>YTAQPZUVJBPHEJ-UHFFFAOYSA-N</t>
  </si>
  <si>
    <t>ZOJBYZNEUISWFT-UHFFFAOYSA-N</t>
  </si>
  <si>
    <t>C4H5NS</t>
  </si>
  <si>
    <t>C19317</t>
  </si>
  <si>
    <t>HMDB0005843</t>
  </si>
  <si>
    <t>JFDZBHWFFUWGJE-UHFFFAOYSA-N</t>
  </si>
  <si>
    <t>Benzonitriles</t>
  </si>
  <si>
    <t>C7H5N</t>
  </si>
  <si>
    <t>C09814</t>
  </si>
  <si>
    <t>AOKRXIIIYJGNNU-UHFFFAOYSA-N</t>
  </si>
  <si>
    <t>HNZUNIKWNYHEJJ-FMIVXFBMSA-N</t>
  </si>
  <si>
    <t>NZGWDASTMWDZIW-MRVPVSSYSA-N</t>
  </si>
  <si>
    <t>C09893</t>
  </si>
  <si>
    <t>HMDB0035604</t>
  </si>
  <si>
    <t>QESPSAHXYXIGBG-UHFFFAOYSA-N</t>
  </si>
  <si>
    <t>Lactones</t>
  </si>
  <si>
    <t>Gamma butyrolactones</t>
  </si>
  <si>
    <t>C7H10O2</t>
  </si>
  <si>
    <t>FQTLCLSUCSAZDY-SDNWHVSQSA-N</t>
  </si>
  <si>
    <t>Nerolidol</t>
  </si>
  <si>
    <t>C15H26O</t>
  </si>
  <si>
    <t>LCZUOKDVTBMCMX-UHFFFAOYSA-N</t>
  </si>
  <si>
    <t>C6H8N2</t>
  </si>
  <si>
    <t>HMDB0035289</t>
  </si>
  <si>
    <t>AABTWRKUKUPMJG-UHFFFAOYSA-N</t>
  </si>
  <si>
    <t>2,4-Dimethyl-Furan</t>
  </si>
  <si>
    <t>HMDB0032965</t>
  </si>
  <si>
    <t>ACWQBUSCFPJUPN-HWKANZROSA-N</t>
  </si>
  <si>
    <t>HMDB0031512</t>
  </si>
  <si>
    <t>ACWQBUSCFPJUPN-UHFFFAOYSA-N</t>
  </si>
  <si>
    <t>AIJULSRZWUXGPQ-UHFFFAOYSA-N</t>
  </si>
  <si>
    <t>C3H4O2</t>
  </si>
  <si>
    <t>C00546</t>
  </si>
  <si>
    <t>HMDB0001167</t>
  </si>
  <si>
    <t>DB03587</t>
  </si>
  <si>
    <t>AMQJEAYHLZJPGS-UHFFFAOYSA-N</t>
  </si>
  <si>
    <t>C16834</t>
  </si>
  <si>
    <t>HMDB0013036</t>
  </si>
  <si>
    <t>AUHZEENZYGFFBQ-UHFFFAOYSA-N</t>
  </si>
  <si>
    <t>Trimethylbenzol</t>
  </si>
  <si>
    <t>C14508</t>
  </si>
  <si>
    <t>HMDB0041924</t>
  </si>
  <si>
    <t>AZVSIHIBYRHSLB-UHFFFAOYSA-N</t>
  </si>
  <si>
    <t>BDERNNFJNOPAEC-UHFFFAOYSA-N</t>
  </si>
  <si>
    <t>C3H8O</t>
  </si>
  <si>
    <t>C05979</t>
  </si>
  <si>
    <t>HMDB0000820</t>
  </si>
  <si>
    <t>DB03175</t>
  </si>
  <si>
    <t>BQOFWKZOCNGFEC-UHFFFAOYSA-N</t>
  </si>
  <si>
    <t>HMDB0035619</t>
  </si>
  <si>
    <t>CCCIYAQYQZQDIZ-UHFFFAOYSA-N</t>
  </si>
  <si>
    <t>CPJRRXSHAYUTGL-UHFFFAOYSA-N</t>
  </si>
  <si>
    <t>Methyl-3-but-3-en-1-ol</t>
  </si>
  <si>
    <t>HMDB0030126</t>
  </si>
  <si>
    <t>CPULIKNSOUFMPL-UHFFFAOYSA-N</t>
  </si>
  <si>
    <t>2,4-Dimethyl-Thiophene</t>
  </si>
  <si>
    <t>C6H8S</t>
  </si>
  <si>
    <t>HMDB0032978</t>
  </si>
  <si>
    <t>DOZRDZLFLOODMB-UHFFFAOYSA-N</t>
  </si>
  <si>
    <t>C15H22O2</t>
  </si>
  <si>
    <t>DSSYKIVIOFKYAU-UHFFFAOYSA-N</t>
  </si>
  <si>
    <t>C00809</t>
  </si>
  <si>
    <t>DUPDJVDPPBFBPL-YPMHNXCESA-N</t>
  </si>
  <si>
    <t>FQEXRDMYDXBXEO-UHFFFAOYSA-N</t>
  </si>
  <si>
    <t>GAEKPEKOJKCEMS-UHFFFAOYSA-N</t>
  </si>
  <si>
    <t>gamma-Pentalactone</t>
  </si>
  <si>
    <t>C5H8O2</t>
  </si>
  <si>
    <t>HMDB0033840</t>
  </si>
  <si>
    <t>GRWFGVWFFZKLTI-UHFFFAOYSA-N</t>
  </si>
  <si>
    <t>C09880</t>
  </si>
  <si>
    <t>HGINCPLSRVDWNT-UHFFFAOYSA-N</t>
  </si>
  <si>
    <t>C3H4O</t>
  </si>
  <si>
    <t>C01471</t>
  </si>
  <si>
    <t>HMDB0041822</t>
  </si>
  <si>
    <t>HLPIHRDZBHXTFJ-UHFFFAOYSA-N</t>
  </si>
  <si>
    <t>HMDB0040587</t>
  </si>
  <si>
    <t>HNVRRHSXBLFLIG-UHFFFAOYSA-N</t>
  </si>
  <si>
    <t>HMDB0033854</t>
  </si>
  <si>
    <t>HUXNLKAQKLGSAF-UHFFFAOYSA-N</t>
  </si>
  <si>
    <t>HWWKORYFZUHZKW-UHFFFAOYSA-N</t>
  </si>
  <si>
    <t>1-Ethyl-3,5-diisopropyl-benzene</t>
  </si>
  <si>
    <t>IIYFAKIEWZDVMP-UHFFFAOYSA-N</t>
  </si>
  <si>
    <t>C13H28</t>
  </si>
  <si>
    <t>C13834</t>
  </si>
  <si>
    <t>HMDB0034284</t>
  </si>
  <si>
    <t>IJFKZRMIRAVXRK-VQHVLOKHSA-N</t>
  </si>
  <si>
    <t>IQVAERDLDAZARL-UHFFFAOYSA-N</t>
  </si>
  <si>
    <t>HMDB0031626</t>
  </si>
  <si>
    <t>JHHZQADGLDKIPM-AATRIKPKSA-N</t>
  </si>
  <si>
    <t>HMDB0031486</t>
  </si>
  <si>
    <t>JHJCHCSUEGPIGE-UHFFFAOYSA-N</t>
  </si>
  <si>
    <t>KFZMGEQAYNKOFK-UHFFFAOYSA-N</t>
  </si>
  <si>
    <t>Secondary alcohols</t>
  </si>
  <si>
    <t>C01845</t>
  </si>
  <si>
    <t>HMDB0000863</t>
  </si>
  <si>
    <t>DB02325</t>
  </si>
  <si>
    <t>KUKRLSJNTMLPPK-UHFFFAOYSA-N</t>
  </si>
  <si>
    <t>4,7,7-trimethylbicyclo[2.2.1]hept-2-ene</t>
  </si>
  <si>
    <t>Polycyclic hydrocarbons</t>
  </si>
  <si>
    <t>KWSHGRJUSUJPQD-UHFFFAOYSA-N</t>
  </si>
  <si>
    <t>Biphenyls and derivatives</t>
  </si>
  <si>
    <t>C15H16</t>
  </si>
  <si>
    <t>KYWIYKKSMDLRDC-UHFFFAOYSA-N</t>
  </si>
  <si>
    <t>C11H22O</t>
  </si>
  <si>
    <t>C01875</t>
  </si>
  <si>
    <t>HMDB0033713</t>
  </si>
  <si>
    <t>DB08688</t>
  </si>
  <si>
    <t>KZXOOWGVLDEHDT-UHFFFAOYSA-N</t>
  </si>
  <si>
    <t>C7H8N2</t>
  </si>
  <si>
    <t>LPEYLSKLVYWOEQ-VMPITWQZSA-N</t>
  </si>
  <si>
    <t>LPEYLSKLVYWOEQ-YVMONPNESA-N</t>
  </si>
  <si>
    <t>HMDB0038185</t>
  </si>
  <si>
    <t>MFGALGYVFGDXIX-UHFFFAOYSA-N</t>
  </si>
  <si>
    <t>Dihydrofurans</t>
  </si>
  <si>
    <t>Furanones</t>
  </si>
  <si>
    <t>Butenolides</t>
  </si>
  <si>
    <t>C6H6O3</t>
  </si>
  <si>
    <t>MFOOETCJBLULPZ-UHFFFAOYSA-N</t>
  </si>
  <si>
    <t>3,3,5,6,7-pentamethyl-1,2-dihydroindene</t>
  </si>
  <si>
    <t>C14H20</t>
  </si>
  <si>
    <t>MJFDQFVZHVJKFU-UHFFFAOYSA-N</t>
  </si>
  <si>
    <t>C7H12O2</t>
  </si>
  <si>
    <t>MLUCVPSAIODCQM-NSCUHMNNSA-N</t>
  </si>
  <si>
    <t>C4H6O</t>
  </si>
  <si>
    <t>C19377</t>
  </si>
  <si>
    <t>DB04381</t>
  </si>
  <si>
    <t>MOLSSUUBCUMURN-UHFFFAOYSA-N</t>
  </si>
  <si>
    <t>NQRYJNQNLNOLGT-UHFFFAOYSA-N</t>
  </si>
  <si>
    <t>Piperidines</t>
  </si>
  <si>
    <t>C5H11N</t>
  </si>
  <si>
    <t>C01746</t>
  </si>
  <si>
    <t>HMDB0034301</t>
  </si>
  <si>
    <t>NVLPQIPTCCLBEU-UHFFFAOYSA-N</t>
  </si>
  <si>
    <t>Allyl sulfur compounds</t>
  </si>
  <si>
    <t>C4H8S</t>
  </si>
  <si>
    <t>HMDB0031653</t>
  </si>
  <si>
    <t>OBETXYAYXDNJHR-UHFFFAOYSA-N</t>
  </si>
  <si>
    <t>HMDB0031230</t>
  </si>
  <si>
    <t>ODLMAHJVESYWTB-UHFFFAOYSA-N</t>
  </si>
  <si>
    <t>Phenylpropane</t>
  </si>
  <si>
    <t>HMDB0059877</t>
  </si>
  <si>
    <t>OKEHURCMYKPVFW-UHFFFAOYSA-N</t>
  </si>
  <si>
    <t>Ethers</t>
  </si>
  <si>
    <t>Alkyl aryl ethers</t>
  </si>
  <si>
    <t>C5H6OS</t>
  </si>
  <si>
    <t>POULHZVOKOAJMA-UHFFFAOYSA-N</t>
  </si>
  <si>
    <t>C12H24O2</t>
  </si>
  <si>
    <t>C02679</t>
  </si>
  <si>
    <t>HMDB0000638</t>
  </si>
  <si>
    <t>DB03017</t>
  </si>
  <si>
    <t>PSQYTAPXSHCGMF-BQYQJAHWSA-N</t>
  </si>
  <si>
    <t>C12287</t>
  </si>
  <si>
    <t>HMDB0036565</t>
  </si>
  <si>
    <t>PUCHCUYBORIUSM-UHFFFAOYSA-N</t>
  </si>
  <si>
    <t>Propyl methyl disulfide</t>
  </si>
  <si>
    <t>C4H10S2</t>
  </si>
  <si>
    <t>HMDB0031872</t>
  </si>
  <si>
    <t>QENGPZGAWFQWCZ-UHFFFAOYSA-N</t>
  </si>
  <si>
    <t>C5H6S</t>
  </si>
  <si>
    <t>HMDB0033119</t>
  </si>
  <si>
    <t>QQBUHYQVKJQAOB-UHFFFAOYSA-N</t>
  </si>
  <si>
    <t>QSJXEFYPDANLFS-UHFFFAOYSA-N</t>
  </si>
  <si>
    <t>C4H6O2</t>
  </si>
  <si>
    <t>C00741</t>
  </si>
  <si>
    <t>HMDB0003407</t>
  </si>
  <si>
    <t>RANCECPPZPIPNO-UHFFFAOYSA-N</t>
  </si>
  <si>
    <t>Halobenzenes</t>
  </si>
  <si>
    <t>Chlorobenzenes</t>
  </si>
  <si>
    <t>C6H4Cl2O</t>
  </si>
  <si>
    <t>C06602</t>
  </si>
  <si>
    <t>HMDB0041800</t>
  </si>
  <si>
    <t>RDQSIADLBQFVMY-UHFFFAOYSA-N</t>
  </si>
  <si>
    <t>Monocyclic monoterpenoids</t>
  </si>
  <si>
    <t>C14H20O2</t>
  </si>
  <si>
    <t>HMDB0013817</t>
  </si>
  <si>
    <t>RECUKUPTGUEGMW-UHFFFAOYSA-N</t>
  </si>
  <si>
    <t>p-Mentha-1,3,5-trien-2-ol</t>
  </si>
  <si>
    <t>C09840</t>
  </si>
  <si>
    <t>HMDB0035770</t>
  </si>
  <si>
    <t>RFFLAFLAYFXFSW-UHFFFAOYSA-N</t>
  </si>
  <si>
    <t>C6H4Cl2</t>
  </si>
  <si>
    <t>C14328</t>
  </si>
  <si>
    <t>RRAFCDWBNXTKKO-UHFFFAOYSA-N</t>
  </si>
  <si>
    <t>C10H12O2</t>
  </si>
  <si>
    <t>C10453</t>
  </si>
  <si>
    <t>HMDB0005809</t>
  </si>
  <si>
    <t>RWCCWEUUXYIKHB-UHFFFAOYSA-N</t>
  </si>
  <si>
    <t>Benzophenones</t>
  </si>
  <si>
    <t>C13H10O</t>
  </si>
  <si>
    <t>C06354</t>
  </si>
  <si>
    <t>HMDB0032049</t>
  </si>
  <si>
    <t>DB01878</t>
  </si>
  <si>
    <t>SQNZJJAZBFDUTD-UHFFFAOYSA-N</t>
  </si>
  <si>
    <t>C14534</t>
  </si>
  <si>
    <t>SUVIGLJNEAMWEG-UHFFFAOYSA-N</t>
  </si>
  <si>
    <t>Thiopropyl alcohol</t>
  </si>
  <si>
    <t>C3H8S</t>
  </si>
  <si>
    <t>C08390</t>
  </si>
  <si>
    <t>HMDB0034238</t>
  </si>
  <si>
    <t>SYBYTAAJFKOIEJ-UHFFFAOYSA-N</t>
  </si>
  <si>
    <t>UFWIBTONFRDIAS-UHFFFAOYSA-N</t>
  </si>
  <si>
    <t>C10H8</t>
  </si>
  <si>
    <t>C00829</t>
  </si>
  <si>
    <t>HMDB0029751</t>
  </si>
  <si>
    <t>ULPMRIXXHGUZFA-UHFFFAOYSA-N</t>
  </si>
  <si>
    <t>UOHMMEJUHBCKEE-UHFFFAOYSA-N</t>
  </si>
  <si>
    <t>HMDB0059823</t>
  </si>
  <si>
    <t>UWWCASOGCPOGJP-BQYQJAHWSA-N</t>
  </si>
  <si>
    <t>4-(2,6,6-Trimethylcyclohexa-1,3-dienyl)but-3-en-2-one</t>
  </si>
  <si>
    <t>HMDB0059904</t>
  </si>
  <si>
    <t>WLAMNBDJUVNPJU-UHFFFAOYSA-N</t>
  </si>
  <si>
    <t>Branched fatty acids</t>
  </si>
  <si>
    <t>C5H10O2</t>
  </si>
  <si>
    <t>C18319</t>
  </si>
  <si>
    <t>HMDB0002176</t>
  </si>
  <si>
    <t>XCLIHDJZGPCUBT-UHFFFAOYSA-N</t>
  </si>
  <si>
    <t>Organometallic compounds</t>
  </si>
  <si>
    <t>Organometalloid compounds</t>
  </si>
  <si>
    <t>Organosilicon compounds</t>
  </si>
  <si>
    <t>Silanols</t>
  </si>
  <si>
    <t>C2H8O2Si</t>
  </si>
  <si>
    <t>XNZOTQPMYMCTBZ-UHFFFAOYSA-N</t>
  </si>
  <si>
    <t>C4H8S2</t>
  </si>
  <si>
    <t>C08383</t>
  </si>
  <si>
    <t>HMDB0041389</t>
  </si>
  <si>
    <t>XQQBUAPQHNYYRS-UHFFFAOYSA-N</t>
  </si>
  <si>
    <t>HMDB0033118</t>
  </si>
  <si>
    <t>YYCPSEFQLGXPCO-UHFFFAOYSA-N</t>
  </si>
  <si>
    <t>C10H18</t>
  </si>
  <si>
    <t>ZGHFDIIVVIFNPS-UHFFFAOYSA-N</t>
  </si>
  <si>
    <t>HMDB0031530</t>
  </si>
  <si>
    <t>ZLSMPEVZXWDWEK-UHFFFAOYSA-N</t>
  </si>
  <si>
    <t>C5H6S2</t>
  </si>
  <si>
    <t>ZPQOPVIELGIULI-UHFFFAOYSA-N</t>
  </si>
  <si>
    <t>C19397</t>
  </si>
  <si>
    <t>HMDB0059855</t>
  </si>
  <si>
    <t>ZTMZUYHXZPUDRF-UHFFFAOYSA-N</t>
  </si>
  <si>
    <t>C17H24O3</t>
  </si>
  <si>
    <t>ZXEKIIBDNHEJCQ-UHFFFAOYSA-N</t>
  </si>
  <si>
    <t>C14710</t>
  </si>
  <si>
    <t>HMDB0006006</t>
  </si>
  <si>
    <t>APPOKADJQUIAHP-GGWOSOGESA-N</t>
  </si>
  <si>
    <t>Olefins</t>
  </si>
  <si>
    <t>Acyclic olefins</t>
  </si>
  <si>
    <t>C6H10</t>
  </si>
  <si>
    <t>DIOQZVSQGTUSAI-UHFFFAOYSA-N</t>
  </si>
  <si>
    <t>C10H22</t>
  </si>
  <si>
    <t>HMDB0031450</t>
  </si>
  <si>
    <t>KYQCOXFCLRTKLS-UHFFFAOYSA-N</t>
  </si>
  <si>
    <t>C4H4N2</t>
  </si>
  <si>
    <t>HMDB0034176</t>
  </si>
  <si>
    <t>MZSJGCPBOVTKHR-UHFFFAOYSA-N</t>
  </si>
  <si>
    <t>C7H11NS</t>
  </si>
  <si>
    <t>NUMQCACRALPSHD-UHFFFAOYSA-N</t>
  </si>
  <si>
    <t>Dialkyl ethers</t>
  </si>
  <si>
    <t>C6H14O</t>
  </si>
  <si>
    <t>QMMFVYPAHWMCMS-UHFFFAOYSA-N</t>
  </si>
  <si>
    <t>Dialkylthioethers</t>
  </si>
  <si>
    <t>C2H6S</t>
  </si>
  <si>
    <t>C00580</t>
  </si>
  <si>
    <t>HMDB0002303</t>
  </si>
  <si>
    <t>RRHGJUQNOFWUDK-UHFFFAOYSA-N</t>
  </si>
  <si>
    <t>C5H8</t>
  </si>
  <si>
    <t>C16521</t>
  </si>
  <si>
    <t>RSJKGSCJYJTIGS-UHFFFAOYSA-N</t>
  </si>
  <si>
    <t>C11H24</t>
  </si>
  <si>
    <t>HMDB0031445</t>
  </si>
  <si>
    <t>TVMXDCGIABBOFY-UHFFFAOYSA-N</t>
  </si>
  <si>
    <t>C8H18</t>
  </si>
  <si>
    <t>C01387</t>
  </si>
  <si>
    <t>HMDB0001485</t>
  </si>
  <si>
    <t>WXEHBUMAEPOYKP-UHFFFAOYSA-N</t>
  </si>
  <si>
    <t>HMDB0031238</t>
  </si>
  <si>
    <t>ZMXDDKWLCZADIW-UHFFFAOYSA-N</t>
  </si>
  <si>
    <t>N,N-dimethylformamide</t>
  </si>
  <si>
    <t>Carboxylic acid amides</t>
  </si>
  <si>
    <t>C3H7NO</t>
  </si>
  <si>
    <t>C03134</t>
  </si>
  <si>
    <t>HMDB0001888</t>
  </si>
  <si>
    <t>DB01844</t>
  </si>
  <si>
    <t>ZTQSAGDEMFDKMZ-UHFFFAOYSA-N</t>
  </si>
  <si>
    <t>C01412</t>
  </si>
  <si>
    <t>HMDB0003543</t>
  </si>
  <si>
    <t>C9H16O</t>
  </si>
  <si>
    <t>1-hydroxy-2-unsubstituted benzenoids</t>
  </si>
  <si>
    <t>C15H24O</t>
  </si>
  <si>
    <t>NDJKXXJCMXVBJW-UHFFFAOYSA-N</t>
  </si>
  <si>
    <t>C17H36</t>
  </si>
  <si>
    <t>C01816</t>
  </si>
  <si>
    <t>HMDB0059830</t>
  </si>
  <si>
    <t>RUJPNZNXGCHGID-UHFFFAOYSA-N</t>
  </si>
  <si>
    <t>HMDB0036996</t>
  </si>
  <si>
    <t>XNMPFDIYAMOYRM-UHFFFAOYSA-N</t>
  </si>
  <si>
    <t>p-Menta-1,3,8-triene</t>
  </si>
  <si>
    <t>HMDB0037013</t>
  </si>
  <si>
    <t>BVCZEBOGSOYJJT-UHFFFAOYSA-N</t>
  </si>
  <si>
    <t>Organic carbonic acids and derivatives</t>
  </si>
  <si>
    <t>CH6N2O2</t>
  </si>
  <si>
    <t>AKRJXOYALOGLHQ-UHFFFAOYSA-N</t>
  </si>
  <si>
    <t>2-methyl-4-heptanone</t>
  </si>
  <si>
    <t>BBMCTIGTTCKYKF-UHFFFAOYSA-N</t>
  </si>
  <si>
    <t>C7H16O</t>
  </si>
  <si>
    <t>HMDB0031479</t>
  </si>
  <si>
    <t>BRHDDEIRQPDPMG-WCBMZHEXSA-N</t>
  </si>
  <si>
    <t>HMDB0040727</t>
  </si>
  <si>
    <t>BWZVCCNYKMEVEX-UHFFFAOYSA-N</t>
  </si>
  <si>
    <t>Methylpyridines</t>
  </si>
  <si>
    <t>C8H11N</t>
  </si>
  <si>
    <t>CTAPFRYPJLPFDF-UHFFFAOYSA-N</t>
  </si>
  <si>
    <t>Azoles</t>
  </si>
  <si>
    <t>Isoxazoles</t>
  </si>
  <si>
    <t>C3H3NO</t>
  </si>
  <si>
    <t>DTGKSKDOIYIVQL-UHFFFAOYSA-N</t>
  </si>
  <si>
    <t>FMWFOHCSIFNDTM-KWQFWETISA-N</t>
  </si>
  <si>
    <t>Oxolanes</t>
  </si>
  <si>
    <t>C11H19NO3</t>
  </si>
  <si>
    <t>GGYVTHJIUNGKFZ-UHFFFAOYSA-N</t>
  </si>
  <si>
    <t>Piperidinones</t>
  </si>
  <si>
    <t>C6H11NO</t>
  </si>
  <si>
    <t>HJFZAYHYIWGLNL-UHFFFAOYSA-N</t>
  </si>
  <si>
    <t>HMDB0035248</t>
  </si>
  <si>
    <t>HPXRVTGHNJAIIH-UHFFFAOYSA-N</t>
  </si>
  <si>
    <t>C00854</t>
  </si>
  <si>
    <t>HWXJSNSZAOSLAS-UHFFFAOYSA-N</t>
  </si>
  <si>
    <t>C7H11N</t>
  </si>
  <si>
    <t>IITQJMYAYSNIMI-UHFFFAOYSA-N</t>
  </si>
  <si>
    <t>HMDB0031541</t>
  </si>
  <si>
    <t>KANZWHBYRHQMKZ-UHFFFAOYSA-N</t>
  </si>
  <si>
    <t>C6H6N2</t>
  </si>
  <si>
    <t>LCYXQUJDODZYIJ-VGMNWLOBSA-N</t>
  </si>
  <si>
    <t>trans-(-)-Pinocarveol</t>
  </si>
  <si>
    <t>NFLGAXVYCFJBMK-BDAKNGLRSA-N</t>
  </si>
  <si>
    <t>C00843</t>
  </si>
  <si>
    <t>HMDB0035162</t>
  </si>
  <si>
    <t>NMRPBPVERJPACX-UHFFFAOYSA-N</t>
  </si>
  <si>
    <t>OXQOBQJCDNLAPO-UHFFFAOYSA-N</t>
  </si>
  <si>
    <t>HMDB0032971</t>
  </si>
  <si>
    <t>QNVRIHYSUZMSGM-UHFFFAOYSA-N</t>
  </si>
  <si>
    <t>HMDB0061886</t>
  </si>
  <si>
    <t>RAFHQTNQEZECFL-UHFFFAOYSA-N</t>
  </si>
  <si>
    <t>HMDB0041569</t>
  </si>
  <si>
    <t>ROSDSFDQCJNGOL-UHFFFAOYSA-N</t>
  </si>
  <si>
    <t>Secondary amines</t>
  </si>
  <si>
    <t>C2H7N</t>
  </si>
  <si>
    <t>C00543</t>
  </si>
  <si>
    <t>HMDB0000087</t>
  </si>
  <si>
    <t>RZTOWFMDBDPERY-UHFFFAOYSA-N</t>
  </si>
  <si>
    <t>Delta valerolactones</t>
  </si>
  <si>
    <t>C6H10O2</t>
  </si>
  <si>
    <t>HMDB0000453</t>
  </si>
  <si>
    <t>TVCXVUHHCUYLGX-UHFFFAOYSA-N</t>
  </si>
  <si>
    <t>HMDB0033114</t>
  </si>
  <si>
    <t>TZDMGBLPGZXHJI-UHFFFAOYSA-N</t>
  </si>
  <si>
    <t>WRMNZCZEMHIOCP-UHFFFAOYSA-N</t>
  </si>
  <si>
    <t>C8H10O</t>
  </si>
  <si>
    <t>C05853</t>
  </si>
  <si>
    <t>HMDB0033944</t>
  </si>
  <si>
    <t>DB02192</t>
  </si>
  <si>
    <t>WVYWICLMDOOCFB-UHFFFAOYSA-N</t>
  </si>
  <si>
    <t>YWXLSHOWXZUMSR-UHFFFAOYSA-N</t>
  </si>
  <si>
    <t>ZCFOBLITZWHNNC-VOTSOKGWSA-N</t>
  </si>
  <si>
    <t>HMDB0033547</t>
  </si>
  <si>
    <t>ZNRVRWHPZZOTIE-UHFFFAOYSA-N</t>
  </si>
  <si>
    <t>ZSIAUFGUXNUGDI-UHFFFAOYSA-N</t>
  </si>
  <si>
    <t>HMDB0012971</t>
  </si>
  <si>
    <t>ABQRRMVVOGPNRA-UHFFFAOYSA-N</t>
  </si>
  <si>
    <t>C12H22O</t>
  </si>
  <si>
    <t>ADGIRGGMVLTMJM-YHYXMXQVSA-N</t>
  </si>
  <si>
    <t>(Z)-3,7-dimethyl-2-octene</t>
  </si>
  <si>
    <t>C10H20</t>
  </si>
  <si>
    <t>AIILTVHCLAEMDA-UHFFFAOYSA-N</t>
  </si>
  <si>
    <t>Thiocarboxylic acids and derivatives</t>
  </si>
  <si>
    <t>Thioesters</t>
  </si>
  <si>
    <t>C4H8OS</t>
  </si>
  <si>
    <t>HMDB0031192</t>
  </si>
  <si>
    <t>AJSJXSBFZDIRIS-UHFFFAOYSA-N</t>
  </si>
  <si>
    <t>AQIXEPGDORPWBJ-UHFFFAOYSA-N</t>
  </si>
  <si>
    <t>ATHFCPPVRFPECM-UHFFFAOYSA-N</t>
  </si>
  <si>
    <t>Anthracenes</t>
  </si>
  <si>
    <t>ATHHXGZTWNVVOU-UHFFFAOYSA-N</t>
  </si>
  <si>
    <t>Carboximidic acids and derivatives</t>
  </si>
  <si>
    <t>Carboximidic acids</t>
  </si>
  <si>
    <t>C2H5NO</t>
  </si>
  <si>
    <t>C11489</t>
  </si>
  <si>
    <t>HMDB0001122</t>
  </si>
  <si>
    <t>BBLDTXFLAHKYFJ-UHFFFAOYSA-N</t>
  </si>
  <si>
    <t>BDAGIHXWWSANSR-UHFFFAOYSA-N</t>
  </si>
  <si>
    <t>CH2O2</t>
  </si>
  <si>
    <t>C00058</t>
  </si>
  <si>
    <t>HMDB0000142</t>
  </si>
  <si>
    <t>DB01942</t>
  </si>
  <si>
    <t>BDCFWIDZNLCTMF-UHFFFAOYSA-N</t>
  </si>
  <si>
    <t>C9H12O</t>
  </si>
  <si>
    <t>BIUSXTISNNLMOR-UHFFFAOYSA-N</t>
  </si>
  <si>
    <t>HMDB0037024</t>
  </si>
  <si>
    <t>BRHDDEIRQPDPMG-UHFFFAOYSA-N</t>
  </si>
  <si>
    <t>BRPSAOUFIJSKOT-UHFFFAOYSA-N</t>
  </si>
  <si>
    <t>C6H5Cl2N</t>
  </si>
  <si>
    <t>BTLXPCBPYBNQNR-UHFFFAOYSA-N</t>
  </si>
  <si>
    <t>Anthraquinones</t>
  </si>
  <si>
    <t>C14H8O3</t>
  </si>
  <si>
    <t>C02980</t>
  </si>
  <si>
    <t>BTOVVHWKPVSLBI-UHFFFAOYSA-N</t>
  </si>
  <si>
    <t>BTWDIZWEXSBXOU-FVIOEUFFSA-N</t>
  </si>
  <si>
    <t>C18H30</t>
  </si>
  <si>
    <t>BWRHOYDPVJPXMF-YIZRAAEISA-N</t>
  </si>
  <si>
    <t>(1R,4S,6S)-4,7,7-trimethylbicyclo[4.1.0]heptane</t>
  </si>
  <si>
    <t>CBQXHTWJSZXYSK-DVIJZSFDSA-N</t>
  </si>
  <si>
    <t>(4Z)-4-[(E)-but-2-enylidene]-3,5,5-trimethyl-1-cyclohex-2-enone</t>
  </si>
  <si>
    <t>CETWDUZRCINIHU-UHFFFAOYSA-N</t>
  </si>
  <si>
    <t>CFXVQAFALKCPFF-UHFFFAOYSA-N</t>
  </si>
  <si>
    <t>1-(3-ethylcyclobutyl)ethanone</t>
  </si>
  <si>
    <t>CLUWOWRTHNNBBU-UHFFFAOYSA-N</t>
  </si>
  <si>
    <t>HMDB0031857</t>
  </si>
  <si>
    <t>CLVBVRODHJFTGF-UHFFFAOYSA-N</t>
  </si>
  <si>
    <t>C7H12N2</t>
  </si>
  <si>
    <t>CMLYGGFIXXLYQT-UHFFFAOYSA-N</t>
  </si>
  <si>
    <t>trans-p-Menthan-1-ol</t>
  </si>
  <si>
    <t>HMDB0037020</t>
  </si>
  <si>
    <t>CUFNKYGDVFVPHO-UHFFFAOYSA-N</t>
  </si>
  <si>
    <t>Cyclic olefins</t>
  </si>
  <si>
    <t>C13392</t>
  </si>
  <si>
    <t>DQBQWWSFRPLIAX-UHFFFAOYSA-N</t>
  </si>
  <si>
    <t>2-Acetyl-1-pyrroline</t>
  </si>
  <si>
    <t>Pyrrolines</t>
  </si>
  <si>
    <t>C6H9NO</t>
  </si>
  <si>
    <t>HMDB0031308</t>
  </si>
  <si>
    <t>FEKWWZCCJDUWLY-UHFFFAOYSA-N</t>
  </si>
  <si>
    <t>FERIUCNNQQJTOY-UHFFFAOYSA-N</t>
  </si>
  <si>
    <t>Straight chain fatty acids</t>
  </si>
  <si>
    <t>C00246</t>
  </si>
  <si>
    <t>HMDB0000039</t>
  </si>
  <si>
    <t>DB03568</t>
  </si>
  <si>
    <t>FERSOBASMASJSG-UHFFFAOYSA-N</t>
  </si>
  <si>
    <t>Dicarboxylic acids and derivatives</t>
  </si>
  <si>
    <t>C15H28O4</t>
  </si>
  <si>
    <t>FEXGRHGTFRQYQI-UHFFFAOYSA-N</t>
  </si>
  <si>
    <t>Indenes and isoindenes</t>
  </si>
  <si>
    <t>C13H14</t>
  </si>
  <si>
    <t>FFBVRKQWVZFJIF-UHFFFAOYSA-N</t>
  </si>
  <si>
    <t>Halopyridines</t>
  </si>
  <si>
    <t>Polyhalopyridines</t>
  </si>
  <si>
    <t>C14H13Cl2NO</t>
  </si>
  <si>
    <t>FGDFTBGSYDLKIZ-UHFFFAOYSA-N</t>
  </si>
  <si>
    <t>C18H26O4</t>
  </si>
  <si>
    <t>FRMCCTDTYSRUBE-YZXOMZRCSA-N</t>
  </si>
  <si>
    <t>Aromadendrane sesquiterpenoids</t>
  </si>
  <si>
    <t>FSAWRQYDMHSDRN-UHFFFAOYSA-N</t>
  </si>
  <si>
    <t>FSPSELPMWGWDRY-UHFFFAOYSA-N</t>
  </si>
  <si>
    <t>3'-Methylacetophenone</t>
  </si>
  <si>
    <t>FUDNBFMOXDUIIE-UHFFFAOYSA-N</t>
  </si>
  <si>
    <t>FWFSEYBSWVRWGL-UHFFFAOYSA-N</t>
  </si>
  <si>
    <t>C02395</t>
  </si>
  <si>
    <t>GBGPVUAOTCNZPT-UHFFFAOYSA-N</t>
  </si>
  <si>
    <t>Benzofurans</t>
  </si>
  <si>
    <t>C9H8O</t>
  </si>
  <si>
    <t>GFXRINWBCYLQDQ-UHFFFAOYSA-N</t>
  </si>
  <si>
    <t>GGMSSTXCRZLWIW-UHFFFAOYSA-N</t>
  </si>
  <si>
    <t>GIBQERSGRNPMEH-VXGBXAGGSA-N</t>
  </si>
  <si>
    <t>C15H24</t>
  </si>
  <si>
    <t>GKDLTXYXODKDEA-UHFFFAOYSA-N</t>
  </si>
  <si>
    <t>GQVMHMFBVWSSPF-SOYUKNQTSA-N</t>
  </si>
  <si>
    <t>GRCMSFFGWKAZLY-UHFFFAOYSA-N</t>
  </si>
  <si>
    <t>GYWYASONLSQZBB-UHFFFAOYSA-N</t>
  </si>
  <si>
    <t>HDKLIZDXVUCLHQ-BQYQJAHWSA-N</t>
  </si>
  <si>
    <t>HDPUXESLSOZSIB-UHFFFAOYSA-N</t>
  </si>
  <si>
    <t>Hexahydrofarnesol</t>
  </si>
  <si>
    <t>C15H32O</t>
  </si>
  <si>
    <t>HEHUQULYPRBTMQ-UHFFFAOYSA-N</t>
  </si>
  <si>
    <t>1,2,3,4-tetra(propan-2-ylidene)cyclobutane</t>
  </si>
  <si>
    <t>C16H24</t>
  </si>
  <si>
    <t>HIACZWPSGFMDRF-UHFFFAOYSA-N</t>
  </si>
  <si>
    <t>HILAULICMJUOLK-UHFFFAOYSA-N</t>
  </si>
  <si>
    <t>C11H16</t>
  </si>
  <si>
    <t>HKKHYMVLZLMRPQ-UHFFFAOYSA-N</t>
  </si>
  <si>
    <t>1-ethynyl-4-(2-methylpropyl)benzene</t>
  </si>
  <si>
    <t>C12H14</t>
  </si>
  <si>
    <t>HPIGCVXMBGOWTF-UHFFFAOYSA-N</t>
  </si>
  <si>
    <t>HQBMLUDYOSJUOR-UHFFFAOYSA-N</t>
  </si>
  <si>
    <t>HSMZFNPREAWEOC-UHFFFAOYSA-N</t>
  </si>
  <si>
    <t>HSOMNBKXPGCNBH-UHFFFAOYSA-N</t>
  </si>
  <si>
    <t>Branched alkanes</t>
  </si>
  <si>
    <t>HSRWOAPOKHRLIT-UHFFFAOYSA-N</t>
  </si>
  <si>
    <t>4-(1-Methylethyl)-1-cyclohexene-4-carboxaldehyde</t>
  </si>
  <si>
    <t>Organic oxides</t>
  </si>
  <si>
    <t>HXDOZKJGKXYMEW-UHFFFAOYSA-N</t>
  </si>
  <si>
    <t>C13637</t>
  </si>
  <si>
    <t>HMDB0029306</t>
  </si>
  <si>
    <t>HYFLWBNQFMXCPA-UHFFFAOYSA-N</t>
  </si>
  <si>
    <t>C14572</t>
  </si>
  <si>
    <t>HMDB0059819</t>
  </si>
  <si>
    <t>HYYFMTHLPBTTPM-AATRIKPKSA-N</t>
  </si>
  <si>
    <t>ICHVSYBMEODCOO-UHFFFAOYSA-N</t>
  </si>
  <si>
    <t>IEEFGVBHKUHLGZ-AATRIKPKSA-N</t>
  </si>
  <si>
    <t>2-[(E)-but-2-enyl]-1,3,5-trimethylbenzene</t>
  </si>
  <si>
    <t>IFNDEOYXGHGERA-UHFFFAOYSA-N</t>
  </si>
  <si>
    <t>C8H10O2</t>
  </si>
  <si>
    <t>IGQGRGFVBRTYNL-UHFFFAOYSA-N</t>
  </si>
  <si>
    <t>Benzopyrans</t>
  </si>
  <si>
    <t>1-benzopyrans</t>
  </si>
  <si>
    <t>ILASIIGKRFKNQC-UHFFFAOYSA-N</t>
  </si>
  <si>
    <t>IMRKOERSTLKEAO-UHFFFAOYSA-N</t>
  </si>
  <si>
    <t>Unsaturated aliphatic hydrocarbons</t>
  </si>
  <si>
    <t>C11H22</t>
  </si>
  <si>
    <t>IRAQOCYXUMOFCW-KYEXWDHISA-N</t>
  </si>
  <si>
    <t>Cedrane and isocedrane sesquiterpenoids</t>
  </si>
  <si>
    <t>ITQTTZVARXURQS-UHFFFAOYSA-N</t>
  </si>
  <si>
    <t>C6H7N</t>
  </si>
  <si>
    <t>HMDB0061887</t>
  </si>
  <si>
    <t>DB01996</t>
  </si>
  <si>
    <t>IVTQSEFLDHBCDZ-CCQDYZPNSA-N</t>
  </si>
  <si>
    <t>IWEWQGKFUYQGSN-UHFFFAOYSA-N</t>
  </si>
  <si>
    <t>IZXYHAXVIZHGJV-UHFFFAOYSA-N</t>
  </si>
  <si>
    <t>JBVMSEMQJGGOFR-FNORWQNLSA-N</t>
  </si>
  <si>
    <t>C7H12</t>
  </si>
  <si>
    <t>JPWPMBYFDCHLKL-UHFFFAOYSA-N</t>
  </si>
  <si>
    <t>Organic cyanides</t>
  </si>
  <si>
    <t>Nitriles</t>
  </si>
  <si>
    <t>C5H9NS</t>
  </si>
  <si>
    <t>JRTBBCBDKSRRCY-UHFFFAOYSA-N</t>
  </si>
  <si>
    <t>3,7-dimethyl-6-octen-3-ol</t>
  </si>
  <si>
    <t>JUETYCJINGVUAJ-UHFFFAOYSA-N</t>
  </si>
  <si>
    <t>Fatty alcohol esters</t>
  </si>
  <si>
    <t>C23H42O4</t>
  </si>
  <si>
    <t>KCXMKQUNVWSEMD-UHFFFAOYSA-N</t>
  </si>
  <si>
    <t>Benzyl halides</t>
  </si>
  <si>
    <t>Benzyl chlorides</t>
  </si>
  <si>
    <t>C7H7Cl</t>
  </si>
  <si>
    <t>HMDB0059882</t>
  </si>
  <si>
    <t>KDKRHPHEWUSWKM-UHFFFAOYSA-N</t>
  </si>
  <si>
    <t>9-Isopropyl-1-methyl-2-methylene-5-oxatricyclo[5.4.0.0(3,8)]undecane</t>
  </si>
  <si>
    <t>KEFJLCGVTHRGAH-UHFFFAOYSA-N</t>
  </si>
  <si>
    <t>HMDB0035226</t>
  </si>
  <si>
    <t>LEQAOMBKQFMDFZ-UHFFFAOYSA-N</t>
  </si>
  <si>
    <t>C2H2O2</t>
  </si>
  <si>
    <t>C14448</t>
  </si>
  <si>
    <t>LGNSZMLHOYDATP-UHFFFAOYSA-N</t>
  </si>
  <si>
    <t>(+)-4-Carene</t>
  </si>
  <si>
    <t>C15H22O</t>
  </si>
  <si>
    <t>LMAUULKNZLEMGN-UHFFFAOYSA-N</t>
  </si>
  <si>
    <t>m-Xylenes</t>
  </si>
  <si>
    <t>LODDFDHPSIYCTK-UHFFFAOYSA-N</t>
  </si>
  <si>
    <t>LTHAIAJHDPJXLG-UHFFFAOYSA-N</t>
  </si>
  <si>
    <t>LVQFKRXRTXCQCZ-UHFFFAOYSA-N</t>
  </si>
  <si>
    <t>C10H10O2</t>
  </si>
  <si>
    <t>MBIPADCEHSKJDQ-ADBWKJQBSA-N</t>
  </si>
  <si>
    <t>Aristolane sesquiterpenoids</t>
  </si>
  <si>
    <t>MBNVSWHUJDDZRH-UHFFFAOYSA-N</t>
  </si>
  <si>
    <t>Thiiranes</t>
  </si>
  <si>
    <t>C3H6S</t>
  </si>
  <si>
    <t>MNHWRUCVFATHDL-UHFFFAOYSA-N</t>
  </si>
  <si>
    <t>C9H8O2</t>
  </si>
  <si>
    <t>MNWFXJYAOYHMED-UHFFFAOYSA-N</t>
  </si>
  <si>
    <t>C7H14O2</t>
  </si>
  <si>
    <t>C17714</t>
  </si>
  <si>
    <t>HMDB0000666</t>
  </si>
  <si>
    <t>DB02938</t>
  </si>
  <si>
    <t>C15H20O</t>
  </si>
  <si>
    <t>NBAVJXUTIGWFOQ-JXMROGBWSA-N</t>
  </si>
  <si>
    <t>Oxepanes</t>
  </si>
  <si>
    <t>NBRZFFNUUAHKEW-UHFFFAOYSA-N</t>
  </si>
  <si>
    <t>Organohalogen compounds</t>
  </si>
  <si>
    <t>Organobromides</t>
  </si>
  <si>
    <t>C13H21Br</t>
  </si>
  <si>
    <t>NETOHYFTCONTDT-UHFFFAOYSA-N</t>
  </si>
  <si>
    <t>Tetrahydro-2,2,6-trimethyl-6-vinyl-2H-Pyran</t>
  </si>
  <si>
    <t>HMDB0037133</t>
  </si>
  <si>
    <t>NFLGAXVYCFJBMK-YGPZHTELSA-N</t>
  </si>
  <si>
    <t>5-Methyl-2-(1-methylethyl)-cyclohexanone</t>
  </si>
  <si>
    <t>HMDB0061802</t>
  </si>
  <si>
    <t>NIOYUNMRJMEDGI-UHFFFAOYSA-N</t>
  </si>
  <si>
    <t>Fatty aldehydes</t>
  </si>
  <si>
    <t>C16H32O</t>
  </si>
  <si>
    <t>C00517</t>
  </si>
  <si>
    <t>HMDB0001551</t>
  </si>
  <si>
    <t>DB03381</t>
  </si>
  <si>
    <t>NJBCRXCAPCODGX-UHFFFAOYSA-N</t>
  </si>
  <si>
    <t>C8H19N</t>
  </si>
  <si>
    <t>NOJNKSAQZMVMFF-UHFFFAOYSA-N</t>
  </si>
  <si>
    <t>NQPDZGIKBAWPEJ-UHFFFAOYSA-N</t>
  </si>
  <si>
    <t>C00803</t>
  </si>
  <si>
    <t>HMDB0000892</t>
  </si>
  <si>
    <t>DB02406</t>
  </si>
  <si>
    <t>NUQDPKOFUKFKFD-UHFFFAOYSA-N</t>
  </si>
  <si>
    <t>OIIJXQMSEYQDDI-UHFFFAOYSA-N</t>
  </si>
  <si>
    <t>OIQDAVBXDLGCID-UHFFFAOYSA-N</t>
  </si>
  <si>
    <t>OLBCVFGFOZPWHH-UHFFFAOYSA-N</t>
  </si>
  <si>
    <t>C12H18O</t>
  </si>
  <si>
    <t>C07523</t>
  </si>
  <si>
    <t>HMDB0014956</t>
  </si>
  <si>
    <t>DB00818</t>
  </si>
  <si>
    <t>OLKBYNHEDMHHQA-IOIMVZBSSA-N</t>
  </si>
  <si>
    <t>(2Z,8E)-3,7,7,10-tetramethyl-1-cycloundeca-2,8-dienol</t>
  </si>
  <si>
    <t>OQVAOEIMSKZGAL-UHFFFAOYSA-N</t>
  </si>
  <si>
    <t>HMDB0036610</t>
  </si>
  <si>
    <t>OZNHATCGPKOFBH-UHFFFAOYSA-N</t>
  </si>
  <si>
    <t>Ledene oxide-(II)</t>
  </si>
  <si>
    <t>PAMIQIKDUOTOBW-UHFFFAOYSA-N</t>
  </si>
  <si>
    <t>C6H13N</t>
  </si>
  <si>
    <t>PAYRUJLWNCNPSJ-UHFFFAOYSA-N</t>
  </si>
  <si>
    <t>Aniline and substituted anilines</t>
  </si>
  <si>
    <t>C00292</t>
  </si>
  <si>
    <t>HMDB0003012</t>
  </si>
  <si>
    <t>DB06728</t>
  </si>
  <si>
    <t>PDQTXMPRJKIGEI-UHFFFAOYSA-N</t>
  </si>
  <si>
    <t>C9H16O2</t>
  </si>
  <si>
    <t>PFRGXCVKLLPLIP-UHFFFAOYSA-N</t>
  </si>
  <si>
    <t>C6H10S2</t>
  </si>
  <si>
    <t>C08369</t>
  </si>
  <si>
    <t>HMDB0033966</t>
  </si>
  <si>
    <t>PGTJIOWQJWHTJJ-QWHCGFSZSA-N</t>
  </si>
  <si>
    <t>C15H22</t>
  </si>
  <si>
    <t>PGTJIOWQJWHTJJ-STQMWFEESA-N</t>
  </si>
  <si>
    <t>PGZQTASRDRGQAJ-UHFFFAOYSA-N</t>
  </si>
  <si>
    <t>PHDRQUPMFWWDKK-AUWJEWJLSA-N</t>
  </si>
  <si>
    <t>POQJHLBMLVTHAU-UHFFFAOYSA-N</t>
  </si>
  <si>
    <t>PRLINSMUYJWPBL-UHFFFAOYSA-N</t>
  </si>
  <si>
    <t>C10H13ClO</t>
  </si>
  <si>
    <t>QMAYBMKBYCGXDH-UHFFFAOYSA-N</t>
  </si>
  <si>
    <t>QMAYBMKBYCGXDH-ZNMIVQPWSA-N</t>
  </si>
  <si>
    <t>QPRQEDXDYOZYLA-UHFFFAOYSA-N</t>
  </si>
  <si>
    <t>QSUQBXKPPUWLTH-UHFFFAOYSA-N</t>
  </si>
  <si>
    <t>beta-Vatirenene</t>
  </si>
  <si>
    <t>QTWJRLJHJPIABL-UHFFFAOYSA-N</t>
  </si>
  <si>
    <t>C21H24O3</t>
  </si>
  <si>
    <t>QUBBAXISAHIDNM-UHFFFAOYSA-N</t>
  </si>
  <si>
    <t>o-Xylenes</t>
  </si>
  <si>
    <t>QXDHXCVJGBTQMK-UHFFFAOYSA-N</t>
  </si>
  <si>
    <t>Benzyl bromides</t>
  </si>
  <si>
    <t>C9H11Br</t>
  </si>
  <si>
    <t>QXKPLNCZSFACPU-UHFFFAOYSA-N</t>
  </si>
  <si>
    <t>Quinolines and derivatives</t>
  </si>
  <si>
    <t>C11H11N</t>
  </si>
  <si>
    <t>RBIGKSZIQCTIJF-UHFFFAOYSA-N</t>
  </si>
  <si>
    <t>C5H4OS</t>
  </si>
  <si>
    <t>RDHQFKQIGNGIED-UHFFFAOYSA-N</t>
  </si>
  <si>
    <t>Fatty acid esters</t>
  </si>
  <si>
    <t>Acyl carnitines</t>
  </si>
  <si>
    <t>C9H17NO4</t>
  </si>
  <si>
    <t>RDOXTESZEPMUJZ-UHFFFAOYSA-N</t>
  </si>
  <si>
    <t>Phenol ethers</t>
  </si>
  <si>
    <t>Anisoles</t>
  </si>
  <si>
    <t>C01403</t>
  </si>
  <si>
    <t>HMDB0033895</t>
  </si>
  <si>
    <t>RKGKLJHVQKIFJZ-UHFFFAOYSA-N</t>
  </si>
  <si>
    <t>2,2,7,7-Tetramethyltricyclo[6.2.1.0(1,6)]undec-4-en-3-one</t>
  </si>
  <si>
    <t>RULFUZCLYMDADI-UHFFFAOYSA-N</t>
  </si>
  <si>
    <t>RZCMUIOJBYCKPG-UHFFFAOYSA-N</t>
  </si>
  <si>
    <t>Diphenylmethanes</t>
  </si>
  <si>
    <t>SMUVABOERCFKRW-UHFFFAOYSA-N</t>
  </si>
  <si>
    <t>SNICXCGAKADSCV-JTQLQIEISA-N</t>
  </si>
  <si>
    <t>Pyrrolidinylpyridines</t>
  </si>
  <si>
    <t>C10H14N2</t>
  </si>
  <si>
    <t>C00745</t>
  </si>
  <si>
    <t>HMDB0001934</t>
  </si>
  <si>
    <t>STRABSCAWZINIF-JVIGXAJISA-N</t>
  </si>
  <si>
    <t>SZIFAVKTNFCBPC-UHFFFAOYSA-N</t>
  </si>
  <si>
    <t>Halohydrins</t>
  </si>
  <si>
    <t>Chlorohydrins</t>
  </si>
  <si>
    <t>C2H5ClO</t>
  </si>
  <si>
    <t>C06753</t>
  </si>
  <si>
    <t>TXFPEBPIARQUIG-UHFFFAOYSA-N</t>
  </si>
  <si>
    <t>C8H8O2</t>
  </si>
  <si>
    <t>C10700</t>
  </si>
  <si>
    <t>TYBCSQFBSWACAA-UHFFFAOYSA-N</t>
  </si>
  <si>
    <t>HMDB0031268</t>
  </si>
  <si>
    <t>TZMFJUDUGYTVRY-UHFFFAOYSA-N</t>
  </si>
  <si>
    <t>HMDB0031598</t>
  </si>
  <si>
    <t>TZODVNMGSHSLCH-UHFFFAOYSA-N</t>
  </si>
  <si>
    <t>UAJRSHJHFRVGMG-UHFFFAOYSA-N</t>
  </si>
  <si>
    <t>ULIKDJVNUXNQHS-UHFFFAOYSA-N</t>
  </si>
  <si>
    <t>2-Propene-1-thiol</t>
  </si>
  <si>
    <t>HMDB0031635</t>
  </si>
  <si>
    <t>UODXCYZDMHPIJE-WLQWPBEESA-N</t>
  </si>
  <si>
    <t>UOTSYAILGSUTAC-UHFFFAOYSA-N</t>
  </si>
  <si>
    <t>UZVVHZJKXPCUQU-UHFFFAOYSA-N</t>
  </si>
  <si>
    <t>C14H16</t>
  </si>
  <si>
    <t>VBXNDZXATCMJKH-UHFFFAOYSA-N</t>
  </si>
  <si>
    <t>2,6-Dimethyl-10-methylene-12-oxatricyclo[7.3.1.0(1,6)]tridec-2-ene</t>
  </si>
  <si>
    <t>VCGBZXLLPCGFQM-UHFFFAOYSA-N</t>
  </si>
  <si>
    <t>1-methyl-4-(2-methylpropyl)benzene</t>
  </si>
  <si>
    <t>VGMJYYDKPUPTID-UHFFFAOYSA-N</t>
  </si>
  <si>
    <t>Benzenediols</t>
  </si>
  <si>
    <t>Resorcinols</t>
  </si>
  <si>
    <t>VJFBUCVRMBYHAH-UHFFFAOYSA-N</t>
  </si>
  <si>
    <t>VKZZGLZQWTWKTP-MDZDMXLPSA-N</t>
  </si>
  <si>
    <t>[(E)-5-methylhex-3-en-2-yl]benzene</t>
  </si>
  <si>
    <t>VLXDPFLIRFYIME-IIZVFWCOSA-N</t>
  </si>
  <si>
    <t>(1S,2R,8S)-1,3-dimethyl-8-propan-2-yltricyclo[4.4.0.02,7]dec-3-ene</t>
  </si>
  <si>
    <t>VMYXUZSZMNBRCN-UHFFFAOYSA-N</t>
  </si>
  <si>
    <t>VPUAYOJTHRDUTK-UHFFFAOYSA-N</t>
  </si>
  <si>
    <t>C6H9N</t>
  </si>
  <si>
    <t>VUAXHMVRKOTJKP-UHFFFAOYSA-N</t>
  </si>
  <si>
    <t>VVQNEPGJFQJSBK-UHFFFAOYSA-N</t>
  </si>
  <si>
    <t>Methyl methylacrylate</t>
  </si>
  <si>
    <t>C14527</t>
  </si>
  <si>
    <t>HMDB0032385</t>
  </si>
  <si>
    <t>WFDIJRYMOXRFFG-UHFFFAOYSA-N</t>
  </si>
  <si>
    <t>C4H6O3</t>
  </si>
  <si>
    <t>HMDB0031646</t>
  </si>
  <si>
    <t>WGAUMWNVHAMGJF-AGPUZOHGSA-N</t>
  </si>
  <si>
    <t>WHFHDVDXYKOSKI-UHFFFAOYSA-N</t>
  </si>
  <si>
    <t>WPGPCDVQHXOMQP-VIFPVBQESA-N</t>
  </si>
  <si>
    <t>2-Cyclohexen-1-one, 2-methyl-5-(1-methylethyl)-, (S)-</t>
  </si>
  <si>
    <t>HMDB0059875</t>
  </si>
  <si>
    <t>WQTZCQIRCYSUBQ-UHFFFAOYSA-N</t>
  </si>
  <si>
    <t>HMDB0034849</t>
  </si>
  <si>
    <t>WRHGORWNJGOVQY-ZNMIVQPWSA-N</t>
  </si>
  <si>
    <t>WYDAUGNQLUXTFB-UHFFFAOYSA-N</t>
  </si>
  <si>
    <t>WYURNTSHIVDZCO-UHFFFAOYSA-N</t>
  </si>
  <si>
    <t>HMDB0000246</t>
  </si>
  <si>
    <t>XHXUANMFYXWVNG-UHFFFAOYSA-N</t>
  </si>
  <si>
    <t>C12H22O2</t>
  </si>
  <si>
    <t>XMLYCEVDHLAQEL-UHFFFAOYSA-N</t>
  </si>
  <si>
    <t>XOJVVFBFDXDTEG-UHFFFAOYSA-N</t>
  </si>
  <si>
    <t>Diterpenoids</t>
  </si>
  <si>
    <t>Acyclic diterpenoids</t>
  </si>
  <si>
    <t>C19H40</t>
  </si>
  <si>
    <t>HMDB0034497</t>
  </si>
  <si>
    <t>XTDXBZMKUMZNMH-UHFFFAOYSA-N</t>
  </si>
  <si>
    <t>YGCZTXZTJXYWCO-UHFFFAOYSA-N</t>
  </si>
  <si>
    <t>HMDB0033716</t>
  </si>
  <si>
    <t>YGWKXXYGDYYFJU-SSDOTTSWSA-N</t>
  </si>
  <si>
    <t>(R)-Menthofuran</t>
  </si>
  <si>
    <t>YGXOERUAAWTDEV-UHFFFAOYSA-N</t>
  </si>
  <si>
    <t>YGYMTTNGLBFAAM-ZRDIBKRKSA-N</t>
  </si>
  <si>
    <t>YGYNBBAUIYTWBF-UHFFFAOYSA-N</t>
  </si>
  <si>
    <t>C12H12</t>
  </si>
  <si>
    <t>C14330</t>
  </si>
  <si>
    <t>HMDB0059764</t>
  </si>
  <si>
    <t>YMWUJEATGCHHMB-UHFFFAOYSA-N</t>
  </si>
  <si>
    <t>Alkyl halides</t>
  </si>
  <si>
    <t>Halomethanes</t>
  </si>
  <si>
    <t>CH2Cl2</t>
  </si>
  <si>
    <t>YNQLUTRBYVCPMQ-UHFFFAOYSA-N</t>
  </si>
  <si>
    <t>C07111</t>
  </si>
  <si>
    <t>HMDB0059905</t>
  </si>
  <si>
    <t>YTPLMLYBLZKORZ-UHFFFAOYSA-N</t>
  </si>
  <si>
    <t>C4H4S</t>
  </si>
  <si>
    <t>HMDB0029718</t>
  </si>
  <si>
    <t>YXFDTUKUWNQPFV-UHFFFAOYSA-N</t>
  </si>
  <si>
    <t>YXTBTNKSYWAUTA-UHFFFAOYSA-N</t>
  </si>
  <si>
    <t>Morpholines</t>
  </si>
  <si>
    <t>C8H17NOS</t>
  </si>
  <si>
    <t>ZEGGUPZIYISUPL-UHFFFAOYSA-N</t>
  </si>
  <si>
    <t>C22H35NO3</t>
  </si>
  <si>
    <t>ZFRKQXVRDFCRJG-UHFFFAOYSA-N</t>
  </si>
  <si>
    <t>3-alkylindoles</t>
  </si>
  <si>
    <t>C9H9N</t>
  </si>
  <si>
    <t>C08313</t>
  </si>
  <si>
    <t>HMDB0000466</t>
  </si>
  <si>
    <t>ZIXLDMFVRPABBX-UHFFFAOYSA-N</t>
  </si>
  <si>
    <t>ZJPQCBPMMANSBE-UHFFFAOYSA-N</t>
  </si>
  <si>
    <t>Cyclic alcohols and derivatives</t>
  </si>
  <si>
    <t>ZKXYHQFGFMZPPJ-UHFFFAOYSA-N</t>
  </si>
  <si>
    <t>3-Methylene-1,5,5-trimethylcyclohexene</t>
  </si>
  <si>
    <t>ZPVFWPFBNIEHGJ-UHFFFAOYSA-N</t>
  </si>
  <si>
    <t>HMDB0031294</t>
  </si>
  <si>
    <t>ZPVOLGVTNLDBFI-UHFFFAOYSA-N</t>
  </si>
  <si>
    <t>HMDB0033794</t>
  </si>
  <si>
    <t>ZWRUINPWMLAQRD-UHFFFAOYSA-N</t>
  </si>
  <si>
    <t>C9H20O</t>
  </si>
  <si>
    <t>C14696</t>
  </si>
  <si>
    <t>HMDB0031265</t>
  </si>
  <si>
    <t>DB03143</t>
  </si>
  <si>
    <t>BKKZZKAFDDSFTQ-UHFFFAOYSA-N</t>
  </si>
  <si>
    <t>C23H19NO2</t>
  </si>
  <si>
    <t>BKOOMYPCSUNDGP-UHFFFAOYSA-N</t>
  </si>
  <si>
    <t>C5H10</t>
  </si>
  <si>
    <t>CZPWVGJYEJSRLH-UHFFFAOYSA-N</t>
  </si>
  <si>
    <t>Pyrimidines and pyrimidine derivatives</t>
  </si>
  <si>
    <t>C00396</t>
  </si>
  <si>
    <t>HMDB0003361</t>
  </si>
  <si>
    <t>DKPFZGUDAPQIHT-UHFFFAOYSA-N</t>
  </si>
  <si>
    <t>C12304</t>
  </si>
  <si>
    <t>HMDB0031325</t>
  </si>
  <si>
    <t>FLDRLXJNISEWNZ-UHFFFAOYSA-N</t>
  </si>
  <si>
    <t>Benzoquinolines</t>
  </si>
  <si>
    <t>Acridines</t>
  </si>
  <si>
    <t>C14H11N</t>
  </si>
  <si>
    <t>FUSUHKVFWTUUBE-UHFFFAOYSA-N</t>
  </si>
  <si>
    <t>Vinyl methyl ketone</t>
  </si>
  <si>
    <t>C20701</t>
  </si>
  <si>
    <t>HMDB0061873</t>
  </si>
  <si>
    <t>FXHOOIRPVKKKFG-UHFFFAOYSA-N</t>
  </si>
  <si>
    <t>N,N-dimethylacetamide</t>
  </si>
  <si>
    <t>C4H9NO</t>
  </si>
  <si>
    <t>C20339</t>
  </si>
  <si>
    <t>GDHROTCPZLVPJT-UHFFFAOYSA-N</t>
  </si>
  <si>
    <t>Oxetanes</t>
  </si>
  <si>
    <t>GDOPTJXRTPNYNR-UHFFFAOYSA-N</t>
  </si>
  <si>
    <t>Cycloalkanes</t>
  </si>
  <si>
    <t>C6H12</t>
  </si>
  <si>
    <t>HMDB0031542</t>
  </si>
  <si>
    <t>GLUUGHFHXGJENI-UHFFFAOYSA-N</t>
  </si>
  <si>
    <t>Piperazines</t>
  </si>
  <si>
    <t>C4H10N2</t>
  </si>
  <si>
    <t>C07973</t>
  </si>
  <si>
    <t>HMDB0014730</t>
  </si>
  <si>
    <t>DB00592</t>
  </si>
  <si>
    <t>GNUGVECARVKIPH-UHFFFAOYSA-N</t>
  </si>
  <si>
    <t>HIGGFWFRAWSMBR-UHFFFAOYSA-N</t>
  </si>
  <si>
    <t>2-Methyl-3-hexanone</t>
  </si>
  <si>
    <t>HSRQHSFPIKREMB-SDCOAONHSA-N</t>
  </si>
  <si>
    <t>C14H24O</t>
  </si>
  <si>
    <t>IJDNQMDRQITEOD-UHFFFAOYSA-N</t>
  </si>
  <si>
    <t>C4H10</t>
  </si>
  <si>
    <t>IKHGUXGNUITLKF-UHFFFAOYSA-N</t>
  </si>
  <si>
    <t>C2H4O</t>
  </si>
  <si>
    <t>C00084</t>
  </si>
  <si>
    <t>HMDB0000990</t>
  </si>
  <si>
    <t>C8H16</t>
  </si>
  <si>
    <t>JPFTUUXPCFNLIX-UHFFFAOYSA-N</t>
  </si>
  <si>
    <t>2-phenylindoles</t>
  </si>
  <si>
    <t>C15H13N</t>
  </si>
  <si>
    <t>JXUHSUSCLWIKEW-UHFFFAOYSA-N</t>
  </si>
  <si>
    <t>2-arylbenzofuran flavonoids</t>
  </si>
  <si>
    <t>C20H21NO4</t>
  </si>
  <si>
    <t>KWKAKUADMBZCLK-UHFFFAOYSA-N</t>
  </si>
  <si>
    <t>HMDB0032449</t>
  </si>
  <si>
    <t>LCDRXSVULKINQB-UHFFFAOYSA-N</t>
  </si>
  <si>
    <t>Phenylquinolines</t>
  </si>
  <si>
    <t>C17H14ClN</t>
  </si>
  <si>
    <t>LCEGCCDAZKUHEY-UHFFFAOYSA-N</t>
  </si>
  <si>
    <t>C12H17NO2</t>
  </si>
  <si>
    <t>LIKMAJRDDDTEIG-UHFFFAOYSA-N</t>
  </si>
  <si>
    <t>LMTKWIQCTSKTDN-UHFFFAOYSA-N</t>
  </si>
  <si>
    <t>LPIQUOYDBNQMRZ-UHFFFAOYSA-N</t>
  </si>
  <si>
    <t>MGNZXYYWBUKAII-UHFFFAOYSA-N</t>
  </si>
  <si>
    <t>C6H8</t>
  </si>
  <si>
    <t>C22H15NOS</t>
  </si>
  <si>
    <t>NBXSDRNTJOXRMZ-UHFFFAOYSA-N</t>
  </si>
  <si>
    <t>Fluorenes</t>
  </si>
  <si>
    <t>C23H18O3</t>
  </si>
  <si>
    <t>NGXSWUFDCSEIOO-UHFFFAOYSA-N</t>
  </si>
  <si>
    <t>Pyrrolidines</t>
  </si>
  <si>
    <t>OFBQJSOFQDEBGM-UHFFFAOYSA-N</t>
  </si>
  <si>
    <t>Pentane</t>
  </si>
  <si>
    <t>C5H12</t>
  </si>
  <si>
    <t>HMDB0029603</t>
  </si>
  <si>
    <t>OFEZUSBZKMXQEU-UHFFFAOYSA-N</t>
  </si>
  <si>
    <t>N-(2-adamantyl)acetamide</t>
  </si>
  <si>
    <t>C12H19NO</t>
  </si>
  <si>
    <t>OPZKEGSYQSVNLU-UHFFFAOYSA-N</t>
  </si>
  <si>
    <t>Phenylpyridines</t>
  </si>
  <si>
    <t>C23H16ClN</t>
  </si>
  <si>
    <t>OTTZHAVKAVGASB-UHFFFAOYSA-N</t>
  </si>
  <si>
    <t>C7H14</t>
  </si>
  <si>
    <t>PAPNRQCYSFBWDI-UHFFFAOYSA-N</t>
  </si>
  <si>
    <t>HMDB0032973</t>
  </si>
  <si>
    <t>PFEOZHBOMNWTJB-UHFFFAOYSA-N</t>
  </si>
  <si>
    <t>PQKKAOHDVLDMOM-UHFFFAOYSA-N</t>
  </si>
  <si>
    <t>Dihydroisoquinolines</t>
  </si>
  <si>
    <t>QCNPVOOGFNENHS-BQYQJAHWSA-N</t>
  </si>
  <si>
    <t>Imidazopyrimidines</t>
  </si>
  <si>
    <t>Purines and purine derivatives</t>
  </si>
  <si>
    <t>Xanthines</t>
  </si>
  <si>
    <t>C15H13N5O4</t>
  </si>
  <si>
    <t>QMMOXUPEWRXHJS-HWKANZROSA-N</t>
  </si>
  <si>
    <t>QMMOXUPEWRXHJS-HYXAFXHYSA-N</t>
  </si>
  <si>
    <t>QMMOXUPEWRXHJS-UHFFFAOYSA-N</t>
  </si>
  <si>
    <t>QWTDNUCVQCZILF-UHFFFAOYSA-N</t>
  </si>
  <si>
    <t>RGSFGYAAUTVSQA-UHFFFAOYSA-N</t>
  </si>
  <si>
    <t>SEPQTYODOKLVSB-UHFFFAOYSA-N</t>
  </si>
  <si>
    <t>C07330</t>
  </si>
  <si>
    <t>HMDB0012157</t>
  </si>
  <si>
    <t>STNJBCKSHOAVAJ-UHFFFAOYSA-N</t>
  </si>
  <si>
    <t>TZIHFWKZFHZASV-UHFFFAOYSA-N</t>
  </si>
  <si>
    <t>VQTUBCCKSQIDNK-UHFFFAOYSA-N</t>
  </si>
  <si>
    <t>C4H8</t>
  </si>
  <si>
    <t>VXNZUUAINFGPBY-UHFFFAOYSA-N</t>
  </si>
  <si>
    <t>WENYKDGBBKOQIF-UHFFFAOYSA-N</t>
  </si>
  <si>
    <t>C14H21NO4</t>
  </si>
  <si>
    <t>WEVYAHXRMPXWCK-UHFFFAOYSA-N</t>
  </si>
  <si>
    <t>C2H3N</t>
  </si>
  <si>
    <t>HMDB0061869</t>
  </si>
  <si>
    <t>WGLLSSPDPJPLOR-UHFFFAOYSA-N</t>
  </si>
  <si>
    <t>XBDQKXXYIPTUBI-UHFFFAOYSA-N</t>
  </si>
  <si>
    <t>C00163</t>
  </si>
  <si>
    <t>HMDB0000237</t>
  </si>
  <si>
    <t>DB03766</t>
  </si>
  <si>
    <t>XOMDALGJAOGYEC-UHFFFAOYSA-N</t>
  </si>
  <si>
    <t>Benzodiazepines</t>
  </si>
  <si>
    <t>Dibenzodiazepines</t>
  </si>
  <si>
    <t>C17H19N3O</t>
  </si>
  <si>
    <t>YCSBALJAGZKWFF-UHFFFAOYSA-N</t>
  </si>
  <si>
    <t>C14417</t>
  </si>
  <si>
    <t>YCTDZYMMFQCTEO-FNORWQNLSA-N</t>
  </si>
  <si>
    <t>YEJRWHAVMIAJKC-UHFFFAOYSA-N</t>
  </si>
  <si>
    <t>C01770</t>
  </si>
  <si>
    <t>HMDB0000549</t>
  </si>
  <si>
    <t>DB04699</t>
  </si>
  <si>
    <t>YHQXBTXEYZIYOV-UHFFFAOYSA-N</t>
  </si>
  <si>
    <t>YSBSJMAMWIVBFC-UHFFFAOYSA-N</t>
  </si>
  <si>
    <t>N-acetyl-N-butan-2-ylacetamide</t>
  </si>
  <si>
    <t>Carboxylic acid imides</t>
  </si>
  <si>
    <t>C8H15NO2</t>
  </si>
  <si>
    <t>YUIBZEGEDQMBFQ-DHZHZOJOSA-N</t>
  </si>
  <si>
    <t>Benzimidazoles</t>
  </si>
  <si>
    <t>C16H13ClN2</t>
  </si>
  <si>
    <t>YYNJYMYRHBOARL-UHFFFAOYSA-N</t>
  </si>
  <si>
    <t>Benzodiazines</t>
  </si>
  <si>
    <t>Quinoxalines</t>
  </si>
  <si>
    <t>C9H9N3O</t>
  </si>
  <si>
    <t>ZFLIKDUSUDBGCD-UHFFFAOYSA-N</t>
  </si>
  <si>
    <t>Azolines</t>
  </si>
  <si>
    <t>Imidazolines</t>
  </si>
  <si>
    <t>Imidazolinones</t>
  </si>
  <si>
    <t>C3H2N2O3</t>
  </si>
  <si>
    <t>HMDB0062802</t>
  </si>
  <si>
    <t>ZGEGCLOFRBLKSE-UHFFFAOYSA-N</t>
  </si>
  <si>
    <t>ZKOHXVBRQIYRIJ-VZUCSPMQSA-N</t>
  </si>
  <si>
    <t>Nitrobenzenes</t>
  </si>
  <si>
    <t>C8H9N5O2</t>
  </si>
  <si>
    <t>ZOASGOXWEHUTKZ-UHFFFAOYSA-N</t>
  </si>
  <si>
    <t>C4H10S</t>
  </si>
  <si>
    <t>KJIOQYGWTQBHNH-UHFFFAOYSA-N</t>
  </si>
  <si>
    <t>C11H24O</t>
  </si>
  <si>
    <t>HMDB0013113</t>
  </si>
  <si>
    <t>Pyrans</t>
  </si>
  <si>
    <t>SVURIXNDRWRAFU-OGMFBOKVSA-N</t>
  </si>
  <si>
    <t>Cedrol</t>
  </si>
  <si>
    <t>C09631</t>
  </si>
  <si>
    <t>HQDWNPKZYKUYFJ-MDZDMXLPSA-N</t>
  </si>
  <si>
    <t>C12H24</t>
  </si>
  <si>
    <t>JUINSXZKUKVTMD-UHFFFAOYSA-N</t>
  </si>
  <si>
    <t>Other non-metal nitrides</t>
  </si>
  <si>
    <t>HN3</t>
  </si>
  <si>
    <t>JXTYHIJFKDXKHG-UHFFFAOYSA-N</t>
  </si>
  <si>
    <t>1,4-benzodiazepines</t>
  </si>
  <si>
    <t>C18H19ClN2OSi</t>
  </si>
  <si>
    <t>KXDHJXZQYSOELW-UHFFFAOYSA-N</t>
  </si>
  <si>
    <t>CH3NO2</t>
  </si>
  <si>
    <t>C01563</t>
  </si>
  <si>
    <t>HMDB0003551</t>
  </si>
  <si>
    <t>DB04261</t>
  </si>
  <si>
    <t>NLZUEZXRPGMBCV-UHFFFAOYSA-N</t>
  </si>
  <si>
    <t>C14693</t>
  </si>
  <si>
    <t>HMDB0033826</t>
  </si>
  <si>
    <t>PPWNCLVNXGCGAF-UHFFFAOYSA-N</t>
  </si>
  <si>
    <t>Acetylides</t>
  </si>
  <si>
    <t>ROBFUDYVXSDBQM-UHFFFAOYSA-N</t>
  </si>
  <si>
    <t>C3H4O5</t>
  </si>
  <si>
    <t>C02287</t>
  </si>
  <si>
    <t>HMDB0035227</t>
  </si>
  <si>
    <t>UAOMVDZJSHZZME-UHFFFAOYSA-N</t>
  </si>
  <si>
    <t>C6H15N</t>
  </si>
  <si>
    <t>UMGDCJDMYOKAJW-UHFFFAOYSA-N</t>
  </si>
  <si>
    <t>Thioureas</t>
  </si>
  <si>
    <t>CH4N2S</t>
  </si>
  <si>
    <t>Ortho cresols</t>
  </si>
  <si>
    <t>AHAREKHAZNPPMI-AATRIKPKSA-N</t>
  </si>
  <si>
    <t>AHISYUZBWDSPQL-UHFFFAOYSA-N</t>
  </si>
  <si>
    <t>Pyridine carboxaldehydes</t>
  </si>
  <si>
    <t>C7H7NO</t>
  </si>
  <si>
    <t>AILKHAQXUAOOFU-UHFFFAOYSA-N</t>
  </si>
  <si>
    <t>C6H11N</t>
  </si>
  <si>
    <t>BAVONGHXFVOKBV-UHFFFAOYSA-N</t>
  </si>
  <si>
    <t>HMDB0036083</t>
  </si>
  <si>
    <t>BSKHPKMHTQYZBB-UHFFFAOYSA-N</t>
  </si>
  <si>
    <t>C14447</t>
  </si>
  <si>
    <t>HMDB0061888</t>
  </si>
  <si>
    <t>CHBAWFGIXDBEBT-UHFFFAOYSA-N</t>
  </si>
  <si>
    <t>CQJHAULYLJXJNL-UHFFFAOYSA-N</t>
  </si>
  <si>
    <t>CRPUJAZIXJMDBK-UHFFFAOYSA-N</t>
  </si>
  <si>
    <t>C06076</t>
  </si>
  <si>
    <t>HMDB0059839</t>
  </si>
  <si>
    <t>DKGAVHZHDRPRBM-UHFFFAOYSA-N</t>
  </si>
  <si>
    <t>Trimethylmethanol</t>
  </si>
  <si>
    <t>HMDB0031456</t>
  </si>
  <si>
    <t>DB03900</t>
  </si>
  <si>
    <t>DUCHBDMNWUYHGL-CLFYSBASSA-N</t>
  </si>
  <si>
    <t>Long-chain fatty alcohols</t>
  </si>
  <si>
    <t>FEWLNYSYJNLUOO-UHFFFAOYSA-N</t>
  </si>
  <si>
    <t>Piperidinoformamide</t>
  </si>
  <si>
    <t>HMDB0031702</t>
  </si>
  <si>
    <t>DB04113</t>
  </si>
  <si>
    <t>Organic 1,3-dipolar compounds</t>
  </si>
  <si>
    <t>Allyl-type 1,3-dipolar organic compounds</t>
  </si>
  <si>
    <t>Organic nitro compounds</t>
  </si>
  <si>
    <t>C-nitro compounds</t>
  </si>
  <si>
    <t>FRISMOQHTLZZRP-UHFFFAOYSA-N</t>
  </si>
  <si>
    <t>HMDB0038557</t>
  </si>
  <si>
    <t>GJRQTCIYDGXPES-UHFFFAOYSA-N</t>
  </si>
  <si>
    <t>HMDB0031246</t>
  </si>
  <si>
    <t>GLZPCOQZEFWAFX-JXMROGBWSA-N</t>
  </si>
  <si>
    <t>C01500</t>
  </si>
  <si>
    <t>HMDB0035155</t>
  </si>
  <si>
    <t>GLZPCOQZEFWAFX-YFHOEESVSA-N</t>
  </si>
  <si>
    <t>C09871</t>
  </si>
  <si>
    <t>HMDB0005812</t>
  </si>
  <si>
    <t>C12H20O</t>
  </si>
  <si>
    <t>HKZQJZIFODOLFR-UHFFFAOYSA-N</t>
  </si>
  <si>
    <t>HNTISMRTGMVWGH-YTFOTSKYSA-N</t>
  </si>
  <si>
    <t>C15H26</t>
  </si>
  <si>
    <t>HRJHQOXWONBAJC-UHFFFAOYSA-N</t>
  </si>
  <si>
    <t>C11H22O2</t>
  </si>
  <si>
    <t>HXVNBWAKAOHACI-UHFFFAOYSA-N</t>
  </si>
  <si>
    <t>HMDB0031429</t>
  </si>
  <si>
    <t>IAIHUHQCLTYTSF-MRTMQBJTSA-N</t>
  </si>
  <si>
    <t>C02344</t>
  </si>
  <si>
    <t>IAIHUHQCLTYTSF-OYNCUSHFSA-N</t>
  </si>
  <si>
    <t>C18H36O</t>
  </si>
  <si>
    <t>IHPKGUQCSIINRJ-CSKARUKUSA-N</t>
  </si>
  <si>
    <t>trans-Ocimene</t>
  </si>
  <si>
    <t>C09873</t>
  </si>
  <si>
    <t>HMDB0030089</t>
  </si>
  <si>
    <t>IHPKGUQCSIINRJ-NTMALXAHSA-N</t>
  </si>
  <si>
    <t>Z-Ocimene</t>
  </si>
  <si>
    <t>HMDB0030088</t>
  </si>
  <si>
    <t>IUGYQRQAERSCNH-UHFFFAOYSA-N</t>
  </si>
  <si>
    <t>HMDB0041992</t>
  </si>
  <si>
    <t>JBFHTYHTHYHCDJ-UHFFFAOYSA-N</t>
  </si>
  <si>
    <t>HMDB0003843</t>
  </si>
  <si>
    <t>JIYRKVLLOCBJHR-UHFFFAOYSA-N</t>
  </si>
  <si>
    <t>C16H30O4</t>
  </si>
  <si>
    <t>JZBCTZLGKSYRSF-UHFFFAOYSA-N</t>
  </si>
  <si>
    <t>C8H12N2</t>
  </si>
  <si>
    <t>HMDB0040299</t>
  </si>
  <si>
    <t>KMRMUZKLFIEVAO-UHFFFAOYSA-N</t>
  </si>
  <si>
    <t>KRIOVPPHQSLHCZ-UHFFFAOYSA-N</t>
  </si>
  <si>
    <t>HMDB0032623</t>
  </si>
  <si>
    <t>MFEIKQPHQINPRI-UHFFFAOYSA-N</t>
  </si>
  <si>
    <t>C7H9N</t>
  </si>
  <si>
    <t>HMDB0029734</t>
  </si>
  <si>
    <t>MGMNPSAERQZUIM-UHFFFAOYSA-M</t>
  </si>
  <si>
    <t>C8H7O3-</t>
  </si>
  <si>
    <t>MOQGCGNUWBPGTQ-UHFFFAOYSA-N</t>
  </si>
  <si>
    <t>HMDB0041011</t>
  </si>
  <si>
    <t>MSUYGSATOVDCFI-UHFFFAOYSA-N</t>
  </si>
  <si>
    <t>N-arylamides</t>
  </si>
  <si>
    <t>N-acetylarylamines</t>
  </si>
  <si>
    <t>C6H7NO2</t>
  </si>
  <si>
    <t>NDUPBTSXOSZHON-UHFFFAOYSA-N</t>
  </si>
  <si>
    <t>Eudesmane, isoeudesmane or cycloeudesmane sesquiterpenoids</t>
  </si>
  <si>
    <t>NJLNIOKPXKKALD-UHFFFAOYSA-N</t>
  </si>
  <si>
    <t>NXXYKOUNUYWIHA-UHFFFAOYSA-N</t>
  </si>
  <si>
    <t>m-2-Xylenol</t>
  </si>
  <si>
    <t>HMDB0032150</t>
  </si>
  <si>
    <t>NZMAJUHVSZBJHL-UHFFFAOYSA-N</t>
  </si>
  <si>
    <t>C9H19NO</t>
  </si>
  <si>
    <t>OBNCKNCVKJNDBV-UHFFFAOYSA-N</t>
  </si>
  <si>
    <t>HMDB0033889</t>
  </si>
  <si>
    <t>OGLDWXZKYODSOB-UHFFFAOYSA-N</t>
  </si>
  <si>
    <t>HMDB0035850</t>
  </si>
  <si>
    <t>OISVCGZHLKNMSJ-UHFFFAOYSA-N</t>
  </si>
  <si>
    <t>HMDB0032972</t>
  </si>
  <si>
    <t>C15H30O</t>
  </si>
  <si>
    <t>Eucarvone</t>
  </si>
  <si>
    <t>C16955</t>
  </si>
  <si>
    <t>QONBAQBZDACBTM-UHFFFAOYSA-N</t>
  </si>
  <si>
    <t>C12H24O3</t>
  </si>
  <si>
    <t>RHLVCLIPMVJYKS-UHFFFAOYSA-N</t>
  </si>
  <si>
    <t>C17145</t>
  </si>
  <si>
    <t>HMDB0031295</t>
  </si>
  <si>
    <t>RUYNUXHHUVUINQ-UHFFFAOYSA-N</t>
  </si>
  <si>
    <t>HMDB0036611</t>
  </si>
  <si>
    <t>RXBQNMWIQKOSCS-UHFFFAOYSA-N</t>
  </si>
  <si>
    <t>SDAXRHHPNYTELL-UHFFFAOYSA-N</t>
  </si>
  <si>
    <t>C7H13N</t>
  </si>
  <si>
    <t>SGAWOGXMMPSZPB-UHFFFAOYSA-N</t>
  </si>
  <si>
    <t>C17062</t>
  </si>
  <si>
    <t>HMDB0036061</t>
  </si>
  <si>
    <t>SHOJXDKTYKFBRD-UHFFFAOYSA-N</t>
  </si>
  <si>
    <t>HMDB0031563</t>
  </si>
  <si>
    <t>SHZIWNPUGXLXDT-UHFFFAOYSA-N</t>
  </si>
  <si>
    <t>HMDB0040209</t>
  </si>
  <si>
    <t>SJWFXCIHNDVPSH-UHFFFAOYSA-N</t>
  </si>
  <si>
    <t>HMDB0034261</t>
  </si>
  <si>
    <t>UAHWPYUMFXYFJY-UHFFFAOYSA-N</t>
  </si>
  <si>
    <t>C06074</t>
  </si>
  <si>
    <t>HMDB0038169</t>
  </si>
  <si>
    <t>UJBOOUHRTQVGRU-UHFFFAOYSA-N</t>
  </si>
  <si>
    <t>HMDB0033667</t>
  </si>
  <si>
    <t>UUCKREHWRIGQNG-UHFFFAOYSA-N</t>
  </si>
  <si>
    <t>VOATZOQREKBJMT-UHFFFAOYSA-N</t>
  </si>
  <si>
    <t>WONIGEXYPVIKFS-UHFFFAOYSA-N</t>
  </si>
  <si>
    <t>Verbenol</t>
  </si>
  <si>
    <t>HMDB0036129</t>
  </si>
  <si>
    <t>XCPQUQHBVVXMRQ-UHFFFAOYSA-N</t>
  </si>
  <si>
    <t>alpha-Fenchene</t>
  </si>
  <si>
    <t>YGYSWSPXSCQPRC-UHFFFAOYSA-N</t>
  </si>
  <si>
    <t>YHBUQBJHSRGZNF-AUWJEWJLSA-N</t>
  </si>
  <si>
    <t>YOQFOABVDRBYCG-UHFFFAOYSA-N</t>
  </si>
  <si>
    <t>ZJIQIJIQBTVTDY-VOTSOKGWSA-N</t>
  </si>
  <si>
    <t>ZSBWUNDRDHVNJL-UHFFFAOYSA-N</t>
  </si>
  <si>
    <t>HMDB0031545</t>
  </si>
  <si>
    <t>ZYTMANIQRDEHIO-KXUCPTDWSA-N</t>
  </si>
  <si>
    <t>L-Isopulegol</t>
  </si>
  <si>
    <t>C11H14O2</t>
  </si>
  <si>
    <t>C14H18O</t>
  </si>
  <si>
    <t>KMPQYAYAQWNLME-UHFFFAOYSA-N</t>
  </si>
  <si>
    <t>HMDB0030941</t>
  </si>
  <si>
    <t>DB04093</t>
  </si>
  <si>
    <t>HFJRKMMYBMWEAD-UHFFFAOYSA-N</t>
  </si>
  <si>
    <t>C12H24O</t>
  </si>
  <si>
    <t>C02278</t>
  </si>
  <si>
    <t>HMDB0033933</t>
  </si>
  <si>
    <t>BGEHHAVMRVXCGR-UHFFFAOYSA-N</t>
  </si>
  <si>
    <t>C13H26O</t>
  </si>
  <si>
    <t>HMDB0030928</t>
  </si>
  <si>
    <t>UHUFTBALEZWWIH-UHFFFAOYSA-N</t>
  </si>
  <si>
    <t>C14H28O</t>
  </si>
  <si>
    <t>HMDB0034283</t>
  </si>
  <si>
    <t>PIYDVAYKYBWPPY-UHFFFAOYSA-N</t>
  </si>
  <si>
    <t>C17H34O</t>
  </si>
  <si>
    <t>HMDB0031039</t>
  </si>
  <si>
    <t>FWWQKRXKHIRPJY-UHFFFAOYSA-N</t>
  </si>
  <si>
    <t>C01838</t>
  </si>
  <si>
    <t>HMDB0002384</t>
  </si>
  <si>
    <t>QYPLKDUOPJZROX-UHFFFAOYSA-N</t>
  </si>
  <si>
    <t>PJLOOIXLBYOPHW-UHFFFAOYSA-N</t>
  </si>
  <si>
    <t>BKIMMITUMNQMOS-UHFFFAOYSA-N</t>
  </si>
  <si>
    <t>C9H20</t>
  </si>
  <si>
    <t>HMDB0029595</t>
  </si>
  <si>
    <t>YCOZIPAWZNQLMR-UHFFFAOYSA-N</t>
  </si>
  <si>
    <t>C15H32</t>
  </si>
  <si>
    <t>C08388</t>
  </si>
  <si>
    <t>HMDB0059886</t>
  </si>
  <si>
    <t>RZJRJXONCZWCBN-UHFFFAOYSA-N</t>
  </si>
  <si>
    <t>C18H38</t>
  </si>
  <si>
    <t>HMDB0033721</t>
  </si>
  <si>
    <t>LQERIDTXQFOHKA-UHFFFAOYSA-N</t>
  </si>
  <si>
    <t>HMDB0034289</t>
  </si>
  <si>
    <t>CBFCDTFDPHXCNY-UHFFFAOYSA-N</t>
  </si>
  <si>
    <t>C20H42</t>
  </si>
  <si>
    <t>HMDB0059909</t>
  </si>
  <si>
    <t>VKPSKYDESGTTFR-UHFFFAOYSA-N</t>
  </si>
  <si>
    <t>GPBUTTSWJNPYJL-UHFFFAOYSA-N</t>
  </si>
  <si>
    <t>KBPCCVWUMVGXGF-UHFFFAOYSA-N</t>
  </si>
  <si>
    <t>OTNCYIBPUVFLLZ-UHFFFAOYSA-N</t>
  </si>
  <si>
    <t>FONXOARHSFUBAN-UHFFFAOYSA-N</t>
  </si>
  <si>
    <t>C21H44</t>
  </si>
  <si>
    <t>FLIACVVOZYBSBS-UHFFFAOYSA-N</t>
  </si>
  <si>
    <t>Methyl palmitic acid</t>
  </si>
  <si>
    <t>Fatty acid methyl esters</t>
  </si>
  <si>
    <t>C17H34O2</t>
  </si>
  <si>
    <t>C16995</t>
  </si>
  <si>
    <t>HMDB0061859</t>
  </si>
  <si>
    <t>LBIYNOAMNIKVKF-BQYQJAHWSA-N</t>
  </si>
  <si>
    <t>OMYOJDLCFAUIHN-UHFFFAOYSA-N</t>
  </si>
  <si>
    <t>C6H7NO</t>
  </si>
  <si>
    <t>HLZKNKRTKFSKGZ-UHFFFAOYSA-N</t>
  </si>
  <si>
    <t>C14H30O</t>
  </si>
  <si>
    <t>HMDB0011638</t>
  </si>
  <si>
    <t>FXWFZIRWWNPPOV-UHFFFAOYSA-N</t>
  </si>
  <si>
    <t>ALSTYHKOOCGGFT-KTKRTIGZSA-N</t>
  </si>
  <si>
    <t>HMDB0029632</t>
  </si>
  <si>
    <t>DYDNPESBYVVLBO-UHFFFAOYSA-N</t>
  </si>
  <si>
    <t>Anilides</t>
  </si>
  <si>
    <t>RTWBFGUVCAVDFO-UHFFFAOYSA-N</t>
  </si>
  <si>
    <t>Organoiodides</t>
  </si>
  <si>
    <t>C12H25I</t>
  </si>
  <si>
    <t>FNUQJWPIADDMRS-UHFFFAOYSA-N</t>
  </si>
  <si>
    <t>PubChem CID</t>
  </si>
  <si>
    <t>Chemical Formula</t>
  </si>
  <si>
    <t>ChEBI ID</t>
  </si>
  <si>
    <t>HMDB ID</t>
  </si>
  <si>
    <t>Drugbank ID</t>
  </si>
  <si>
    <t>Acetic acid</t>
  </si>
  <si>
    <t>Pyrrole</t>
  </si>
  <si>
    <t>1,1,5-trimethyl-2H-naphthalene</t>
  </si>
  <si>
    <t>2-Butenal</t>
  </si>
  <si>
    <t>Cyclohexyl isothiocyanate</t>
  </si>
  <si>
    <t>1,4,5-Trimethyl-naphtalene</t>
  </si>
  <si>
    <t>Isolongifolene-5-ol</t>
  </si>
  <si>
    <t>(1R,4aR)-1,4a-dimethyl-7-propan-2-ylidene-3,4,5,6,8,8a-hexahydro-2H-naphthalen-1-ol</t>
  </si>
  <si>
    <t>1,2,3,4,Tetrahydro-1,5,7-trimethylnapthalene</t>
  </si>
  <si>
    <t>4-Methylnonanoic acid</t>
  </si>
  <si>
    <t>Phenylpropionaldehyde</t>
  </si>
  <si>
    <t>2,6-Dimethyl-naphtalene</t>
  </si>
  <si>
    <t>2-Octanone</t>
  </si>
  <si>
    <t>Cyclohexane-1,3-dione, 2-allylaminomethylene-5,5-dimethyl-</t>
  </si>
  <si>
    <t>Parabanate</t>
  </si>
  <si>
    <t>Myrtenal</t>
  </si>
  <si>
    <t>3-Ethylpyridine</t>
  </si>
  <si>
    <t>Nonadecane</t>
  </si>
  <si>
    <t>Chemical name</t>
  </si>
  <si>
    <t>Molecular Weight (g/mol)</t>
  </si>
  <si>
    <t>#</t>
  </si>
  <si>
    <t>Reference</t>
  </si>
  <si>
    <t>Collection time</t>
  </si>
  <si>
    <t>Fasting</t>
  </si>
  <si>
    <t>Sample manipulation</t>
  </si>
  <si>
    <t>Stored</t>
  </si>
  <si>
    <t>Salt</t>
  </si>
  <si>
    <t>pH acid</t>
  </si>
  <si>
    <t>pH basic</t>
  </si>
  <si>
    <t>Sample Volume (ml)</t>
  </si>
  <si>
    <t>Vial volume (ml)</t>
  </si>
  <si>
    <t>Volume ratio</t>
  </si>
  <si>
    <t>ISTD</t>
  </si>
  <si>
    <t>STD</t>
  </si>
  <si>
    <t>Normalization</t>
  </si>
  <si>
    <t>n.d.</t>
  </si>
  <si>
    <t>no</t>
  </si>
  <si>
    <t>Silva 2011</t>
  </si>
  <si>
    <t>morning urine</t>
  </si>
  <si>
    <t>overnight</t>
  </si>
  <si>
    <t>0.8 g NaCl</t>
  </si>
  <si>
    <t>pH adjust4ed to 1-2</t>
  </si>
  <si>
    <t>Filipiak 2012</t>
  </si>
  <si>
    <t xml:space="preserve">1 ml KCL-HCL </t>
  </si>
  <si>
    <t>1 ml KCL-NaOH</t>
  </si>
  <si>
    <t xml:space="preserve">Divided by creatinine </t>
  </si>
  <si>
    <t>Cozzolino 2014</t>
  </si>
  <si>
    <t>3 g NaCl</t>
  </si>
  <si>
    <t xml:space="preserve">100 µl HCl 6 mol/l </t>
  </si>
  <si>
    <t>one pellet KOH</t>
  </si>
  <si>
    <t>4 urine + 1 water</t>
  </si>
  <si>
    <t>2-B-pinene, 2-octanone, 4-hexenol, ethyl-nonanoate, trans-2-decenal, aniline (25 ppb)</t>
  </si>
  <si>
    <t>Wang 2015</t>
  </si>
  <si>
    <t>midstream</t>
  </si>
  <si>
    <t>fasting</t>
  </si>
  <si>
    <t>analysis in 1h</t>
  </si>
  <si>
    <t>Divided by total area</t>
  </si>
  <si>
    <t>Cozzolino 2017</t>
  </si>
  <si>
    <t xml:space="preserve">100 µl HCl 6M </t>
  </si>
  <si>
    <t>3 g N2CO3</t>
  </si>
  <si>
    <t>2-b-pinene, 2-octanone, 4-hexen-ol, ethyl-nonanoate, trans-2-decenal and aniline (25ppb)</t>
  </si>
  <si>
    <t>Liu 2017</t>
  </si>
  <si>
    <t>midstream morning</t>
  </si>
  <si>
    <t>nonfasting</t>
  </si>
  <si>
    <t>direct analysis</t>
  </si>
  <si>
    <t>0.3 g NaCl</t>
  </si>
  <si>
    <t>Hua 2018</t>
  </si>
  <si>
    <t xml:space="preserve">0.1 ml HCl 5 mol/l </t>
  </si>
  <si>
    <t>0.1 ml NaOH 5 mol/l</t>
  </si>
  <si>
    <t>Opitz 2018</t>
  </si>
  <si>
    <t>filter with 0.2um membrane cellulose acetate filter</t>
  </si>
  <si>
    <t>2g NaCl</t>
  </si>
  <si>
    <t>pH 2 using 25% HCl</t>
  </si>
  <si>
    <t>Individual mean peak area</t>
  </si>
  <si>
    <t>Lima 2019</t>
  </si>
  <si>
    <t>early morning</t>
  </si>
  <si>
    <t>20 µl 4-fluorobenzaldehyde (10 µg/ml)</t>
  </si>
  <si>
    <t>alkanes for rt</t>
  </si>
  <si>
    <t>Silva 2019</t>
  </si>
  <si>
    <t>centrifugation at 4C 4000 rpm 20 min</t>
  </si>
  <si>
    <t>0.6g NaCl</t>
  </si>
  <si>
    <t>pH 2 with HCl 5M</t>
  </si>
  <si>
    <t>100 µl 4-methyl-2-pentanol 1.6 mg/l</t>
  </si>
  <si>
    <t>Deev 2020</t>
  </si>
  <si>
    <t>Mesquita 2020</t>
  </si>
  <si>
    <t>centrifugation at 4C + protein precipitation by NaCl</t>
  </si>
  <si>
    <t>0.5 g NaCl</t>
  </si>
  <si>
    <t>LOWESS</t>
  </si>
  <si>
    <t>Longo 2021</t>
  </si>
  <si>
    <t>thawed in water bath with stirrer at 60ºC overnight</t>
  </si>
  <si>
    <t>1,4-dichlorobenzene-D4</t>
  </si>
  <si>
    <t>Pinto 2021</t>
  </si>
  <si>
    <t>centrifugation (3076g 20 min 4C)</t>
  </si>
  <si>
    <t>0.54g NaCl</t>
  </si>
  <si>
    <t>Khalid 2015</t>
  </si>
  <si>
    <t>defrosting in bath 60C for 30s</t>
  </si>
  <si>
    <t>0.75 ml NaOH 1M</t>
  </si>
  <si>
    <t>Taware 2017</t>
  </si>
  <si>
    <t>centrifugation 500g 10 min 4C, filtered 0.45 um</t>
  </si>
  <si>
    <t>-80ºC</t>
  </si>
  <si>
    <t>0.8g NaCl</t>
  </si>
  <si>
    <t>0.5ml HCL 5 M</t>
  </si>
  <si>
    <t>median normalization, transformed by cubic root and scaled</t>
  </si>
  <si>
    <t>Taunk 2018</t>
  </si>
  <si>
    <t>first morning</t>
  </si>
  <si>
    <t>centrifuged 500 g 10 min 4C</t>
  </si>
  <si>
    <t>50 ul HCl 5M</t>
  </si>
  <si>
    <t>alkanes c8-c20</t>
  </si>
  <si>
    <t>quantile, cube root transformed, scaled</t>
  </si>
  <si>
    <t>Hanai 2011</t>
  </si>
  <si>
    <t>centrifugation 13000g for 10 min, filtered with membranes</t>
  </si>
  <si>
    <t>Wang 2016</t>
  </si>
  <si>
    <t>vial with heparine</t>
  </si>
  <si>
    <t>total area</t>
  </si>
  <si>
    <t>Rocha 2012</t>
  </si>
  <si>
    <t>centrifugation 1500g for 10 min</t>
  </si>
  <si>
    <t>0.1g NaCl</t>
  </si>
  <si>
    <t>pH 2 with HCl 6M</t>
  </si>
  <si>
    <t>n-alkanes</t>
  </si>
  <si>
    <t>Eshima 2019</t>
  </si>
  <si>
    <t>PQN</t>
  </si>
  <si>
    <t>Ligor 2021</t>
  </si>
  <si>
    <t>early morning midstream</t>
  </si>
  <si>
    <t>3.6g NaCl</t>
  </si>
  <si>
    <t>specific gravity range 1010-1030</t>
  </si>
  <si>
    <t>Porto-Figueira 2018a</t>
  </si>
  <si>
    <t>pH 2 with 500 ul HCl 5 M</t>
  </si>
  <si>
    <t>median</t>
  </si>
  <si>
    <t>Porto-Figueira 2018b</t>
  </si>
  <si>
    <t>Fiber coating</t>
  </si>
  <si>
    <t>Volume</t>
  </si>
  <si>
    <t>Incubation time (min)</t>
  </si>
  <si>
    <t>Incubation T (ºC)</t>
  </si>
  <si>
    <t>Extraction time (min)</t>
  </si>
  <si>
    <t>Extraction T (ºC)</t>
  </si>
  <si>
    <t>Total time (min)</t>
  </si>
  <si>
    <t>stirring</t>
  </si>
  <si>
    <t>PDMS</t>
  </si>
  <si>
    <t>CAR/PDMS</t>
  </si>
  <si>
    <t>4 ml in 8 ml vial</t>
  </si>
  <si>
    <t>3 ml in 20 ml vial</t>
  </si>
  <si>
    <t>DVB/CAR/PDMS</t>
  </si>
  <si>
    <t>4 ml + 1 ml water in 20 ml vial</t>
  </si>
  <si>
    <t>4ml urine + 1 ml water in 20 ml vial</t>
  </si>
  <si>
    <t>1 ml in 10 ml vial</t>
  </si>
  <si>
    <t>10 ml in 20 ml vial</t>
  </si>
  <si>
    <t>continuous</t>
  </si>
  <si>
    <t>4 ml in 20 ml vial</t>
  </si>
  <si>
    <t>250 rpm</t>
  </si>
  <si>
    <t>800 rpm</t>
  </si>
  <si>
    <t>3 ml in 10 ml vial</t>
  </si>
  <si>
    <t>1.47 ml</t>
  </si>
  <si>
    <t>19 s</t>
  </si>
  <si>
    <t>1 ml in 5 ml vial</t>
  </si>
  <si>
    <t>2 ml in 10 ml vial</t>
  </si>
  <si>
    <t xml:space="preserve">0.75ml </t>
  </si>
  <si>
    <t>0.5 ml in 5 ml vial</t>
  </si>
  <si>
    <t>500 rpm</t>
  </si>
  <si>
    <t>5 ml in 10 ml vial</t>
  </si>
  <si>
    <t>DVB/PDMS</t>
  </si>
  <si>
    <t>DVB/CAR1000/CARX</t>
  </si>
  <si>
    <t>Equipment</t>
  </si>
  <si>
    <t>GC column</t>
  </si>
  <si>
    <t>Column stationary phase</t>
  </si>
  <si>
    <t>Desorbtion time</t>
  </si>
  <si>
    <t>Injector Temperature (ºC)</t>
  </si>
  <si>
    <t>GC Carrier gas</t>
  </si>
  <si>
    <t xml:space="preserve">GC Oven Temperrature (ºC) </t>
  </si>
  <si>
    <t>Chromatographic run time (min)</t>
  </si>
  <si>
    <t>MS Ionization mode</t>
  </si>
  <si>
    <t>MS capillary voltage</t>
  </si>
  <si>
    <t>MS detector range</t>
  </si>
  <si>
    <t>MS scan</t>
  </si>
  <si>
    <t>MS scan rate</t>
  </si>
  <si>
    <t>6% Cyanopropylphenyl – 94% Dimethylpolysiloxane</t>
  </si>
  <si>
    <t>4 min</t>
  </si>
  <si>
    <t>Agilent GC 6890N - MS 5973N</t>
  </si>
  <si>
    <t>BP-20 (30m x 0.25mm x 0.25µm)</t>
  </si>
  <si>
    <t>polyethylene glycol</t>
  </si>
  <si>
    <t>6 min</t>
  </si>
  <si>
    <t>1 ml/min He</t>
  </si>
  <si>
    <t>Initial 35C (2 min) - ramp  2.5C/min to 220C (5 min)</t>
  </si>
  <si>
    <t>EI</t>
  </si>
  <si>
    <t>70 eV</t>
  </si>
  <si>
    <t>30 - 300 m/z</t>
  </si>
  <si>
    <t>Agilent GC 7890A - MS 5975C</t>
  </si>
  <si>
    <t>PoraBond Q (25m x 0.32mm x 5µm)</t>
  </si>
  <si>
    <t>porus polymer</t>
  </si>
  <si>
    <t>1 min</t>
  </si>
  <si>
    <t>1.7 ml/min He</t>
  </si>
  <si>
    <t>Initial 90C (7 min) - ramp 10C/min to 140C - ramp 15C/min to 260C (12 min)</t>
  </si>
  <si>
    <t>20 - 200 amu</t>
  </si>
  <si>
    <t>full-scan</t>
  </si>
  <si>
    <t>3.2 scans/s</t>
  </si>
  <si>
    <t>5% Diphenyl - 95% Dimethylpolysiloxane</t>
  </si>
  <si>
    <t>5 min</t>
  </si>
  <si>
    <t>GC 7890a - MS 5975c Agilent</t>
  </si>
  <si>
    <t>HP-Innowax (30m x 0.25mm x 0.5µm)</t>
  </si>
  <si>
    <t>25 min</t>
  </si>
  <si>
    <t>Initial 35C (5 min) - ramp 5C/min to 120C - ramp 10C/min to 250C (10 min)</t>
  </si>
  <si>
    <t>2.7 scans/s</t>
  </si>
  <si>
    <t>Shimadzu GC-MS QP 2010</t>
  </si>
  <si>
    <t>DB-5MS (30m x 0.25mm x 0.25µm)</t>
  </si>
  <si>
    <t>2 min</t>
  </si>
  <si>
    <t>2 ml/min He</t>
  </si>
  <si>
    <t>Initial 40C (1 min) - ramp 5C/min to 200C (1 min) - ramp 15C/min to 230C</t>
  </si>
  <si>
    <t>35 - 350 amu</t>
  </si>
  <si>
    <t xml:space="preserve">ZB-624 (60m x 0.25mm x 1.4µm) </t>
  </si>
  <si>
    <t>10 - 300 m/z</t>
  </si>
  <si>
    <t>1.5 ml/min He</t>
  </si>
  <si>
    <t>initial 35C (5 min) - ramp 5C/min to 120C - ramp 10C/min to 250C (10 min)</t>
  </si>
  <si>
    <t>HP-5MS (30m x 0.25mm x 0.25µm)</t>
  </si>
  <si>
    <t>Initial 35C (2 min) - ramp 6C/min to 150C - ramp 12C/min to 250C (3 min)</t>
  </si>
  <si>
    <t>40 - 350 m/z</t>
  </si>
  <si>
    <t>DB-SELECT 624UI (60m x 0.25mm x 1.4µm)</t>
  </si>
  <si>
    <t>Initial 30C (0.3 min) - ramp 10C/min to 100C - ramp 3C/min to 130C - ramp 5C/min to 240C (10.2 min)</t>
  </si>
  <si>
    <t>GC 436 - MS SCION SQ Bruker</t>
  </si>
  <si>
    <t>Rxi-5 Sil (30m x 0.25mm x 0.25µm)</t>
  </si>
  <si>
    <t>1,4-bis(dimethylsiloxy)phenylene dimethyl polysiloxane</t>
  </si>
  <si>
    <t>Initial 40C (1 min) - ramp 5C/min to 250C (5 min) - ramp 5C/min to 300 (1 min)</t>
  </si>
  <si>
    <t xml:space="preserve">full-scan </t>
  </si>
  <si>
    <t>6 scan/s</t>
  </si>
  <si>
    <t xml:space="preserve">Agilent GC 6890N - MS 5975 quadrupole </t>
  </si>
  <si>
    <t>BP-20 fused silica capillary column (60m x 0.25mm x 0.25μm)</t>
  </si>
  <si>
    <t>10 min</t>
  </si>
  <si>
    <t xml:space="preserve"> 1.3 ml/min He</t>
  </si>
  <si>
    <t>45C (5 min) - ramp 2C/min to 150C (10 min) - ramp  7C/min to 220C (10 min)</t>
  </si>
  <si>
    <t>30 - 200 m/z</t>
  </si>
  <si>
    <t>GCMS QP2010 SE triple quadrupole</t>
  </si>
  <si>
    <t>HP-5 (30m x 0.25mm x 0.25µm)</t>
  </si>
  <si>
    <t>Initial 50C (10 min) - ramp 10C/min to 250C (5 min)</t>
  </si>
  <si>
    <t>35 - 900 m/z</t>
  </si>
  <si>
    <t>GC 7595 Agilent - MS  quadrupole</t>
  </si>
  <si>
    <t>Initial 60C (1 min) ramp 10C/min to 310C</t>
  </si>
  <si>
    <t>50 - 600 Da</t>
  </si>
  <si>
    <t>3 scan/min</t>
  </si>
  <si>
    <t>GC 6890N Agilent - MS 5973 Agilent</t>
  </si>
  <si>
    <t>ZB-624</t>
  </si>
  <si>
    <t>250ºC</t>
  </si>
  <si>
    <t>initial 34ºC (2min) - ramp 3C/min to 110C - ramp 5C/min to 220C (2 min)</t>
  </si>
  <si>
    <t>30 - 500 amu</t>
  </si>
  <si>
    <t>Initial 40C (1 min) - ramp 5C/min to 250C (5 min) - ramp 5C/min to 300</t>
  </si>
  <si>
    <t>35 - 600 m/z</t>
  </si>
  <si>
    <t>250 ms</t>
  </si>
  <si>
    <t>GC-MS Perkin Elmerr Clarus 500 quadrupole</t>
  </si>
  <si>
    <t>Initial 40C (2min) - rapm 5C/min to 220C (4 min)</t>
  </si>
  <si>
    <t>42 min</t>
  </si>
  <si>
    <t>10-300 m/z</t>
  </si>
  <si>
    <t>GC Agilent 7890B - MS Agilent 5977Q q</t>
  </si>
  <si>
    <t>Initial 45C (5 min) - ramp 2C/min to 150C (10 min) - ramp 15C/min to 220C (15 min)</t>
  </si>
  <si>
    <t>87 min</t>
  </si>
  <si>
    <t>GC Agilent 7890B - MS Agilent 5977A q</t>
  </si>
  <si>
    <t>GC 7890A - TOF</t>
  </si>
  <si>
    <t>InertCap 5 T.L. column (60 m + 2 m transfer x  0.25mm x 0.25 mm)</t>
  </si>
  <si>
    <t>Initial 40C (5 min) - ramp 5C/min to 240ºC (5 min)</t>
  </si>
  <si>
    <t>40 - 500 m/z</t>
  </si>
  <si>
    <t>Initial 40C (2 min) - ramp 7C/min to 200C (1 min) - ramp 20C/min to 230C for 3 min</t>
  </si>
  <si>
    <t>35 - 200 amu</t>
  </si>
  <si>
    <t>GCxGC 7890A Agilent - MS Pegasus 4D LECO</t>
  </si>
  <si>
    <t>HP-5 (30m x 0.32mm, 0.25μm) - DP-FFAP (0.79 m x 0.25mm, 0.25μm)</t>
  </si>
  <si>
    <t>2.50 ml/min</t>
  </si>
  <si>
    <t>33-350 m/z</t>
  </si>
  <si>
    <t>GCxGC-TOFMS Pegasus 4D LECO</t>
  </si>
  <si>
    <t>Rxi-624Sil MS (60 m x 25 um x 1.4 um) - Stabilwax (100% polyethylene glycol, 1 m x 25 um x 0.5 um)</t>
  </si>
  <si>
    <t>1 ml/min</t>
  </si>
  <si>
    <t>Initial 50C (2 min) - ramp 5C/min to 230C (10 min) + 5C</t>
  </si>
  <si>
    <t>GCxGC 6890 Agilent - MS Pegasus 4D LECO</t>
  </si>
  <si>
    <t>RTX-Wax (30m x 0.25mm x 0.20 um) - Rtx-1 (1.5m x 0.18 mm x 0.20 um)</t>
  </si>
  <si>
    <t xml:space="preserve">Initial 40C (3 min) - ramp 10C/min to 235C (5 min) + 5Cl </t>
  </si>
  <si>
    <t>Initial 45C (2 min) - ramp 0.7C/min to 60C (1 min) - ramp 1C/min to 110C (1 min) - ramp 3C/min to 150C (1 min) - 15C/min to 220c (10 min)</t>
  </si>
  <si>
    <t>35 - 300 m/z</t>
  </si>
  <si>
    <t>Patients</t>
  </si>
  <si>
    <t>Total N</t>
  </si>
  <si>
    <t>Detected peaks</t>
  </si>
  <si>
    <t>Significant compounds</t>
  </si>
  <si>
    <t>Library</t>
  </si>
  <si>
    <t>Overweight children</t>
  </si>
  <si>
    <t>21 overweight / 28 normal weigth</t>
  </si>
  <si>
    <t>110 (acidic) / 83 (alkaline)</t>
  </si>
  <si>
    <t>14 (alkaline)</t>
  </si>
  <si>
    <t>NIST05, Wiley 7 and in-house library</t>
  </si>
  <si>
    <t>B-cell non-Hodgkin's lymphoma</t>
  </si>
  <si>
    <t>101 lymphatic disease / 30 healthy controls</t>
  </si>
  <si>
    <t>NIST05</t>
  </si>
  <si>
    <t>Pollutans</t>
  </si>
  <si>
    <t>36 healthy patients from Land of Fires / 14 healthy patients Valley of Sacco River</t>
  </si>
  <si>
    <t>NIST14 (match &gt; 0.6)</t>
  </si>
  <si>
    <t>NIST</t>
  </si>
  <si>
    <t>Prostate cancer (Pca)</t>
  </si>
  <si>
    <t>58 Pca patients / 60 healthy patients</t>
  </si>
  <si>
    <t>NIST14</t>
  </si>
  <si>
    <t>NIST11</t>
  </si>
  <si>
    <t>Breast cancer (BC)</t>
  </si>
  <si>
    <t>30 BC patients / 41 controls</t>
  </si>
  <si>
    <t>NIST05 (match &gt; 0.8)</t>
  </si>
  <si>
    <t>Exposure</t>
  </si>
  <si>
    <t>68 non-smokers / 47 active smokers</t>
  </si>
  <si>
    <t>NIST08 and native standards</t>
  </si>
  <si>
    <t>clear cell renal cell carcinoma (ccRCC)</t>
  </si>
  <si>
    <t>75 patients ccRCC / 75 healthy patients</t>
  </si>
  <si>
    <t>Cancer</t>
  </si>
  <si>
    <t>33 Cancer patients / 21 healthy patients</t>
  </si>
  <si>
    <t>Head and nech squamous cell carcinoma (HNSCC)</t>
  </si>
  <si>
    <t>53 HNSCC patients / 82 controls</t>
  </si>
  <si>
    <t>NIST08 (match &gt; 0.8)</t>
  </si>
  <si>
    <t>Autistic children</t>
  </si>
  <si>
    <t>24 autistic children / 21 healthy children</t>
  </si>
  <si>
    <t>NIST05 and Wiley 07</t>
  </si>
  <si>
    <t>Mesangial Proliferative Glomerulonephritis (MsPGN)  IgA Nephropathy</t>
  </si>
  <si>
    <t>15 MsPGN patients / 21 IgAN patients / 15 controls</t>
  </si>
  <si>
    <t>NIST11 (match 0.72)</t>
  </si>
  <si>
    <t>Nephrotic Syndrome</t>
  </si>
  <si>
    <t>38 minimal change type nephrotic syndrome patients / 15 controls</t>
  </si>
  <si>
    <t>20 Pca patients / 30 healthy patients</t>
  </si>
  <si>
    <t>no id</t>
  </si>
  <si>
    <t>Non-Hodgkin lymphoma</t>
  </si>
  <si>
    <t>40 healthy patients / 18 Non-Hodgkin's lymphoma patients</t>
  </si>
  <si>
    <t>Fiehn8 and NIST14 (match &gt; 0.8)</t>
  </si>
  <si>
    <t>59 patients vs. 43 controls</t>
  </si>
  <si>
    <t>NIST02 + R Metab (match 0.8)</t>
  </si>
  <si>
    <t>Head and Neck cancer (HCN)</t>
  </si>
  <si>
    <t>29 HNC patients vs. 31 controls</t>
  </si>
  <si>
    <t>NIST11 (match 0.75)</t>
  </si>
  <si>
    <t>Breast invasive ductal carcinoma (IDC)</t>
  </si>
  <si>
    <t>65 IDC vs. 70 controls</t>
  </si>
  <si>
    <t>NIST11 (match 0.8)</t>
  </si>
  <si>
    <t>Lung cancer</t>
  </si>
  <si>
    <t>20 patients vs. 20 controls</t>
  </si>
  <si>
    <t>Renal cell carcinoma (RCC)</t>
  </si>
  <si>
    <t>22 RCC patients vs. 25 controls</t>
  </si>
  <si>
    <t>4 smoker adults vs. 3 non-smokers</t>
  </si>
  <si>
    <t>total area and Pareto scaling normalization</t>
  </si>
  <si>
    <t>Predict changes in cortisol for long-term stress monitoring in psychological disorders</t>
  </si>
  <si>
    <t>30 patients with stress vs. 30 controls</t>
  </si>
  <si>
    <t>NIST11 (match &gt; 0.6)</t>
  </si>
  <si>
    <t>Chronic kidney disease (CDK)</t>
  </si>
  <si>
    <t>27 glomerular disease patients vs. 20 controls</t>
  </si>
  <si>
    <t>Wiley 9th/NIST11 (match &gt; 0.9)</t>
  </si>
  <si>
    <t>30 breast cancer patients + 30 colorectal cancer patients vs. 60 controls</t>
  </si>
  <si>
    <t>17 lung cancer patients vs. 30 control</t>
  </si>
  <si>
    <t>Wiley275, NIST v2.0, inhouse libraries
standards when available (match &gt; 0.9)</t>
  </si>
  <si>
    <t>30 min</t>
  </si>
  <si>
    <t>31 min</t>
  </si>
  <si>
    <t>32 min</t>
  </si>
  <si>
    <t>27 min</t>
  </si>
  <si>
    <t>4ºC</t>
  </si>
  <si>
    <t>-20ºC</t>
  </si>
  <si>
    <t>-21ºC</t>
  </si>
  <si>
    <t>0.1 ml in 2 ml vial</t>
  </si>
  <si>
    <t>2 ml in 20 ml vial</t>
  </si>
  <si>
    <t>5% Diphenyl / 95% Dimethylpolysiloxane - nitroterephthalic-acid-modified polyethylene glycol</t>
  </si>
  <si>
    <t>6% Cyanopropylphenyl – 94% Dimethylpolysiloxane / polyethylene glycol</t>
  </si>
  <si>
    <t>polyethylene glycol /  crossbond dimethyl polysiloxane</t>
  </si>
  <si>
    <t>Initial 35ºC (1 min) - ramp 1ºC/min to 40ºC - ramp 7ºC/min to 210ºC (1 min) +15ºC second oven</t>
  </si>
  <si>
    <t>220ºC</t>
  </si>
  <si>
    <t>290ºC</t>
  </si>
  <si>
    <t>230ºC</t>
  </si>
  <si>
    <t>200ºC</t>
  </si>
  <si>
    <t>240ºC</t>
  </si>
  <si>
    <t>Table S1</t>
  </si>
  <si>
    <t>Table S2</t>
  </si>
  <si>
    <t>Table S3</t>
  </si>
  <si>
    <t>Table S4</t>
  </si>
  <si>
    <t>Times found in analyzed articles</t>
  </si>
  <si>
    <t>Table S5</t>
  </si>
  <si>
    <t>Table</t>
  </si>
  <si>
    <t>Caption</t>
  </si>
  <si>
    <t>Summary of the sample collection conditions used by the 34 analyzed studies.</t>
  </si>
  <si>
    <t>Summary of the applications analyzed by the 34 analyzed studies.</t>
  </si>
  <si>
    <t>morning, afternoon, and evening</t>
  </si>
  <si>
    <t>Summary of the GC-MS conditions used by the 34 analyzed studies.</t>
  </si>
  <si>
    <t>Citation</t>
  </si>
  <si>
    <t>Ligor T, Zawadzka J, Straczyński G, González Paredes RM, Wenda-Piesik A, Ratiu IA, et al. Searching for potential markers of glomerulopathy in urine by HS-SPME-GC×GC TOFMS. Molecules 2021;26. https://doi.org/10.3390/molecules26071817.</t>
  </si>
  <si>
    <t>Liu D, Zhao N, Wang M, Pi X, Feng Y, Wang Y, et al. Urine volatile organic compounds as biomarkers for minimal change type nephrotic syndrome. Biochem Biophys Res Commun 2018;496:58–63. https://doi.org/10.1016/j.bbrc.2017.12.164.</t>
  </si>
  <si>
    <t>Wang C, Feng Y, Wang M, Pi X, Tong H, Wang Y, et al. Volatile Organic Metabolites Identify Patients with Mesangial Proliferative Glomerulonephritis, IgA Nephropathy and Normal Controls. Sci Rep 2015;5:2–11. https://doi.org/10.1038/srep14744.</t>
  </si>
  <si>
    <t>Longo V, Forleo A, Ferramosca A, Notari T, Pappalardo S, Siciliano P, et al. Blood, urine and semen Volatile Organic Compound (VOC) pattern analysis for assessing health environmental impact in highly polluted areas in Italy. Environ Pollut 2021;286:117410. https://doi.org/10.1016/j.envpol.2021.117410.</t>
  </si>
  <si>
    <t>Filipiak W, Ruzsanyi V, Mochalski P, Filipiak A, Bajtarevic A, Ager C, et al. Dependence of exhaled breath composition on exogenous factors, smoking habits and exposure to air pollutants. J Breath Res 2012;6. https://doi.org/10.1088/1752-7155/6/3/036008.</t>
  </si>
  <si>
    <t>Hanai Y, Shimono K, Matsumura K, Vachani A, Albelda S, Yamazaki K, et al. Urinary volatile compounds as biomarkers for lung cancer. Biosci Biotechnol Biochem 2012;76:679–84. https://doi.org/10.1271/bbb.110760.</t>
  </si>
  <si>
    <t>de Sousa Mesquita A, Zamora-Obando HR, Neves dos Santos F, Schmidt-Filho J, Cordeiro de Lima V, D’Almeida Costa F, et al. Volatile organic compounds analysis optimization and biomarker discovery in urine of Non-Hodgkin lymphoma patients before and during chemotherapy. Microchem J 2020;159:105479. https://doi.org/10.1016/j.microc.2020.105479.</t>
  </si>
  <si>
    <t>Taware R, Taunk K, Pereira JAM, Dhakne R, Kannan N, Soneji D, et al. Investigation of urinary volatomic alterations in head and neck cancer: a non-invasive approach towards diagnosis and prognosis. Metabolomics 2017;13:111. https://doi.org/10.1007/s11306-017-1251-6.</t>
  </si>
  <si>
    <t>Opitz P, Herbarth O. The volatilome - Investigation of volatile organic metabolites (VOM) as potential tumor markers in patients with head and neck squamous cell carcinoma (HNSCC). J Otolaryngol - Head Neck Surg 2018;47:1–13. https://doi.org/10.1186/s40463-018-0288-5.</t>
  </si>
  <si>
    <t>Wang D, Wang C, Pi X, Guo L, Wang Y, Li M, et al. Urinary volatile organic compounds as potential biomarkers for renal cell carcinoma. Biomed Reports 2016;5:68–72. https://doi.org/10.3892/br.2016.686.</t>
  </si>
  <si>
    <t>Pinto J, Amaro F, Lima AR, Carvalho-Maia C, Jerónimo C, Henrique R, et al. Urinary Volatilomics Unveils a Candidate Biomarker Panel for Noninvasive Detection of Clear Cell Renal Cell Carcinoma. J Proteome Res 2021;20:3068–77. https://doi.org/10.1021/acs.jproteome.0c00936.</t>
  </si>
  <si>
    <t>Lima AR, Pinto J, Azevedo AI, Barros-Silva D, Jerónimo C, Henrique R, et al. Identification of a biomarker panel for improvement of prostate cancer diagnosis by volatile metabolic profiling of urine. Br J Cancer 2019;121:857–68. https://doi.org/10.1038/s41416-019-0585-4.</t>
  </si>
  <si>
    <t>Taunk K, Taware R, More TH, Porto-Figueira P, Pereira JAM, Mohapatra R, et al. A non-invasive approach to explore the discriminatory potential of the urinary volatilome of invasive ductal carcinoma of the breast. RSC Adv 2018;8:25040–50. https://doi.org/10.1039/c8ra02083c.</t>
  </si>
  <si>
    <t>Silva CL, Passos M, Câmara JS. Investigation of urinary volatile organic metabolites as potential cancer biomarkers by solid-phase microextraction in combination with gas chromatography-mass spectrometry. Br J Cancer 2011;105:1894–904. https://doi.org/10.1038/bjc.2011.437.</t>
  </si>
  <si>
    <t>Hua Q, Wang L, Liu C, Han L, Zhang Y, Liu H. Volatile metabonomic profiling in urine to detect novel biomarkers for B-cell non-Hodgkin’s lymphoma. Oncol Lett 2018;15:7806–16. https://doi.org/10.3892/ol.2018.8352.</t>
  </si>
  <si>
    <t>Cozzolino R, De Magistris L, Saggese P, Stocchero M, Martignetti A, Di Stasio M, et al. Use of solid-phase microextraction coupled to gas chromatography-mass spectrometry for determination of urinary volatile organic compounds in autistic children compared with healthy controls. Anal Bioanal Chem 2014;406:4649–62. https://doi.org/10.1007/s00216-014-7855-z.</t>
  </si>
  <si>
    <t>Deev V, Solovieva S, Andreev E, Protoshchak V, Karpushchenko E, Sleptsov A, et al. Prostate cancer screening using chemometric processing of GC–MS profiles obtained in the headspace above urine samples. J Chromatogr B Anal Technol Biomed Life Sci 2020;1155:122298. https://doi.org/10.1016/j.jchromb.2020.122298.</t>
  </si>
  <si>
    <t>Silva CL, Perestrelo R, Silva P, Tomás H, Câmara JS. Implementing a central composite design for the optimization of solid phase microextraction to establish the urinary volatomic expression: a first approach for breast cancer. Metabolomics 2019;15:64. https://doi.org/10.1007/s11306-019-1525-2.</t>
  </si>
  <si>
    <t>Cozzolino R, De Giulio B, Marena P, Martignetti A, Günther K, Lauria F, et al. Urinary volatile organic compounds in overweight compared to normal-weight children: Results from the Italian I.Family cohort. Sci Rep 2017;7:1–14. https://doi.org/10.1038/s41598-017-15957-7.</t>
  </si>
  <si>
    <t>Eshima J, Davis TJ, Bean HD, Fricks J, Smith BS. A metabolomic approach for predicting diurnal changes in cortisol. Metabolites 2020;10. https://doi.org/10.3390/metabo10050194.</t>
  </si>
  <si>
    <t>Rocha SM, Caldeira M, Carrola J, Santos M, Cruz N, Duarte IF. Exploring the human urine metabolomic potentialities by comprehensive two-dimensional gas chromatography coupled to time of flight mass spectrometry. J Chromatogr A 2012;1252:155–63. https://doi.org/10.1016/j.chroma.2012.06.067.</t>
  </si>
  <si>
    <t>Porto-Figueira P, Pereira J, Miekisch W, Câmara JS. Exploring the potential of NTME/GC-MS, in the establishment of urinary volatomic profiles. Lung cancer patients as case study. Sci Rep 2018;8:1–11. https://doi.org/10.1038/s41598-018-31380-y.</t>
  </si>
  <si>
    <t>Porto-Figueira P, Pereira JAM, Câmara JS. Exploring the potential of needle trap microextraction combined with chromatographic and statistical data to discriminate different types of cancer based on urinary volatomic biosignature. Anal Chim Acta 2018;1023:53–63. https://doi.org/10.1016/j.aca.2018.04.027.</t>
  </si>
  <si>
    <t>Boulind 2022</t>
  </si>
  <si>
    <t>18 CRC patients vs. 31 polyps patients vs. 34 controls</t>
  </si>
  <si>
    <t>80 mL/min</t>
  </si>
  <si>
    <t xml:space="preserve">square root transform </t>
  </si>
  <si>
    <t>4-heptanone</t>
  </si>
  <si>
    <t>Biphenyl</t>
  </si>
  <si>
    <t>dibenzofuran</t>
  </si>
  <si>
    <t>NIST (match &gt; 0.8)</t>
  </si>
  <si>
    <t>full scan</t>
  </si>
  <si>
    <t>Lett 2022</t>
  </si>
  <si>
    <t>nonanal</t>
  </si>
  <si>
    <t>1,1,4a-trimethyl-4,5,6,7-tetrahydro-3H-naphthalen-2-one</t>
  </si>
  <si>
    <t>phenol</t>
  </si>
  <si>
    <t>0.3 mL sulphuric acid 3M</t>
  </si>
  <si>
    <t>GC-MS PerkinElmer Clarus 500</t>
  </si>
  <si>
    <t>GC-MS Perkin Elmer Clarus 500</t>
  </si>
  <si>
    <t>Initial 40ºC (2 min) - ramp 5ºC/min to 220ºC (4 min)</t>
  </si>
  <si>
    <t>NIST11 (match &gt; 0.8)</t>
  </si>
  <si>
    <t>Bladder cancer (UBC)</t>
  </si>
  <si>
    <t>96 UBC patients vs. 209 controls</t>
  </si>
  <si>
    <t>Díaz de León-Martínez 2021</t>
  </si>
  <si>
    <t>270ºC</t>
  </si>
  <si>
    <t>GC Agilent 6890 - MS Agilent 5975</t>
  </si>
  <si>
    <t>0.9 ml/min He</t>
  </si>
  <si>
    <t>Initial 95ºC (1 min) - ramp 15ºC/min to 195ºC - ramp 2ºC/min to 206ºC (0.1 min) - ramp 40ºC/min to 320ºC (8 min)</t>
  </si>
  <si>
    <t>50 - 350 m/z</t>
  </si>
  <si>
    <t>autoscaling</t>
  </si>
  <si>
    <t>Cervical cancer (CC)</t>
  </si>
  <si>
    <t>12 CC patients + 5 CIN patients + 10 controls</t>
  </si>
  <si>
    <t>Isocyclocitral</t>
  </si>
  <si>
    <t>alpha-Cubebene</t>
  </si>
  <si>
    <t>Spiro[1,4-methanoazulene-9,2'-oxirane], decahydro-4,8,8-trimethyl-</t>
  </si>
  <si>
    <t>Isoaromadendrene epoxide</t>
  </si>
  <si>
    <t>Benzocycloheptano[2,3,4-I,j]isoquinoline, 4,5,6,6a-tetrahydro-1,9-dihydroxy-2,10-dimethoxy-5-methyl-</t>
  </si>
  <si>
    <t>Cedran-diol, (8S,14)-</t>
  </si>
  <si>
    <t>11,12-Dihydroxyseychellane</t>
  </si>
  <si>
    <t>1,1,2-Trimethyl-3,5-bis(1-methylethenyl)cyclohexane</t>
  </si>
  <si>
    <t>Diepicedrene-1-oxide</t>
  </si>
  <si>
    <t>Longifolenaldehyde</t>
  </si>
  <si>
    <t>Tricyclo[4.3.1.1(3,8)]undecane-1-carboxylic acid</t>
  </si>
  <si>
    <t>Arasaradnam 2014</t>
  </si>
  <si>
    <t>Coeliac Disease (CD) and Irritable Bowel Syndrome (IBD)</t>
  </si>
  <si>
    <t>27 CD patients vs. 20 IBD patients</t>
  </si>
  <si>
    <t>Bruker Scion SQ GC-MS</t>
  </si>
  <si>
    <t xml:space="preserve">Rxi-624Sil MS (20 m x 0.18 um x 1 um) </t>
  </si>
  <si>
    <t>Initial 50ºC (1 min) - ramp 20ºC/min to 280ºC</t>
  </si>
  <si>
    <t>Monteiro 2017</t>
  </si>
  <si>
    <t>30 RCC patients vs. 30 controls</t>
  </si>
  <si>
    <t>Centrifuged 2916 x g for 20 min at 4C</t>
  </si>
  <si>
    <t>pH 2 HCl 6M</t>
  </si>
  <si>
    <t>0.59g NaCl</t>
  </si>
  <si>
    <t>GC Varian CP-3800 - MS Varian Saturn 4000</t>
  </si>
  <si>
    <t>VF-5 ms (30m x 0.25mm x 0.25µm)</t>
  </si>
  <si>
    <t>Initial 40ºC (1 min) - ramp 5ºC/min to 250ºC (5 min) - ramp 5ºC/min to 300ºC (1 min)</t>
  </si>
  <si>
    <t>40-400 m/z</t>
  </si>
  <si>
    <t>NIST14 /std</t>
  </si>
  <si>
    <t>PQN + scaled</t>
  </si>
  <si>
    <t>Wang 2017</t>
  </si>
  <si>
    <t>Idiopathic membranous nephropathy (iMN)</t>
  </si>
  <si>
    <t>63 iMN patients vs. 15 controls</t>
  </si>
  <si>
    <t>2-pentanone</t>
  </si>
  <si>
    <t>Jobu 2012</t>
  </si>
  <si>
    <t>at room temperature (RT) for 15min</t>
  </si>
  <si>
    <t>Banday 2011</t>
  </si>
  <si>
    <t>spot midstream</t>
  </si>
  <si>
    <t>addition of protease inhibitors + at room temperature for 30min after pH modification</t>
  </si>
  <si>
    <t xml:space="preserve">pH 3 with HCl </t>
  </si>
  <si>
    <t>O'Lenick 2019</t>
  </si>
  <si>
    <t>24-h collection</t>
  </si>
  <si>
    <t>aliquoted as 8mL in vials of 10mL</t>
  </si>
  <si>
    <t>calibration standards</t>
  </si>
  <si>
    <t>Tyagi 2021</t>
  </si>
  <si>
    <t>NeedlEx® extraction needle</t>
  </si>
  <si>
    <t>20 ml in n.d. Vial in sampling bag</t>
  </si>
  <si>
    <t>RT</t>
  </si>
  <si>
    <t>HS</t>
  </si>
  <si>
    <t>TD filled w/ 350 ng 60–80 mesh Tenax® TA</t>
  </si>
  <si>
    <t>1.5 ml in 75 ml glass bulb</t>
  </si>
  <si>
    <t>C2-AXXX-5149</t>
  </si>
  <si>
    <t>5ml in 20 ml vial</t>
  </si>
  <si>
    <t>GC Shimadzu QP5050A</t>
  </si>
  <si>
    <t>2.4 ml/min He</t>
  </si>
  <si>
    <t>Initial 40C (2 min) - ramp 8.0C/min to 280C (33 min)</t>
  </si>
  <si>
    <t>1 scan/100 ms</t>
  </si>
  <si>
    <t>GC Agilent 7890A + Mass Selective Detector Agilent 5975E</t>
  </si>
  <si>
    <t>DB-VRX column</t>
  </si>
  <si>
    <t>0.8 ml/min He</t>
  </si>
  <si>
    <t>Initial 40C (4 min) - ramp 10.0C/min to 240C (6 min)</t>
  </si>
  <si>
    <t>35 - 350 m/z</t>
  </si>
  <si>
    <t>5 Hz</t>
  </si>
  <si>
    <t>Agilent GC 6890N - MS 59731 Agilent</t>
  </si>
  <si>
    <t>Rxi-5ms (60m x 0.25mm ID) with a 0.25 lm stationary phase column</t>
  </si>
  <si>
    <t>Initial 40C (2 min) - ramp 10.0C/min to 250C (8 min)</t>
  </si>
  <si>
    <t>33 - 350 m/z</t>
  </si>
  <si>
    <t>1.8-2.2 scans/s</t>
  </si>
  <si>
    <t>Thermo TRACE 1300 GC + Markes Intl. Bench TOF-HD TOF-MS</t>
  </si>
  <si>
    <t>Initial 40C (? min) - ramp 20.0C/min to 280C (? min)</t>
  </si>
  <si>
    <t>cancer pre-/post-surgery</t>
  </si>
  <si>
    <t>9 bladder cancer patients vs. 7 controls</t>
  </si>
  <si>
    <t>Tuberculosis</t>
  </si>
  <si>
    <t>117 tuberculosis + 56 non-TB  controls</t>
  </si>
  <si>
    <t>28 adults exposure to pesticides over 6-week</t>
  </si>
  <si>
    <t>58 colorectal samples + 38 controls</t>
  </si>
  <si>
    <t>300ºC</t>
  </si>
  <si>
    <t>Initial 40ºC (4 min) - ramp 8ºC/min to 240ºC (4 min)</t>
  </si>
  <si>
    <t>33 min</t>
  </si>
  <si>
    <t>29 - 450 m/z</t>
  </si>
  <si>
    <t>DB-1  (60 m×0.32 mm; film thickness, 0.1 μm)</t>
  </si>
  <si>
    <t>Dimethylpolysiloxane</t>
  </si>
  <si>
    <t>0.9 ml in 10 ml vial</t>
  </si>
  <si>
    <t xml:space="preserve">4 ml </t>
  </si>
  <si>
    <t>Propietary phase</t>
  </si>
  <si>
    <t>IVSZLXZYQVIEFR-UHFFFAOYSA-N</t>
  </si>
  <si>
    <t>RMVRSNDYEFQCLF-UHFFFAOYSA-N</t>
  </si>
  <si>
    <t>KAESVJOAVNADME-UHFFFAOYSA-N</t>
  </si>
  <si>
    <t>KBTPRKBSGQDFGW-FCXRPNKRSA-N</t>
  </si>
  <si>
    <t>ZUOUZKKEUPVFJK-UHFFFAOYSA-N</t>
  </si>
  <si>
    <t>TXCDCPKCNAJMEE-UHFFFAOYSA-N</t>
  </si>
  <si>
    <t>YTALMPUNNICJOM-UHFFFAOYSA-N</t>
  </si>
  <si>
    <t>MCRNEKQTLQYVFD-UHFFFAOYSA-N</t>
  </si>
  <si>
    <t>XMVBHZBLHNOQON-UHFFFAOYSA-N</t>
  </si>
  <si>
    <t>SBAZXXVUILTVKK-UHFFFAOYSA-N</t>
  </si>
  <si>
    <t>ACFQKNIZLQUKQA-FPLPWBNLSA-N</t>
  </si>
  <si>
    <t>UQCQCKYXOVENII-YJBOKZPZSA-N</t>
  </si>
  <si>
    <t>HCVKZKHQIVPCJE-FNORWQNLSA-N</t>
  </si>
  <si>
    <t>QYGTVPFTIUUDSL-WZUFQYTHSA-N</t>
  </si>
  <si>
    <t>CAKWRXVKWGUISE-UHFFFAOYSA-N</t>
  </si>
  <si>
    <t>MWLAAYVJDLLYOA-UHFFFAOYSA-N</t>
  </si>
  <si>
    <t>YFHFHLSMISYUAQ-UHFFFAOYSA-N</t>
  </si>
  <si>
    <t>HGEMCUOAMCILCP-UHFFFAOYSA-N</t>
  </si>
  <si>
    <t>ZZEQNXPBKOFTBG-UHFFFAOYSA-N</t>
  </si>
  <si>
    <t>RJWUMFHQJJBBOD-UHFFFAOYSA-N</t>
  </si>
  <si>
    <t>GGYKPYDKXLHNTI-UHFFFAOYSA-N</t>
  </si>
  <si>
    <t>HZRSSYSIMDTFLT-UHFFFAOYSA-N</t>
  </si>
  <si>
    <t>FIGVVZUWCLSUEI-UHFFFAOYSA-N</t>
  </si>
  <si>
    <t>IRMGDQSAWLAMIV-UHFFFAOYSA-N</t>
  </si>
  <si>
    <t>NFEBLOJEQRESDC-UHFFFAOYSA-N</t>
  </si>
  <si>
    <t>PWVVSODTBMUEAL-UHFFFAOYSA-N</t>
  </si>
  <si>
    <t>SKIDNYUZJPMKFC-UHFFFAOYSA-N</t>
  </si>
  <si>
    <t>HNTGIJLWHDPAFN-UHFFFAOYSA-N</t>
  </si>
  <si>
    <t>VYROVNGARUSGSL-UHFFFAOYSA-N</t>
  </si>
  <si>
    <t>PUKAJLBHYBSAAM-UHFFFAOYSA-N</t>
  </si>
  <si>
    <t>UEDJSCQXZFTMLQ-ZDVGBALWSA-N</t>
  </si>
  <si>
    <t>IWYDHOAUDWTVEP-SSDOTTSWSA-N</t>
  </si>
  <si>
    <t>HPCIWDZYMSZAEZ-UHFFFAOYSA-N</t>
  </si>
  <si>
    <t>VGAFMEAWKVZZIM-UHFFFAOYSA-N</t>
  </si>
  <si>
    <t>IXIYWQIFBRZMNR-UHFFFAOYSA-N</t>
  </si>
  <si>
    <t>YJSUCBQWLKRPDL-UHFFFAOYSA-N</t>
  </si>
  <si>
    <t>NPNUFJAVOOONJE-GFUGXAQUSA-N</t>
  </si>
  <si>
    <t>UWEJZLPARNBCBM-UHFFFAOYSA-N</t>
  </si>
  <si>
    <t>OPFTUNCRGUEPRZ-UHFFFAOYSA-N</t>
  </si>
  <si>
    <t>JXCJSXLIPJMTDX-UHFFFAOYSA-N</t>
  </si>
  <si>
    <t>XUEHVOLRMXNRKQ-KHMAMNHCSA-N</t>
  </si>
  <si>
    <t>DDTBPAQBQHZRDW-UHFFFAOYSA-N</t>
  </si>
  <si>
    <t>GLKQAHXBJLGAFT-UHFFFAOYSA-N</t>
  </si>
  <si>
    <t>IDBPDXGUJPANFU-ZHACJKMWSA-N</t>
  </si>
  <si>
    <t>MIKKTERVKUURCM-UHFFFAOYSA-N</t>
  </si>
  <si>
    <t>MYYALSDXVMCKSR-UHFFFAOYSA-N</t>
  </si>
  <si>
    <t>HAVYZKHVTLAPDZ-PPGMXFKZSA-N</t>
  </si>
  <si>
    <t>ZYKFQRCKKGFKQR-UHFFFAOYSA-N</t>
  </si>
  <si>
    <t>RHCTXHCNRLCYBN-WSLVBCCMSA-N</t>
  </si>
  <si>
    <t>CECREIRZLPLYDM-UHFFFAOYSA-N</t>
  </si>
  <si>
    <t>KRSWRYIJKHNKHE-UHFFFAOYSA-N</t>
  </si>
  <si>
    <t>PMKDAPPYGOWKLX-UHFFFAOYSA-N</t>
  </si>
  <si>
    <t>IKDAAKTZPNAEIT-UHFFFAOYSA-N</t>
  </si>
  <si>
    <t>YIAPLDFPUUJILH-UHFFFAOYSA-N</t>
  </si>
  <si>
    <t>AWDHIFBTFZYCRJ-JRJJAPTRSA-N</t>
  </si>
  <si>
    <t>YNHXWZNOUUQLCY-UHFFFAOYSA-N</t>
  </si>
  <si>
    <t>FNAZRRHPUDJQCJ-UHFFFAOYSA-N</t>
  </si>
  <si>
    <t>POOSGDOYLQNASK-UHFFFAOYSA-N</t>
  </si>
  <si>
    <t>FKUQOQPBCHJHAP-UHFFFAOYSA-N</t>
  </si>
  <si>
    <t>BQNZIRSNAKWERJ-UHFFFAOYSA-N</t>
  </si>
  <si>
    <t>YIYBQIKDCADOSF-ONEGZZNKSA-N</t>
  </si>
  <si>
    <t>YIWKBKBHKZAWQV-UHFFFAOYSA-N</t>
  </si>
  <si>
    <t>ZVFPFNUOFZWSOZ-UHFFFAOYSA-N</t>
  </si>
  <si>
    <t>KATXJJSCAPBIOB-UHFFFAOYSA-N</t>
  </si>
  <si>
    <t>HETWPUJFGKDFMN-UHFFFAOYSA-N</t>
  </si>
  <si>
    <t>IUOFQMYQDUARQU-RAXLEYEMSA-N</t>
  </si>
  <si>
    <t>FDQBIXWYPOVREH-UHFFFAOYSA-N</t>
  </si>
  <si>
    <t>RQPFYHQIEVITPC-UHFFFAOYSA-N</t>
  </si>
  <si>
    <t>KVJXBPDAXMEYOA-CXANFOAXSA-N</t>
  </si>
  <si>
    <t>PBMHTGOFWRRJFS-UHFFFAOYSA-N</t>
  </si>
  <si>
    <t>AYGAMBJIBKHEDO-UHFFFAOYSA-N</t>
  </si>
  <si>
    <t>MAHAMBLNIDMREX-UHFFFAOYSA-N</t>
  </si>
  <si>
    <t>NSMRKFBAPAOVQL-FLIBITNWSA-N</t>
  </si>
  <si>
    <t>MSXVEPNJUHWQHW-UHFFFAOYSA-N</t>
  </si>
  <si>
    <t>OHEFFKYYKJVVOX-UHFFFAOYSA-N</t>
  </si>
  <si>
    <t>DUNCVNHORHNONW-UHFFFAOYSA-N</t>
  </si>
  <si>
    <t>IRHOMHHGLFTQAB-UHFFFAOYSA-N</t>
  </si>
  <si>
    <t>ULDHMXUKGWMISQ-VIFPVBQESA-N</t>
  </si>
  <si>
    <t>GLZRHVTZLDNUQP-UHFFFAOYSA-N</t>
  </si>
  <si>
    <t>UVKRXNQETSWQQS-UHFFFAOYSA-N</t>
  </si>
  <si>
    <t>GXIANPKKUSLVEE-UHFFFAOYSA-N</t>
  </si>
  <si>
    <t>WUEOXMDKPBMCJB-UHFFFAOYSA-N</t>
  </si>
  <si>
    <t>NQWFSCYWTXQNGG-UHFFFAOYSA-N</t>
  </si>
  <si>
    <t>LEEDMQGKBNGPDN-UHFFFAOYSA-N</t>
  </si>
  <si>
    <t>MMQAZWNADBJFCD-UHFFFAOYSA-N</t>
  </si>
  <si>
    <t>LBWPYRZGHYVSEL-UHFFFAOYSA-N</t>
  </si>
  <si>
    <t>WHEITGBIIYGVLM-UHFFFAOYSA-N</t>
  </si>
  <si>
    <t>JGZYEZBCFOHEEC-UHFFFAOYSA-N</t>
  </si>
  <si>
    <t>OPFTUNCRGUEPRZ-ZNMIVQPWSA-N</t>
  </si>
  <si>
    <t>DJLBUNMUAZWONS-UHFFFAOYSA-N</t>
  </si>
  <si>
    <t>QKTFNIWYLYTNIS-ALCCZGGFSA-N</t>
  </si>
  <si>
    <t>APIDJYHKQJDGMH-UHFFFAOYSA-N</t>
  </si>
  <si>
    <t>KZPFAERNQBTVSG-UHFFFAOYSA-N</t>
  </si>
  <si>
    <t>VUQPJRPDRDVQMN-UHFFFAOYSA-N</t>
  </si>
  <si>
    <t>VNDDFIQMUQVYDJ-QPJJXVBHSA-N</t>
  </si>
  <si>
    <t>MQNAOOIFODUDES-UHFFFAOYSA-N</t>
  </si>
  <si>
    <t>CCIVDDLKQSQGEZ-UHFFFAOYSA-N</t>
  </si>
  <si>
    <t>DUNWRGFRZIHKPT-UHFFFAOYSA-N</t>
  </si>
  <si>
    <t>TUFUAULJMNPJTI-UHFFFAOYSA-N</t>
  </si>
  <si>
    <t>DYZGUSPYEUNIQK-UHFFFAOYSA-N</t>
  </si>
  <si>
    <t>HSDARKIISPRNIO-UHFFFAOYSA-N</t>
  </si>
  <si>
    <t>VOJWKQKYBILFPP-NWDGAFQWSA-N</t>
  </si>
  <si>
    <t>MGUPDCNFBFALJD-UHFFFAOYSA-N</t>
  </si>
  <si>
    <t>BTBFUBUCCJKJOZ-UHFFFAOYSA-N</t>
  </si>
  <si>
    <t>DWANKGPRCZFGFO-UHFFFAOYSA-N</t>
  </si>
  <si>
    <t>WODKSVNXBYBTQC-UHFFFAOYSA-N</t>
  </si>
  <si>
    <t>YBKPVHJWPMWMHF-CCEZHUSRSA-N</t>
  </si>
  <si>
    <t>LTSWUFKUZPPYEG-UHFFFAOYSA-N</t>
  </si>
  <si>
    <t>SZGSRPOLGVEZLU-VHEGXASUSA-N</t>
  </si>
  <si>
    <t>KYEPWRGEYIPIKL-UHFFFAOYSA-N</t>
  </si>
  <si>
    <t>WQRBKVJYXWPIHN-YRNVUSSQSA-N</t>
  </si>
  <si>
    <t>LODKRBXFYBNIEX-PLNGDYQASA-N</t>
  </si>
  <si>
    <t>IISBACLAFKSPIT-UHFFFAOYSA-N</t>
  </si>
  <si>
    <t>YBOCBFVYEVICFY-DGTJYXAMSA-N</t>
  </si>
  <si>
    <t>KMAHIPNGGSOJSM-UHFFFAOYSA-N</t>
  </si>
  <si>
    <t>YOVSPTNQHMDJAG-QLFBSQMISA-N</t>
  </si>
  <si>
    <t>OSJUENOXPFOHLF-UHFFFAOYSA-N</t>
  </si>
  <si>
    <t>YSUJWFQMTUVXNQ-UHFFFAOYSA-N</t>
  </si>
  <si>
    <t>XSIVJVJUIXOEPW-YTOAGJIJSA-N</t>
  </si>
  <si>
    <t>PSZBPDGPFVFTSW-VOTSOKGWSA-N</t>
  </si>
  <si>
    <t>QWESARHWOBOBSB-UHFFFAOYSA-N</t>
  </si>
  <si>
    <t>CLWAXFZCVYJLLM-UHFFFAOYSA-N</t>
  </si>
  <si>
    <t>DMHADBQKVWXPPM-PDDCSNRZSA-N</t>
  </si>
  <si>
    <t>ZJSIKVDEOWWVEH-UHFFFAOYSA-N</t>
  </si>
  <si>
    <t>PVTXJGJDOHYFOX-UHFFFAOYSA-N</t>
  </si>
  <si>
    <t>OMVSWZDEEGIJJI-UHFFFAOYSA-N</t>
  </si>
  <si>
    <t>PXLABDTXHJPRRH-UHFFFAOYSA-N</t>
  </si>
  <si>
    <t>QDXQAOGNBCOEQX-UHFFFAOYSA-N</t>
  </si>
  <si>
    <t>CBIAGJZZVUQDOC-VOTSOKGWSA-N</t>
  </si>
  <si>
    <t>KBGDCKHDBZJUKE-UHFFFAOYSA-N</t>
  </si>
  <si>
    <t>SQFRYZPEWOZAKJ-UHFFFAOYSA-N</t>
  </si>
  <si>
    <t>RJLAJQDKXWWUNG-UHFFFAOYSA-N</t>
  </si>
  <si>
    <t>2-methyl-(E)-2-butenal</t>
  </si>
  <si>
    <t>1,1,6,7-tetramethyl-Indan</t>
  </si>
  <si>
    <t>Isoterpinolene</t>
  </si>
  <si>
    <t>1,6,7-Trimethylnaphthalene</t>
  </si>
  <si>
    <t>7,7-Dimethyl-9-oxatricyclo[6.2.2.0(1,6)]dodecan-10-one</t>
  </si>
  <si>
    <t>Lavender lactone</t>
  </si>
  <si>
    <t>Ethyl ether</t>
  </si>
  <si>
    <t>2,4,4-Trimethylpent-1-ene</t>
  </si>
  <si>
    <t>AAHPXHCHLLIBGH-UHFFFAOYSA-N</t>
  </si>
  <si>
    <t>ACWQBUSCFPJUPN-HYXAFXHYSA-N</t>
  </si>
  <si>
    <t>BKSQAMSHSDSRGZ-UHFFFAOYSA-N</t>
  </si>
  <si>
    <t>CHIKRULMSSADAF-UHFFFAOYSA-N</t>
  </si>
  <si>
    <t>CIPXOBMYVWRNLL-UHFFFAOYSA-N</t>
  </si>
  <si>
    <t>CPLBLNGVYBSVPU-UHFFFAOYSA-N</t>
  </si>
  <si>
    <t>CTQNGGLPUBDAKN-UHFFFAOYSA-N</t>
  </si>
  <si>
    <t>DZDMYFGMAJZKAN-UHFFFAOYSA-N</t>
  </si>
  <si>
    <t>FFRLMQPMGIMHHQ-UHFFFAOYSA-N</t>
  </si>
  <si>
    <t>FMXKKHBXBBAQBC-UHFFFAOYSA-N</t>
  </si>
  <si>
    <t>FZQSOBIGZJECPN-UHFFFAOYSA-N</t>
  </si>
  <si>
    <t>GFQUBQQRVARIRW-UHFFFAOYSA-N</t>
  </si>
  <si>
    <t>GGWCZBGAIGGTDA-UHFFFAOYSA-N</t>
  </si>
  <si>
    <t>GKQLEZIWGSTOGT-BSWSSELBSA-N</t>
  </si>
  <si>
    <t>GPSFYJDZKSRMKZ-UHFFFAOYSA-N</t>
  </si>
  <si>
    <t>GSNKRSKIWFBWEG-UHFFFAOYSA-N</t>
  </si>
  <si>
    <t>HBRKVQBUDYDXJN-UHFFFAOYSA-N</t>
  </si>
  <si>
    <t>HYTRYEXINDDXJK-UHFFFAOYSA-N</t>
  </si>
  <si>
    <t>HZAWPPRBCALFRN-UHFFFAOYSA-N</t>
  </si>
  <si>
    <t>IQEGNNWKVCUHQL-UHFFFAOYSA-N</t>
  </si>
  <si>
    <t>JBXULKRNHAQMAS-UHFFFAOYSA-N</t>
  </si>
  <si>
    <t>JGMPRNFEEAJLAJ-UHFFFAOYSA-N</t>
  </si>
  <si>
    <t>NEHMKBQYUWJMIP-UHFFFAOYSA-N</t>
  </si>
  <si>
    <t>OJBWHTRRQQNRBF-NXEZZACHSA-N</t>
  </si>
  <si>
    <t>PFXVPEGRXODMIQ-UHFFFAOYSA-N</t>
  </si>
  <si>
    <t>PVCFQGTUBKQIMH-UHFFFAOYSA-N</t>
  </si>
  <si>
    <t>QRSRSRJESLKZEX-UHFFFAOYSA-N</t>
  </si>
  <si>
    <t>RAHZWNYVWXNFOC-UHFFFAOYSA-N</t>
  </si>
  <si>
    <t>RCJMVGJKROQDCB-SNAWJCMRSA-N</t>
  </si>
  <si>
    <t>RRKUXOICNWXDOB-UHFFFAOYSA-N</t>
  </si>
  <si>
    <t>RTZKZFJDLAIYFH-UHFFFAOYSA-N</t>
  </si>
  <si>
    <t>SOVJMXNIZUPIFE-UHFFFAOYSA-N</t>
  </si>
  <si>
    <t>UBJVUCKUDDKUJF-UHFFFAOYSA-N</t>
  </si>
  <si>
    <t>UIPKEVNEOFKIRG-UHFFFAOYSA-N</t>
  </si>
  <si>
    <t>ULKLGIFJWFIQFF-UHFFFAOYSA-N</t>
  </si>
  <si>
    <t>UTPOSGXXIJEVFD-AATRIKPKSA-N</t>
  </si>
  <si>
    <t>VADKRMSMGWJZCF-UHFFFAOYSA-N</t>
  </si>
  <si>
    <t>WQADWIOXOXRPLN-UHFFFAOYSA-N</t>
  </si>
  <si>
    <t>XKMDZVINHIFHLY-UHFFFAOYSA-N</t>
  </si>
  <si>
    <t>XLTBPTGNNLIKRW-UHFFFAOYSA-N</t>
  </si>
  <si>
    <t>XOCDLDSGYBHYRQ-UHFFFAOYSA-N</t>
  </si>
  <si>
    <t>XTCMQAVNRXZBRH-UHFFFAOYSA-N</t>
  </si>
  <si>
    <t>YJFOZRTWRVNHOG-UHFFFAOYSA-N</t>
  </si>
  <si>
    <t>YWYCGTZNHWYQBD-UHFFFAOYSA-N</t>
  </si>
  <si>
    <t>ZATNUISQHWOHHK-UHFFFAOYSA-N</t>
  </si>
  <si>
    <t>ZDWSNKPLZUXBPE-UHFFFAOYSA-N</t>
  </si>
  <si>
    <t>ZLCSFXXPPANWQY-UHFFFAOYSA-N</t>
  </si>
  <si>
    <t>ZVNKPQBRBWFFON-UHFFFAOYSA-N</t>
  </si>
  <si>
    <t>YAPXSYXFLHDPCK-LUGDDEAWSA-N</t>
  </si>
  <si>
    <t>Smoking</t>
  </si>
  <si>
    <t>107-87-9</t>
  </si>
  <si>
    <t>NA</t>
  </si>
  <si>
    <t>123-19-3</t>
  </si>
  <si>
    <t>hexanal</t>
  </si>
  <si>
    <t>dimethyl disulfide</t>
  </si>
  <si>
    <t>624-92-0</t>
  </si>
  <si>
    <t>2-butanone</t>
  </si>
  <si>
    <t>2-propanone</t>
  </si>
  <si>
    <t>124-19-6</t>
  </si>
  <si>
    <t>2-heptanone</t>
  </si>
  <si>
    <t>110-43-0</t>
  </si>
  <si>
    <t>3-hexanone</t>
  </si>
  <si>
    <t>110-00-9</t>
  </si>
  <si>
    <t>1-Hexanol, 2-ethyl-</t>
  </si>
  <si>
    <t>104-76-7</t>
  </si>
  <si>
    <t>benzaldehyde</t>
  </si>
  <si>
    <t>100-52-7</t>
  </si>
  <si>
    <t>625-86-5</t>
  </si>
  <si>
    <t>3-methylbutanal</t>
  </si>
  <si>
    <t>590-86-3</t>
  </si>
  <si>
    <t>methanethiol</t>
  </si>
  <si>
    <t>Polydipentene</t>
  </si>
  <si>
    <t>138-86-3</t>
  </si>
  <si>
    <t>Methyl 5-methylfuryl sulfide</t>
  </si>
  <si>
    <t>13678-59-6</t>
  </si>
  <si>
    <t>Trisulfide, dimethyl</t>
  </si>
  <si>
    <t>3658-80-8</t>
  </si>
  <si>
    <t>4-methylphenol</t>
  </si>
  <si>
    <t>106-44-5</t>
  </si>
  <si>
    <t>2-hexanone</t>
  </si>
  <si>
    <t>Furyl-methanal</t>
  </si>
  <si>
    <t>Phenylmethane</t>
  </si>
  <si>
    <t>(RS)-2-Methylbutanal</t>
  </si>
  <si>
    <t>Sylvan</t>
  </si>
  <si>
    <t>109-97-7</t>
  </si>
  <si>
    <t>trans-Damascenone</t>
  </si>
  <si>
    <t>1,2-Dihydro-1,1,6-trimethylnaphthalene</t>
  </si>
  <si>
    <t>30364-38-6</t>
  </si>
  <si>
    <t>Naphthalenes</t>
  </si>
  <si>
    <t>18479-58-8</t>
  </si>
  <si>
    <t>1195-32-0</t>
  </si>
  <si>
    <t>4-methyl-2-heptanone</t>
  </si>
  <si>
    <t>octanal</t>
  </si>
  <si>
    <t>124-13-0</t>
  </si>
  <si>
    <t>N-Heptanal</t>
  </si>
  <si>
    <t>111-71-7</t>
  </si>
  <si>
    <t>decanal</t>
  </si>
  <si>
    <t>112-31-2</t>
  </si>
  <si>
    <t>3777-69-3</t>
  </si>
  <si>
    <t>1-octanol</t>
  </si>
  <si>
    <t>111-87-5</t>
  </si>
  <si>
    <t>hemimellitol</t>
  </si>
  <si>
    <t>Phenylmethylketone</t>
  </si>
  <si>
    <t>1H-indole</t>
  </si>
  <si>
    <t>120-72-9</t>
  </si>
  <si>
    <t>Methyl 2-furyl ketone</t>
  </si>
  <si>
    <t>1192-62-7</t>
  </si>
  <si>
    <t>Ethyl ethanoate</t>
  </si>
  <si>
    <t>141-78-6</t>
  </si>
  <si>
    <t>ethanol</t>
  </si>
  <si>
    <t>alpha-calacorene</t>
  </si>
  <si>
    <t>Theaspirane, II</t>
  </si>
  <si>
    <t>decanoic acid</t>
  </si>
  <si>
    <t>2-(4-methyl-1-cyclohex-3-enyl)-2-propanol</t>
  </si>
  <si>
    <t>Terpin-4-en-1-ol</t>
  </si>
  <si>
    <t>2,2,4-trimethyl-3-oxabicyclo[2.2.2]octane</t>
  </si>
  <si>
    <t>1197-01-9</t>
  </si>
  <si>
    <t>Sodium octanoate</t>
  </si>
  <si>
    <t>124-07-2</t>
  </si>
  <si>
    <t>Terpinolen</t>
  </si>
  <si>
    <t>586-62-9</t>
  </si>
  <si>
    <t>1-methyl-4-propan-2-ylbenzene</t>
  </si>
  <si>
    <t>2-methoxyphenol</t>
  </si>
  <si>
    <t>N-Heptan-3-one</t>
  </si>
  <si>
    <t>106-35-4</t>
  </si>
  <si>
    <t>p-Xylol</t>
  </si>
  <si>
    <t>106-42-3</t>
  </si>
  <si>
    <t>3-methyl-2-pentanone</t>
  </si>
  <si>
    <t>565-61-7</t>
  </si>
  <si>
    <t>cyclohexanone</t>
  </si>
  <si>
    <t>108-94-1</t>
  </si>
  <si>
    <t>3-methyl-1-butanol</t>
  </si>
  <si>
    <t>123-51-3</t>
  </si>
  <si>
    <t>N-Hexane</t>
  </si>
  <si>
    <t>110-54-3</t>
  </si>
  <si>
    <t>Valerylaldehyde</t>
  </si>
  <si>
    <t>110-62-3</t>
  </si>
  <si>
    <t>Dithiocarbonic anhydride</t>
  </si>
  <si>
    <t>1-butanol</t>
  </si>
  <si>
    <t>tetradecane</t>
  </si>
  <si>
    <t>629-59-4</t>
  </si>
  <si>
    <t>ionene</t>
  </si>
  <si>
    <t>475-03-6</t>
  </si>
  <si>
    <t>Duodecane</t>
  </si>
  <si>
    <t>112-40-3</t>
  </si>
  <si>
    <t>Tetrahydrolinalool</t>
  </si>
  <si>
    <t>5-Methyl-2-(1-methylethyl)cyclohexanol</t>
  </si>
  <si>
    <t>1490-04-6</t>
  </si>
  <si>
    <t>p-Menthane, 1,4-epoxy</t>
  </si>
  <si>
    <t>470-67-7</t>
  </si>
  <si>
    <t>(S)-Phellandral</t>
  </si>
  <si>
    <t>Methyl cinnamic aldehyde</t>
  </si>
  <si>
    <t>Cinnamaldehydes</t>
  </si>
  <si>
    <t>Nchem.180-comp3</t>
  </si>
  <si>
    <t>78-59-1</t>
  </si>
  <si>
    <t>1-methyl-4-propan-2-ylcyclohexa-1,4-diene</t>
  </si>
  <si>
    <t>99-85-4</t>
  </si>
  <si>
    <t>1,3-Cyclohexadiene, 1-methyl-4-(1-methylethyl)-</t>
  </si>
  <si>
    <t>Ortho-cymene</t>
  </si>
  <si>
    <t>110-93-0</t>
  </si>
  <si>
    <t>Uns-trimethylbenzene</t>
  </si>
  <si>
    <t>5-methyl-3-hexanone</t>
  </si>
  <si>
    <t>623-56-3</t>
  </si>
  <si>
    <t>3-ethyl-1-cyclopentanone</t>
  </si>
  <si>
    <t>Furan, 2-methyl, 5-ethyl</t>
  </si>
  <si>
    <t>1703-52-2</t>
  </si>
  <si>
    <t>2-ethoxy-2-methylpropane</t>
  </si>
  <si>
    <t>637-92-3</t>
  </si>
  <si>
    <t>4-methyl-2-pentanone</t>
  </si>
  <si>
    <t>108-10-1</t>
  </si>
  <si>
    <t>3-methylfuran</t>
  </si>
  <si>
    <t>930-27-8</t>
  </si>
  <si>
    <t>pyridine</t>
  </si>
  <si>
    <t>110-86-1</t>
  </si>
  <si>
    <t>benzene</t>
  </si>
  <si>
    <t>2-methyl-1-propanol</t>
  </si>
  <si>
    <t>Valine aldehyde</t>
  </si>
  <si>
    <t>propanal</t>
  </si>
  <si>
    <t>123-38-6</t>
  </si>
  <si>
    <t>629-92-5</t>
  </si>
  <si>
    <t>N-Octadecane</t>
  </si>
  <si>
    <t>593-45-3</t>
  </si>
  <si>
    <t>hexadecane</t>
  </si>
  <si>
    <t>544-76-3</t>
  </si>
  <si>
    <t>2,4-ditert-butylphenol</t>
  </si>
  <si>
    <t>96-76-4</t>
  </si>
  <si>
    <t>483-78-3</t>
  </si>
  <si>
    <t>6,9-Epoxy-3,5(13)-megastigmadiene</t>
  </si>
  <si>
    <t>65416-59-3</t>
  </si>
  <si>
    <t>1014-60-4</t>
  </si>
  <si>
    <t>Tridekan</t>
  </si>
  <si>
    <t>1-decanol</t>
  </si>
  <si>
    <t>112-30-1</t>
  </si>
  <si>
    <t>nonanoic acid</t>
  </si>
  <si>
    <t>112-05-0</t>
  </si>
  <si>
    <t>Hendecane</t>
  </si>
  <si>
    <t>1120-21-4</t>
  </si>
  <si>
    <t>(1R,2S,5R)-5-methyl-2-propan-2-yl-1-cyclohexanol</t>
  </si>
  <si>
    <t>(Z)-N-hydroxybenzenecarboximidic acid methyl ester</t>
  </si>
  <si>
    <t>Vinylguajacol</t>
  </si>
  <si>
    <t>4-propan-2-ylbenzaldehyde</t>
  </si>
  <si>
    <t>122-03-2</t>
  </si>
  <si>
    <t>1,2,4,5-tetramethylbenzene</t>
  </si>
  <si>
    <t>tetramethylbenzene</t>
  </si>
  <si>
    <t>Meta-cymene</t>
  </si>
  <si>
    <t>535-77-3</t>
  </si>
  <si>
    <t>Ethanone, 1-(4-methylphenyl)-</t>
  </si>
  <si>
    <t>122-00-9</t>
  </si>
  <si>
    <t>2,2,5,5-tetramethyloxolane</t>
  </si>
  <si>
    <t>15045-43-9</t>
  </si>
  <si>
    <t>3-methyl-2-heptanone</t>
  </si>
  <si>
    <t>(R)-1-Octen-3-ol</t>
  </si>
  <si>
    <t>14667-55-1</t>
  </si>
  <si>
    <t>benzoic acid</t>
  </si>
  <si>
    <t>Methylallyl disulphide</t>
  </si>
  <si>
    <t>2179-58-0</t>
  </si>
  <si>
    <t>Heptyl alcohol, 8CI</t>
  </si>
  <si>
    <t>111-70-6</t>
  </si>
  <si>
    <t>Caproate (6:0)</t>
  </si>
  <si>
    <t>142-62-1</t>
  </si>
  <si>
    <t>2,3,5-Trimethyl-Furan</t>
  </si>
  <si>
    <t>10504-04-8</t>
  </si>
  <si>
    <t>Methyl-5-furfural</t>
  </si>
  <si>
    <t>620-02-0</t>
  </si>
  <si>
    <t>phenylmethanol</t>
  </si>
  <si>
    <t>100-51-6</t>
  </si>
  <si>
    <t>PYRAZINE,2,5-DIMETHYL</t>
  </si>
  <si>
    <t>123-32-0</t>
  </si>
  <si>
    <t>PHENYLETHANE</t>
  </si>
  <si>
    <t>100-41-4</t>
  </si>
  <si>
    <t>Vinylbenzol</t>
  </si>
  <si>
    <t>100-42-5</t>
  </si>
  <si>
    <t>benzonitrile</t>
  </si>
  <si>
    <t>100-47-0</t>
  </si>
  <si>
    <t>1-hexanol</t>
  </si>
  <si>
    <t>111-27-3</t>
  </si>
  <si>
    <t>4-methyl-2-pentanol</t>
  </si>
  <si>
    <t>cyclohexanol</t>
  </si>
  <si>
    <t>108-93-0</t>
  </si>
  <si>
    <t>a-Thiotolene</t>
  </si>
  <si>
    <t>Qo furfuryl alcohol</t>
  </si>
  <si>
    <t>Furan, 2-ethyl-</t>
  </si>
  <si>
    <t>Sulfide, allyl methyl</t>
  </si>
  <si>
    <t>10152-76-8</t>
  </si>
  <si>
    <t>1-pentanol</t>
  </si>
  <si>
    <t>(E)-3-penten-2-one</t>
  </si>
  <si>
    <t>ammonia;carbamic acid</t>
  </si>
  <si>
    <t>1111-78-0</t>
  </si>
  <si>
    <t>butanal</t>
  </si>
  <si>
    <t>123-72-8</t>
  </si>
  <si>
    <t>2-oxopropanal</t>
  </si>
  <si>
    <t>propan-1-ol</t>
  </si>
  <si>
    <t>2-propanol</t>
  </si>
  <si>
    <t>N,N-dimethylmethanamine</t>
  </si>
  <si>
    <t>n-eicosane</t>
  </si>
  <si>
    <t>112-95-8</t>
  </si>
  <si>
    <t>2,6,10,14-tetramethylhexadecane</t>
  </si>
  <si>
    <t>638-36-8</t>
  </si>
  <si>
    <t>2-methylheptadecane</t>
  </si>
  <si>
    <t>1560-89-0</t>
  </si>
  <si>
    <t>n-heptadecane</t>
  </si>
  <si>
    <t>629-78-7</t>
  </si>
  <si>
    <t>YULHLOUAHSEHLD-UHFFFAOYSA-N</t>
  </si>
  <si>
    <t>C15H26O2</t>
  </si>
  <si>
    <t>carbamic acid 2-[(2S,5R)-5-ethenyl-5-methyl-2-oxolanyl]propan-2-yl ester</t>
  </si>
  <si>
    <t>2,6,11-trimethyldodecane</t>
  </si>
  <si>
    <t>Pentadekan</t>
  </si>
  <si>
    <t>629-62-9</t>
  </si>
  <si>
    <t>(-)-Neoclovene-(I), dihydro-</t>
  </si>
  <si>
    <t>Trans-caryophyllene</t>
  </si>
  <si>
    <t>87-44-5</t>
  </si>
  <si>
    <t>C09629</t>
  </si>
  <si>
    <t>HMDB0036792</t>
  </si>
  <si>
    <t>(1E,5E)-1,4,4-trimethyl-8-methylenecycloundeca-1,5-diene</t>
  </si>
  <si>
    <t>Curcumene</t>
  </si>
  <si>
    <t>1-phenyl-4-propan-2-ylbenzene</t>
  </si>
  <si>
    <t>4-(2,6,6-trimethyl-1-cyclohex-2-enyl)-2-butanone</t>
  </si>
  <si>
    <t>(2R,5R)-2,6,6-trimethyl-10-methylene-1-oxaspiro[4.5]dec-8-ene</t>
  </si>
  <si>
    <t>[E]-4-[2,6,6-trimethyl-1-cyclohexen-1-yl]-3-buten-2-one</t>
  </si>
  <si>
    <t>15181-13-2</t>
  </si>
  <si>
    <t>4-(2,3,6-trimethylphenyl)-2-butanone</t>
  </si>
  <si>
    <t>58720-40-4</t>
  </si>
  <si>
    <t>3-Buten-2-one, 1-(2,3,6-trimethylphenyl)-</t>
  </si>
  <si>
    <t>54789-45-6</t>
  </si>
  <si>
    <t>1-dodecanol</t>
  </si>
  <si>
    <t>N-Lauraldehyde</t>
  </si>
  <si>
    <t>112-54-9</t>
  </si>
  <si>
    <t>Phenyl ketone</t>
  </si>
  <si>
    <t>119-61-9</t>
  </si>
  <si>
    <t>21693-55-0</t>
  </si>
  <si>
    <t>1,4,6-trimethyl-1,2,3,4-tetrahydronaphthalene</t>
  </si>
  <si>
    <t>Undecylic aldehyde</t>
  </si>
  <si>
    <t>112-44-7</t>
  </si>
  <si>
    <t>6-methyl-2-(2-oxiranyl)-5-hepten-2-ol</t>
  </si>
  <si>
    <t>2-methoxy-4-prop-2-enylphenol</t>
  </si>
  <si>
    <t>7392-19-0</t>
  </si>
  <si>
    <t>(5E)-2,6-dimethyl-2-octa-5,7-dienol</t>
  </si>
  <si>
    <t>xi-p-Menth-3-en-1-ol</t>
  </si>
  <si>
    <t>4,7,7-trimethyl-3-bicyclo[2.2.1]heptanol</t>
  </si>
  <si>
    <t>10385-78-1</t>
  </si>
  <si>
    <t>p-Menthan-3-one, dl-</t>
  </si>
  <si>
    <t>C12H10</t>
  </si>
  <si>
    <t>C06588</t>
  </si>
  <si>
    <t>HMDB0034437</t>
  </si>
  <si>
    <t>4,7,7-trimethyl-3-bicyclo[2.2.1]heptanone</t>
  </si>
  <si>
    <t>2-(4-methyl-1-cyclohexa-2,4-dienyl)-2-propanol</t>
  </si>
  <si>
    <t>1686-20-0</t>
  </si>
  <si>
    <t>p-Menth-4(8)-en-3-one</t>
  </si>
  <si>
    <t>89-82-7</t>
  </si>
  <si>
    <t>499-75-2</t>
  </si>
  <si>
    <t>2-Chloro-3-ethoxy-N-(1-phenylethyl)-1-propanamine</t>
  </si>
  <si>
    <t>2-ethylhexanoate (isobar with 2-propylpentanoate)</t>
  </si>
  <si>
    <t>N-Decane</t>
  </si>
  <si>
    <t>124-18-5</t>
  </si>
  <si>
    <t>xi-p-Menth-3-ene</t>
  </si>
  <si>
    <t>Tetrahydro-p-acetyltoluene</t>
  </si>
  <si>
    <t>L-a-Pinene</t>
  </si>
  <si>
    <t>Delta3-Carene</t>
  </si>
  <si>
    <t>13466-78-9</t>
  </si>
  <si>
    <t>4-methyl-1-(1-methylethenyl)cyclohexene</t>
  </si>
  <si>
    <t>586-67-4</t>
  </si>
  <si>
    <t>Ethyl pentyl carbinol</t>
  </si>
  <si>
    <t>2,4,4-trimethyl-1-pentanol</t>
  </si>
  <si>
    <t>2-(methylthio)thiophene</t>
  </si>
  <si>
    <t>5780-36-9</t>
  </si>
  <si>
    <t>(R)-Sulcatol</t>
  </si>
  <si>
    <t>1569-60-4</t>
  </si>
  <si>
    <t>C07288</t>
  </si>
  <si>
    <t>HMDB0030030</t>
  </si>
  <si>
    <t>4-octanone</t>
  </si>
  <si>
    <t>589-63-9</t>
  </si>
  <si>
    <t>2-methoxy-5-methylthiophene</t>
  </si>
  <si>
    <t>31053-55-1</t>
  </si>
  <si>
    <t>naphthalene</t>
  </si>
  <si>
    <t>trans-3-Octen-2-one</t>
  </si>
  <si>
    <t>1669-44-9</t>
  </si>
  <si>
    <t>2179-60-4</t>
  </si>
  <si>
    <t>Pyrazine, 6-ethyl-2-methyl</t>
  </si>
  <si>
    <t>13925-03-6</t>
  </si>
  <si>
    <t>2,4,6-trimethylpyridine</t>
  </si>
  <si>
    <t>108-75-8</t>
  </si>
  <si>
    <t>108-67-8</t>
  </si>
  <si>
    <t>2-ethenyl-6-methylpyrazine</t>
  </si>
  <si>
    <t>2-phenylacetaldehyde</t>
  </si>
  <si>
    <t>122-78-1</t>
  </si>
  <si>
    <t>4-methyl-benzaldehyde</t>
  </si>
  <si>
    <t>104-87-0</t>
  </si>
  <si>
    <t>octane</t>
  </si>
  <si>
    <t>111-65-9</t>
  </si>
  <si>
    <t>4-methyl-3-hexanone</t>
  </si>
  <si>
    <t>Isopropyl ketone</t>
  </si>
  <si>
    <t>565-80-0</t>
  </si>
  <si>
    <t>2-methoxythiophene</t>
  </si>
  <si>
    <t>4-methyl-3-pentenoic acid</t>
  </si>
  <si>
    <t>504-85-8</t>
  </si>
  <si>
    <t>6-methyl-2-oxanone</t>
  </si>
  <si>
    <t>823-22-3</t>
  </si>
  <si>
    <t>1-methyl-2-piperidinone</t>
  </si>
  <si>
    <t>Methyl pentenyl ketone</t>
  </si>
  <si>
    <t>1119-44-4</t>
  </si>
  <si>
    <t>Seudenone</t>
  </si>
  <si>
    <t>1193-18-6</t>
  </si>
  <si>
    <t>4-ethyl-2-methyl-1H-pyrrole</t>
  </si>
  <si>
    <t>3-methylphenol</t>
  </si>
  <si>
    <t>108-39-4</t>
  </si>
  <si>
    <t>2,5-dimethylpyrazine¬†¬†</t>
  </si>
  <si>
    <t>Pyrazine, 2,3-dimethyl-</t>
  </si>
  <si>
    <t>ORTHO-XYLENE</t>
  </si>
  <si>
    <t>C07212</t>
  </si>
  <si>
    <t>HMDB0059851</t>
  </si>
  <si>
    <t>2-ethenylpyrazine</t>
  </si>
  <si>
    <t>4177-16-6</t>
  </si>
  <si>
    <t>2-hexanol</t>
  </si>
  <si>
    <t>2-methylbutanoic acid</t>
  </si>
  <si>
    <t>116-53-0</t>
  </si>
  <si>
    <t>108-29-2</t>
  </si>
  <si>
    <t>3-isothiocyanato-1-propene</t>
  </si>
  <si>
    <t>Isothiocyanates</t>
  </si>
  <si>
    <t>Thiophene, 3-methyl-, homopolymer</t>
  </si>
  <si>
    <t>616-44-4</t>
  </si>
  <si>
    <t>2-methyl-1-cyclopentanone</t>
  </si>
  <si>
    <t>3-methyl-1-cyclopentanone</t>
  </si>
  <si>
    <t>3710-43-8</t>
  </si>
  <si>
    <t>methylsulfonylmethane</t>
  </si>
  <si>
    <t>dihydroxy(dimethyl)silane</t>
  </si>
  <si>
    <t>1066-42-8</t>
  </si>
  <si>
    <t>3-pentanol</t>
  </si>
  <si>
    <t>584-02-1</t>
  </si>
  <si>
    <t>Tert-Pentyl alcohol</t>
  </si>
  <si>
    <t>75-85-4</t>
  </si>
  <si>
    <t>HMDB0033772</t>
  </si>
  <si>
    <t>763-32-6</t>
  </si>
  <si>
    <t>3-methyl-2-butanone</t>
  </si>
  <si>
    <t>563-80-4</t>
  </si>
  <si>
    <t>Vinyldimethylcarbinol</t>
  </si>
  <si>
    <t>115-18-4</t>
  </si>
  <si>
    <t>butane-2,3-dione</t>
  </si>
  <si>
    <t>110-89-4</t>
  </si>
  <si>
    <t>Solmethine</t>
  </si>
  <si>
    <t>Thiotetrole</t>
  </si>
  <si>
    <t>Propen-2-yl methyl ketone</t>
  </si>
  <si>
    <t>497-03-0</t>
  </si>
  <si>
    <t>(2E,4E)-hexa-2,4-diene</t>
  </si>
  <si>
    <t>N-Methylpyrrole</t>
  </si>
  <si>
    <t>96-54-8</t>
  </si>
  <si>
    <t>Pyrrole, 2-methyl- (8CI)</t>
  </si>
  <si>
    <t>pyrazine</t>
  </si>
  <si>
    <t>107-03-9</t>
  </si>
  <si>
    <t>Sulfide, ethyl methyl</t>
  </si>
  <si>
    <t>624-89-5</t>
  </si>
  <si>
    <t>Urea, thio- (8CI)</t>
  </si>
  <si>
    <t>Octan metylu</t>
  </si>
  <si>
    <t>79-20-9</t>
  </si>
  <si>
    <t>123-73-9</t>
  </si>
  <si>
    <t>isoxazole</t>
  </si>
  <si>
    <t>288-14-2</t>
  </si>
  <si>
    <t>2-methylbuta-1,3-diene</t>
  </si>
  <si>
    <t>(methylthio)methane</t>
  </si>
  <si>
    <t>75-18-3</t>
  </si>
  <si>
    <t>trans-Acrolein Formylethylene</t>
  </si>
  <si>
    <t>107-02-8</t>
  </si>
  <si>
    <t>N-methylmethanamine</t>
  </si>
  <si>
    <t>124-40-3</t>
  </si>
  <si>
    <t>ethanal</t>
  </si>
  <si>
    <t>azide</t>
  </si>
  <si>
    <t>Steroids and steroid derivatives</t>
  </si>
  <si>
    <t>sulfuric acid [(3S,8R,9S,10R,13S,14S)-10,13-dimethyl-17-oxo-1,2,3,4,7,8,9,11,12,14,15,16-dodecahydrocyclopenta[a]phenanthren-3-yl] ester</t>
  </si>
  <si>
    <t>CZWCKYRVOZZJNM-USOAJAOKSA-N</t>
  </si>
  <si>
    <t>C19H28O5S</t>
  </si>
  <si>
    <t>C04555</t>
  </si>
  <si>
    <t>HMDB0001032</t>
  </si>
  <si>
    <t>DB05804</t>
  </si>
  <si>
    <t>Sulfated steroids</t>
  </si>
  <si>
    <t>1-(3,5-ditert-butyl-4-hydroxyphenyl)-2-methyl-3-(4-morpholinyl)-1-propanone</t>
  </si>
  <si>
    <t>7-chloro-5-phenyl-1-trimethylsilyl-3H-1,4-benzodiazepin-2-one</t>
  </si>
  <si>
    <t>55299-24-6</t>
  </si>
  <si>
    <t>(8S,9S,10R,13S,14S,17S)-17-acetyl-2,2,10,13-tetramethyl-6,7,8,9,11,12,14,15,16,17-decahydro-1H-cyclopenta[a]phenanthren-3-one</t>
  </si>
  <si>
    <t>C23H34O2</t>
  </si>
  <si>
    <t>Pregnane steroids</t>
  </si>
  <si>
    <t>Gluco/mineralocorticoids, progestogins and derivatives</t>
  </si>
  <si>
    <t>3,6-dimethoxy-9-(2-phenylethynyl)-9-fluorenol</t>
  </si>
  <si>
    <t>4-(4-chlorophenyl)-2,6-diphenylpyridine</t>
  </si>
  <si>
    <t>1498-82-4</t>
  </si>
  <si>
    <t>2-chloro-4-(4-methoxyphenyl)-6-(4-nitrophenyl)pyrimidine</t>
  </si>
  <si>
    <t>C17H12ClN3O3</t>
  </si>
  <si>
    <t>Phenylpyrimidines</t>
  </si>
  <si>
    <t>FCUPBHSFILPSGR-UHFFFAOYSA-N</t>
  </si>
  <si>
    <t>C20H23NO4</t>
  </si>
  <si>
    <t>Dibenzocycloheptenes</t>
  </si>
  <si>
    <t>1-(4-methoxyphenyl)-5,5-diphenyl-2-pyrrolone</t>
  </si>
  <si>
    <t>10-[(4-Methyl phenyl)sulfanyl]-14-azatetracyclo[7.6.1.0{2,7}.0{13,16}]hexadeca-1(15),2(7),3,5,9(16),10,12-heptaen-8-one</t>
  </si>
  <si>
    <t>MQBQNAPBNYQQBY-UHFFFAOYSA-N</t>
  </si>
  <si>
    <t>4-[(dimethylamino)methyl]-5-hydroxy-2-phenyl-3-benzofurancarboxylic acid ethyl ester</t>
  </si>
  <si>
    <t>N-Tetracosane</t>
  </si>
  <si>
    <t>C24H50</t>
  </si>
  <si>
    <t>646-31-1</t>
  </si>
  <si>
    <t>HMDB0034282</t>
  </si>
  <si>
    <t>4-(benzenesulfinylmethyl)-4,5-dimethyl-7a-(1-methylethenyl)-2,3,3a,5,6,7-hexahydro-1H-indene</t>
  </si>
  <si>
    <t>SJJFHRSGHJBIEF-UHFFFAOYSA-N</t>
  </si>
  <si>
    <t>C21H30OS</t>
  </si>
  <si>
    <t>Trilostane</t>
  </si>
  <si>
    <t>C20H27NO3</t>
  </si>
  <si>
    <t>13647-35-3</t>
  </si>
  <si>
    <t>HMDB0015240</t>
  </si>
  <si>
    <t>DB01108</t>
  </si>
  <si>
    <t>Estrane steroids</t>
  </si>
  <si>
    <t>acetic acid [(2E,4E,6E,8E)-3,7-dimethyl-9-(2,6,6-trimethyl-1-cyclohexenyl)nona-2,4,6,8-tetraenyl] ester</t>
  </si>
  <si>
    <t>QGNJRVVDBSJHIZ-QHLGVNSISA-N</t>
  </si>
  <si>
    <t>C22H32O2</t>
  </si>
  <si>
    <t>127-47-9</t>
  </si>
  <si>
    <t>Retinoids</t>
  </si>
  <si>
    <t>1,3-dimethyl-8-[(E)-2-(2-nitrophenyl)ethenyl]-7H-purine-2,6-dione</t>
  </si>
  <si>
    <t>N-Tricosane</t>
  </si>
  <si>
    <t>C23H48</t>
  </si>
  <si>
    <t>638-67-5</t>
  </si>
  <si>
    <t>C17433</t>
  </si>
  <si>
    <t>HMDB0061866</t>
  </si>
  <si>
    <t>octadecanoic acid prop-2-enyl ester</t>
  </si>
  <si>
    <t>C21H40O2</t>
  </si>
  <si>
    <t>6289-31-2</t>
  </si>
  <si>
    <t>2-methylphenol;3-methylphenol;4-methylphenol</t>
  </si>
  <si>
    <t>3-methylheneicosane</t>
  </si>
  <si>
    <t>C22H46</t>
  </si>
  <si>
    <t>benzene-1,2-dicarboxylic acid O2-hexan-3-yl ester O1-(2-methylpropyl) ester</t>
  </si>
  <si>
    <t>1-bromohexadecane</t>
  </si>
  <si>
    <t>C16H33Br</t>
  </si>
  <si>
    <t>112-82-3</t>
  </si>
  <si>
    <t>4,4,10,13-tetramethyl-1,2,3,7,8,9,11,12,14,15,16,17-dodecahydrocyclopenta[a]phenanthren-3-ol</t>
  </si>
  <si>
    <t>RHUBDWUBNSWMMY-UHFFFAOYSA-N</t>
  </si>
  <si>
    <t>C21H34O</t>
  </si>
  <si>
    <t>Androstane steroids</t>
  </si>
  <si>
    <t>Androgens and derivatives</t>
  </si>
  <si>
    <t>1-decoxydecane</t>
  </si>
  <si>
    <t>C20H42O</t>
  </si>
  <si>
    <t>2456-28-2</t>
  </si>
  <si>
    <t>5,15-dimethylnonadecane</t>
  </si>
  <si>
    <t>2,6,10,15-tetramethylheptadecane</t>
  </si>
  <si>
    <t>54833-48-6</t>
  </si>
  <si>
    <t>N-Heneicosane</t>
  </si>
  <si>
    <t>629-94-7</t>
  </si>
  <si>
    <t>HMDB0061782</t>
  </si>
  <si>
    <t>2-methyleicosane</t>
  </si>
  <si>
    <t>MLKZKPUBHSWMNA-UHFFFAOYSA-N</t>
  </si>
  <si>
    <t>1-iodo-2-methylundecane</t>
  </si>
  <si>
    <t>73105-67-6</t>
  </si>
  <si>
    <t>(3E,12Z)-nonadeca-1,3,12-triene-5,14-diol</t>
  </si>
  <si>
    <t>C19H34O2</t>
  </si>
  <si>
    <t>(3Z)-3-[2-(2-hydroxypropan-2-yl)-3-methylbut-3-enylidene]-4,4-dimethyloctane-2,7-dione</t>
  </si>
  <si>
    <t>HZTFUGJBHMQWKB-LFIBNONCSA-N</t>
  </si>
  <si>
    <t>C18H30O3</t>
  </si>
  <si>
    <t>(2Z,7E,11E)-1,7,11-trimethyl-4-propan-2-yl-1-cyclotetradeca-2,7,11-trienol</t>
  </si>
  <si>
    <t>C20H34O</t>
  </si>
  <si>
    <t>Cembrane diterpenoids</t>
  </si>
  <si>
    <t>5-(5,5,8a-trimethyl-2-methylene-3,4,4a,6,7,8-hexahydro-1H-naphthalen-1-yl)-3-methyl-1-penten-3-ol</t>
  </si>
  <si>
    <t>kauren-19-ol</t>
  </si>
  <si>
    <t>Kaurane diterpenoids</t>
  </si>
  <si>
    <t>1-chlorooctadecane</t>
  </si>
  <si>
    <t>C18H37Cl</t>
  </si>
  <si>
    <t>Organochlorides</t>
  </si>
  <si>
    <t>2,2-dimethyl-3-propan-2-ylbutanedioic acid O1-(2-methylpropyl) ester O4-propan-2-yl ester</t>
  </si>
  <si>
    <t>2,2,4-Trimethylpentane-1,3-diyl bis(2-methylpropanoate)</t>
  </si>
  <si>
    <t>(E)-1-methoxy-9-octadecene</t>
  </si>
  <si>
    <t>C19H38O</t>
  </si>
  <si>
    <t>10-methylnonadecane</t>
  </si>
  <si>
    <t>56862-62-5</t>
  </si>
  <si>
    <t>2-methylnonadecane</t>
  </si>
  <si>
    <t>3,5-dichloro-2,6-dimethyl-1-(phenylmethyl)-4-pyridinone</t>
  </si>
  <si>
    <t>1-iodoundecane</t>
  </si>
  <si>
    <t>C11H23I</t>
  </si>
  <si>
    <t>11-[3-(methylamino)propyl]-5H-benzo[b][1,4]benzodiazepin-6-one</t>
  </si>
  <si>
    <t>13450-70-9</t>
  </si>
  <si>
    <t>(3aS,11aS)-7-methoxy-11a-methyl-3,3a,10,11-tetrahydro-2H-cyclopenta[i]phenanthridin-1-one</t>
  </si>
  <si>
    <t>C18H19NO2</t>
  </si>
  <si>
    <t>Oxosteroids</t>
  </si>
  <si>
    <t>(1E,9E,12E)-1-methoxyoctadeca-1,9,12-triene</t>
  </si>
  <si>
    <t>C19H34O</t>
  </si>
  <si>
    <t>7,9-ditert-butyl-1-oxaspiro[4.5]deca-6,9-diene-2,8-dione</t>
  </si>
  <si>
    <t>82304-66-3</t>
  </si>
  <si>
    <t>(6E,10E)-7,11,15-trimethyl-3-methylenehexadeca-1,6,10,14-tetraene</t>
  </si>
  <si>
    <t>C20H32</t>
  </si>
  <si>
    <t>(1E,3Z,6E,10Z,14S)-3,7,11-trimethyl-14-propan-2-ylcyclotetradeca-1,3,6,10-tetraene</t>
  </si>
  <si>
    <t>2-methylpropionic acid (2-isobutyryloxy-1,3,3-trimethyl-butyl) ester</t>
  </si>
  <si>
    <t>17-chloro-7-heptadecyne</t>
  </si>
  <si>
    <t>C17H31Cl</t>
  </si>
  <si>
    <t>112-39-0</t>
  </si>
  <si>
    <t>2-[(E)-2-(4-chlorophenyl)ethenyl]-1-methylbenzimidazole</t>
  </si>
  <si>
    <t>Meso-form</t>
  </si>
  <si>
    <t>1921-70-6</t>
  </si>
  <si>
    <t>6-methyloctadecane</t>
  </si>
  <si>
    <t>octadecanal</t>
  </si>
  <si>
    <t>638-66-4</t>
  </si>
  <si>
    <t>9-Octadecen-1-ol, (Z)-</t>
  </si>
  <si>
    <t>143-28-2</t>
  </si>
  <si>
    <t>acetic acid [(Z)-7-methyltetradec-8-enyl] ester</t>
  </si>
  <si>
    <t>C17H32O2</t>
  </si>
  <si>
    <t>4-[4-(4-hydroxyphenyl)-4-methylpent-1-en-2-yl]phenol</t>
  </si>
  <si>
    <t>MZLYLGGRVAFGBY-UHFFFAOYSA-N</t>
  </si>
  <si>
    <t>C18H20O2</t>
  </si>
  <si>
    <t>13464-24-9</t>
  </si>
  <si>
    <t>C13625</t>
  </si>
  <si>
    <t>Linear 1,3-diarylpropanoids</t>
  </si>
  <si>
    <t>Cinnamylphenols</t>
  </si>
  <si>
    <t>1-iododecane</t>
  </si>
  <si>
    <t>C10H21I</t>
  </si>
  <si>
    <t>2050-77-3</t>
  </si>
  <si>
    <t>6-chloro-2,3-dimethyl-4-phenylquinoline</t>
  </si>
  <si>
    <t>22609-11-6</t>
  </si>
  <si>
    <t>N-[3-(3,4,5-trimethoxyphenyl)propyl]acetamide</t>
  </si>
  <si>
    <t>(7E,10E)-hexadeca-7,10-dienoic acid methyl ester</t>
  </si>
  <si>
    <t>C17H30O2</t>
  </si>
  <si>
    <t>3,5-bis(methylsulfonyl)benzene-1,2-diol</t>
  </si>
  <si>
    <t>C8H10O6S2</t>
  </si>
  <si>
    <t>125629-19-8</t>
  </si>
  <si>
    <t>Benzenesulfonyl compounds</t>
  </si>
  <si>
    <t>5-butyl-6-hexyl-2,3,3a,4,5,6,7,7a-octahydro-1H-indene</t>
  </si>
  <si>
    <t>AZGPNRBWIVZVPD-UHFFFAOYSA-N</t>
  </si>
  <si>
    <t>C19H36</t>
  </si>
  <si>
    <t>1-chlorohexadecane</t>
  </si>
  <si>
    <t>C16H33Cl</t>
  </si>
  <si>
    <t>dodecyl 2-sulfanylethanoate</t>
  </si>
  <si>
    <t>TVMDUMQNXXNGMG-UHFFFAOYSA-N</t>
  </si>
  <si>
    <t>C14H28O2S</t>
  </si>
  <si>
    <t>3746-39-2</t>
  </si>
  <si>
    <t>1-bromo-2,2,3,3-tetramethyl-1-(3-methylpent-1-ynyl)cyclopropane</t>
  </si>
  <si>
    <t>2,6,10-trimethylpentadecane</t>
  </si>
  <si>
    <t>N-Heptadecanal</t>
  </si>
  <si>
    <t>629-90-3</t>
  </si>
  <si>
    <t>3-methyl-6-(2-oxanyloxy)-9-oxabicyclo[3.3.1]nonan-2-one</t>
  </si>
  <si>
    <t>LSQZCYQCXFQTFX-UHFFFAOYSA-N</t>
  </si>
  <si>
    <t>C14H22O4</t>
  </si>
  <si>
    <t>(3E,5Z)-6-tert-butyl-2,2,9,9-tetramethyldeca-3,5-dien-7-yne</t>
  </si>
  <si>
    <t>2-methylpropanoic acid [4-(hydroxymethyl)-2,2,5-trimethylhexan-3-yl] ester</t>
  </si>
  <si>
    <t>C14H28O3</t>
  </si>
  <si>
    <t>10-methylbenzo[a]acridine</t>
  </si>
  <si>
    <t>JNMYQFUNYDSRDY-UHFFFAOYSA-N</t>
  </si>
  <si>
    <t>C18H13N</t>
  </si>
  <si>
    <t>3781-67-7</t>
  </si>
  <si>
    <t>7-methylhexadecane</t>
  </si>
  <si>
    <t>26730-20-1</t>
  </si>
  <si>
    <t>hexadecanal</t>
  </si>
  <si>
    <t>629-80-1</t>
  </si>
  <si>
    <t>(E)-9-hexadecen-1-ol</t>
  </si>
  <si>
    <t>4-ethylbenzoic acid (phenylmethyl) ester</t>
  </si>
  <si>
    <t>SGBLADRVAVZAFF-UHFFFAOYSA-N</t>
  </si>
  <si>
    <t>C16H16O2</t>
  </si>
  <si>
    <t>634917-14-9</t>
  </si>
  <si>
    <t>2,2-dimethylpropanoic acid [2-methyl-5-(1-methylethenyl)-1-cyclohex-2-enyl] ester</t>
  </si>
  <si>
    <t>C15H24O2</t>
  </si>
  <si>
    <t>acetic acid 4-(2,6,6-trimethyl-1-cyclohexenyl)but-3-en-2-yl ester</t>
  </si>
  <si>
    <t>3,5-ditert-butyl-4-hydroxybenzaldehyde</t>
  </si>
  <si>
    <t>1620-98-0</t>
  </si>
  <si>
    <t>2-[(E)-(2-ethoxy-3,4-dimethyl-1-cyclohex-2-enylidene)methyl]furan</t>
  </si>
  <si>
    <t>BNBHDJASHHRNKQ-JLHYYAGUSA-N</t>
  </si>
  <si>
    <t>C15H20O2</t>
  </si>
  <si>
    <t>1-methyl-4-(1-phenylprop-1-en-2-yl)-1-cyclohexanol</t>
  </si>
  <si>
    <t>C16H22O</t>
  </si>
  <si>
    <t>57919-09-2</t>
  </si>
  <si>
    <t>3-ethenyl-2-methyl-N-phenyl-1-cyclopentanecarboxamide</t>
  </si>
  <si>
    <t>C15H19NO</t>
  </si>
  <si>
    <t>Iridoids and derivatives</t>
  </si>
  <si>
    <t>2-bromo-4-tert-butylphenol</t>
  </si>
  <si>
    <t>C10H13BrO</t>
  </si>
  <si>
    <t>2198-66-5</t>
  </si>
  <si>
    <t>4a-phenyl-1,3,4,5,6,7,8,8a-octahydronaphthalen-2-one</t>
  </si>
  <si>
    <t>C16H20O</t>
  </si>
  <si>
    <t>3-(3,3-dimethyl-2-oxiranyl)-2,2-dimethylpropanoic acid tert-butyl ester</t>
  </si>
  <si>
    <t>LYVXKEZPVNJBPN-UHFFFAOYSA-N</t>
  </si>
  <si>
    <t>C13H24O3</t>
  </si>
  <si>
    <t>Bisphenol A</t>
  </si>
  <si>
    <t>C15H16O2</t>
  </si>
  <si>
    <t>C13624</t>
  </si>
  <si>
    <t>HMDB0032133</t>
  </si>
  <si>
    <t>DB06973</t>
  </si>
  <si>
    <t>Bisphenols</t>
  </si>
  <si>
    <t>(E)-1-methoxy-1-tetradecene</t>
  </si>
  <si>
    <t>C16H32</t>
  </si>
  <si>
    <t>Bornyl butyrate</t>
  </si>
  <si>
    <t>VIPNQHBVIDJXJE-UHFFFAOYSA-N</t>
  </si>
  <si>
    <t>C14H24O2</t>
  </si>
  <si>
    <t>13109-70-1</t>
  </si>
  <si>
    <t>HMDB0038246</t>
  </si>
  <si>
    <t>1-hydroxyanthracene-9,10-dione</t>
  </si>
  <si>
    <t>129-43-1</t>
  </si>
  <si>
    <t>(3Z)-4,8,11,11-tetramethyl-5-bicyclo[7.2.0]undec-3-enol</t>
  </si>
  <si>
    <t>(2Z,7Z)-1,7-dimethyl-4-propan-2-yl-1-cyclodeca-2,7-dienol</t>
  </si>
  <si>
    <t>Germacrane sesquiterpenoids</t>
  </si>
  <si>
    <t>77-53-2</t>
  </si>
  <si>
    <t>[2,2-dimethyl-4-(3-methylbut-2-enyl)-6-methylenecyclohexyl]methanol</t>
  </si>
  <si>
    <t>[2,6,6-trimethyl-4-(3-methylbut-2-enyl)-1-cyclohexenyl]methanol</t>
  </si>
  <si>
    <t>3-[(E)-6,6-dimethyl-5-oxohept-2-enyl]-1-cyclopentanone</t>
  </si>
  <si>
    <t>XOFLWVZMVUWVEA-SNAWJCMRSA-N</t>
  </si>
  <si>
    <t>C14H22O2</t>
  </si>
  <si>
    <t>4,4,7a-trimethyl-2-(1-methylethenyl)-2,5,6,7-tetrahydrobenzofuran-6-ol</t>
  </si>
  <si>
    <t>(7S)-1,1,7-trimethyl-4-methylene-1a,2,3,4a,5,6,7a,7b-octahydrocyclopropa[h]azulen-7-ol</t>
  </si>
  <si>
    <t>JGOMSUGOZLJMRV-UHFFFAOYSA-N</t>
  </si>
  <si>
    <t>Aromadendrene epoxide</t>
  </si>
  <si>
    <t>XPGWKKLDFXNBPJ-UHFFFAOYSA-N</t>
  </si>
  <si>
    <t>128-37-0</t>
  </si>
  <si>
    <t>p-Benzoquinone, 2,6-bis-(1,1-dimethylethyl)</t>
  </si>
  <si>
    <t>1,2,3,4,5,6-Hexahydro-1,1,5,5-tetramethyl-2,4a-methanonaphthalen-7(4aH)-one</t>
  </si>
  <si>
    <t>LGSKOQUJWNADCQ-UHFFFAOYSA-N</t>
  </si>
  <si>
    <t>1,5,5-trimethyl-6-[(1E)-3-methylbuta-1,3-dienyl]-2-methylene-7-oxabicyclo[4.1.0]heptane</t>
  </si>
  <si>
    <t>1,5,5-trimethyl-6-[(2E)-4-methylpenta-2,4-dien-2-yl]-7-oxabicyclo[4.1.0]hept-2-ene</t>
  </si>
  <si>
    <t>4,6,6-trimethyl-2-[(1E)-3-methylbuta-1,3-dienyl]-3-oxatricyclo[5.1.0.02,4]octane</t>
  </si>
  <si>
    <t>JEWBTTPLZBTNTA-VOTSOKGWSA-N</t>
  </si>
  <si>
    <t>3-ethenyl-3-methyl-2-(1-methylethenyl)-6-propan-2-ylidene-1-cyclohexanone</t>
  </si>
  <si>
    <t>88919-66-8</t>
  </si>
  <si>
    <t>Turmerone (-ar)</t>
  </si>
  <si>
    <t>NAAJVHHFAXWBOK-UHFFFAOYSA-N</t>
  </si>
  <si>
    <t>2-methylpropanoic acid (2-ethyl-3-hydroxyhexyl) ester</t>
  </si>
  <si>
    <t>QQRIGCXMIPFTKR-UHFFFAOYSA-N</t>
  </si>
  <si>
    <t>74367-31-0</t>
  </si>
  <si>
    <t>propanoic acid (2-ethyl-3-hydroxy-2-methylhexyl) ester</t>
  </si>
  <si>
    <t>2-ethyldodecan-1-ol</t>
  </si>
  <si>
    <t>19780-33-7</t>
  </si>
  <si>
    <t>1-tetradecanol</t>
  </si>
  <si>
    <t>112-72-1</t>
  </si>
  <si>
    <t>2,6,10-trimethyldodecane</t>
  </si>
  <si>
    <t>3891-98-3</t>
  </si>
  <si>
    <t>4,8-dimethyltridecane</t>
  </si>
  <si>
    <t>xi-2,5-Dimethyltridecane</t>
  </si>
  <si>
    <t>HMDB0037825</t>
  </si>
  <si>
    <t>Tetradecylaldehyde</t>
  </si>
  <si>
    <t>124-25-4</t>
  </si>
  <si>
    <t>1-ethenyl-1-cyclododecanol</t>
  </si>
  <si>
    <t>C14H26O</t>
  </si>
  <si>
    <t>7-pentadecyne</t>
  </si>
  <si>
    <t>C15H28</t>
  </si>
  <si>
    <t>Acetylenes</t>
  </si>
  <si>
    <t>Acyclic acetylenes</t>
  </si>
  <si>
    <t>1-ethyl-5,8a-dimethyl-2,3,4,6,7,8-hexahydro-1H-naphthalen-2-ol</t>
  </si>
  <si>
    <t>SZVXYRWMJHNLHF-UHFFFAOYSA-N</t>
  </si>
  <si>
    <t>(E)-2-methyl-4-(2,6,6-trimethyl-1-cyclohexenyl)-2-buten-1-ol</t>
  </si>
  <si>
    <t>(5E,9E)-6,10-dimethyl-2-dodeca-5,9-dienone</t>
  </si>
  <si>
    <t>13125-74-1</t>
  </si>
  <si>
    <t>KENHWGDYBGSSPY-UHFFFAOYSA-N</t>
  </si>
  <si>
    <t>C13H20O2</t>
  </si>
  <si>
    <t>4,4,7a-trimethyl-2-spiro[5,6-dihydrobenzofuran-7,2'-oxirane]one</t>
  </si>
  <si>
    <t>XHEGXVAWDSUIIG-UHFFFAOYSA-N</t>
  </si>
  <si>
    <t>C12H16O3</t>
  </si>
  <si>
    <t>2-(methylamino)benzoic acid butyl ester</t>
  </si>
  <si>
    <t>5-methyl-2-phenyl-1H-indole</t>
  </si>
  <si>
    <t>13228-36-9</t>
  </si>
  <si>
    <t>2-ethylacridine</t>
  </si>
  <si>
    <t>55751-83-2</t>
  </si>
  <si>
    <t>4-phenyl-3,4-dihydroisoquinoline</t>
  </si>
  <si>
    <t>5-nitro-2-(1-piperidinyl)pyridine</t>
  </si>
  <si>
    <t>C10H13N3O2</t>
  </si>
  <si>
    <t>26820-61-1</t>
  </si>
  <si>
    <t>2-[(E)-(2-nitrophenyl)methylideneamino]guanidine</t>
  </si>
  <si>
    <t>2-fluoro-4-(trifluoromethyl)benzamide</t>
  </si>
  <si>
    <t>C8H5F4NO</t>
  </si>
  <si>
    <t>207853-64-3</t>
  </si>
  <si>
    <t>Trifluoromethylbenzenes</t>
  </si>
  <si>
    <t>1,4-dimethyl-7-propan-2-yl-1,2,3,4,5,6,7,8-octahydroazulene</t>
  </si>
  <si>
    <t>XURCUMFVQKJMJP-UHFFFAOYSA-N</t>
  </si>
  <si>
    <t>5,8a-dimethyl-3-(1-methylethenyl)-2,3,4,4a,5,6,7,8-octahydro-1H-naphthalene</t>
  </si>
  <si>
    <t>21558-44-1</t>
  </si>
  <si>
    <t>1,1,4,7-tetramethyl-1a,2,3,4,4a,5,6,7,7a,7b-decahydrocyclopropa[e]azulene</t>
  </si>
  <si>
    <t>UIDUJXXQMGYOIN-UHFFFAOYSA-N</t>
  </si>
  <si>
    <t>(1S,4S,4aS,6R,8aR)-1,6-dimethyl-4-propan-2-yl-1,2,3,4,4a,5,6,8a-octahydronaphthalene</t>
  </si>
  <si>
    <t>3,5-ditert-butylphenol</t>
  </si>
  <si>
    <t>1138-52-9</t>
  </si>
  <si>
    <t>(1R,4R)-1,4-dimethyl-7-propan-2-ylidene-2,3,4,5,6,8-hexahydro-1H-azulene</t>
  </si>
  <si>
    <t>1H-3a,7-Methanoazulene, 2,3,4,7,8,8a-hexahydro-3,6,8,8-tetramethyl-, [3R-(3Œ±,3aŒ≤,7Œ≤,8aŒ±)]-</t>
  </si>
  <si>
    <t>1,1,4,7-tetramethyl-1a,2,3,4,5,6,7,7b-octahydrocyclopropa[e]azulene</t>
  </si>
  <si>
    <t>(+)-alpha-muurolene</t>
  </si>
  <si>
    <t>10208-80-7</t>
  </si>
  <si>
    <t>(+)-gamma-muurolene</t>
  </si>
  <si>
    <t>6-ethenyl-6,9,9-trimethyl-4-methylenebicyclo[5.2.0]nonane</t>
  </si>
  <si>
    <t>CRBWFYUUQIATHW-UHFFFAOYSA-N</t>
  </si>
  <si>
    <t>1-ethenyl-1-methyl-4-methylene-2-(2-methylprop-1-enyl)cycloheptane</t>
  </si>
  <si>
    <t>826337-63-7</t>
  </si>
  <si>
    <t>1-ethenyl-1-methyl-2,4-bis(1-methylethenyl)cyclohexane</t>
  </si>
  <si>
    <t>Elemane sesquiterpenoids</t>
  </si>
  <si>
    <t>4,4,4a,6-tetramethyl-3,7,8,9-tetrahydro-2H-benzo[7]annulene</t>
  </si>
  <si>
    <t>17699-14-8</t>
  </si>
  <si>
    <t>C09647</t>
  </si>
  <si>
    <t>(1R,2R,4S)-2,4-diisopropenyl-1-methyl-1-vinyl-cyclohexane</t>
  </si>
  <si>
    <t>Azulene, 1,2,3,5,6,7,8,8a-octahydro-1,4-dimethyl-7-(1-methylethenyl)-, [1S-(1Œ±,7Œ±,8aŒ≤)]-</t>
  </si>
  <si>
    <t>YHAJBLWYOIUHHM-IKCIUXDWSA-N</t>
  </si>
  <si>
    <t>3,8-dimethyl-5-(1-methylethenyl)-1,2,4,5,6,7,8,8a-octahydroazulene</t>
  </si>
  <si>
    <t>Guaianes</t>
  </si>
  <si>
    <t>3,8-dimethyl-4-(1-methylethenyl)-1,2,3,3a,4,5,8,8a-octahydroazulene</t>
  </si>
  <si>
    <t>beta-selinene</t>
  </si>
  <si>
    <t>alpha-himachalene</t>
  </si>
  <si>
    <t>Himachalane and lippifoliane sesquiterpenoids</t>
  </si>
  <si>
    <t>gamma-Caryophyllene</t>
  </si>
  <si>
    <t>NPNUFJAVOOONJE-FLFDDASRSA-N</t>
  </si>
  <si>
    <t>(1R),(3Z),(9S)-4,11,11-Trimethyl-8-methylenebicyclo[7.2.0]undec-3-ene</t>
  </si>
  <si>
    <t>Œ±2-bisabolene</t>
  </si>
  <si>
    <t>3-(3-tert-butylphenyl)-2-methylpropanal</t>
  </si>
  <si>
    <t>C14H20O</t>
  </si>
  <si>
    <t>62518-65-4</t>
  </si>
  <si>
    <t>1-(2,4,5-triethylphenyl)ethanone</t>
  </si>
  <si>
    <t>3-acetyloxy-4-(trimethylammonio)butanoate</t>
  </si>
  <si>
    <t>(1S,4S)-1,6-dimethyl-4-propan-2-yl-1,2,3,4-tetrahydronaphthalene</t>
  </si>
  <si>
    <t>(4E)-3,3-dimethyl-4-(3-methylbut-3-enylidene)-5-methylenebicyclo[4.1.0]heptane</t>
  </si>
  <si>
    <t>(1S,4R)-1,6-dimethyl-4-propan-2-yl-1,2,3,4-tetrahydronaphthalene</t>
  </si>
  <si>
    <t>9,10-dehydroisolongifolene</t>
  </si>
  <si>
    <t>3,3,4,5,7-pentamethyl-2H-inden-1-one</t>
  </si>
  <si>
    <t>10425-83-9</t>
  </si>
  <si>
    <t>7-tert-butyl-3,4-dihydro-2H-naphthalen-1-one</t>
  </si>
  <si>
    <t>9-methyl-1,2,3,4,5,6,7,8-octahydroanthracene</t>
  </si>
  <si>
    <t>4948-51-0</t>
  </si>
  <si>
    <t>dodecanoic acid</t>
  </si>
  <si>
    <t>143-07-7</t>
  </si>
  <si>
    <t>9-methyl-1,2,3,4,5,6,7,8-octahydrophenanthrene</t>
  </si>
  <si>
    <t>HJASFVZQQIVGLW-UHFFFAOYSA-N</t>
  </si>
  <si>
    <t>Phenanthrenes and derivatives</t>
  </si>
  <si>
    <t>Hydrophenanthrenes</t>
  </si>
  <si>
    <t>1-(6-methoxy-2-naphthalenyl)ethanone</t>
  </si>
  <si>
    <t>C13H12O2</t>
  </si>
  <si>
    <t>1-(bromomethyl)-3,5-dimethylbenzene</t>
  </si>
  <si>
    <t>27129-86-8</t>
  </si>
  <si>
    <t>3-methyltridecane</t>
  </si>
  <si>
    <t>NLHRRMKILFRDGV-UHFFFAOYSA-N</t>
  </si>
  <si>
    <t>2,2,3,3,5,6,6-heptamethylheptane</t>
  </si>
  <si>
    <t>4,6-dimethyldodecane</t>
  </si>
  <si>
    <t>Tridecyl aldehyde</t>
  </si>
  <si>
    <t>10486-19-8</t>
  </si>
  <si>
    <t>acetic acid (5-methyl-2-propan-2-ylcyclohexyl) ester</t>
  </si>
  <si>
    <t>(E)-9-hydroxy-2,2-dimethyl-5-decen-3-one</t>
  </si>
  <si>
    <t>(Z)-3-tetradecene</t>
  </si>
  <si>
    <t>C14H28</t>
  </si>
  <si>
    <t>1,8-Diazacyclotetradecane-2,9-dione</t>
  </si>
  <si>
    <t>295-17-0</t>
  </si>
  <si>
    <t>HMDB0033567</t>
  </si>
  <si>
    <t>1,3-dimethyl-5-(phenylmethyl)benzene</t>
  </si>
  <si>
    <t>1-methyl-4-[(4-methylphenyl)methyl]benzene</t>
  </si>
  <si>
    <t>4957-14-6</t>
  </si>
  <si>
    <t>(2S,8aR)-2,5,5,8a-tetramethyl-3,4,4a,6-tetrahydro-2H-1-benzopyran</t>
  </si>
  <si>
    <t>(5E)-6,10-dimethyl-2-undeca-5,9-dienone</t>
  </si>
  <si>
    <t>3796-70-1</t>
  </si>
  <si>
    <t>STNYGMDZVYBFLR-UHFFFAOYSA-N</t>
  </si>
  <si>
    <t>C12H18O2</t>
  </si>
  <si>
    <t>9-methylacridine</t>
  </si>
  <si>
    <t>2-anthracenamine</t>
  </si>
  <si>
    <t>613-13-8</t>
  </si>
  <si>
    <t>Dihydrodehydro-Œ±-ionone</t>
  </si>
  <si>
    <t>20483-36-7</t>
  </si>
  <si>
    <t>HMDB0037139</t>
  </si>
  <si>
    <t>1,2,5,5,6,7-hexamethyl-4-bicyclo[4.1.0]hept-2-enone</t>
  </si>
  <si>
    <t>HHMBQNKUAMXTQL-UHFFFAOYSA-N</t>
  </si>
  <si>
    <t>1-(4-methoxyphenyl)butane-1,3-dione</t>
  </si>
  <si>
    <t>C11H12O3</t>
  </si>
  <si>
    <t>4023-80-7</t>
  </si>
  <si>
    <t>3,4-Dehydro-beta-ionone</t>
  </si>
  <si>
    <t>(E)-4-(2,4,4-trimethyl-1-cyclohexa-1,5-dienyl)-3-buten-2-one</t>
  </si>
  <si>
    <t>2,5,8-trimethyl-1,2,3,4-tetrahydronaphthalen-1-ol</t>
  </si>
  <si>
    <t>55591-08-7</t>
  </si>
  <si>
    <t>3-(phenylmethyl)pentane-2,4-dione</t>
  </si>
  <si>
    <t>WAJQTBOWJRUOOO-UHFFFAOYSA-N</t>
  </si>
  <si>
    <t>C12H14O2</t>
  </si>
  <si>
    <t>1134-87-8</t>
  </si>
  <si>
    <t>1,3-dicarbonyl compounds</t>
  </si>
  <si>
    <t>2-methyl-5-[1-(5-methyl-2-furanyl)ethyl]furan</t>
  </si>
  <si>
    <t>RGYDDEPEONUGQN-UHFFFAOYSA-N</t>
  </si>
  <si>
    <t>4,4,5,8-tetramethyl-1-benzopyran</t>
  </si>
  <si>
    <t>3,3,4,5-tetramethyl-2H-inden-1-one</t>
  </si>
  <si>
    <t>56298-98-7</t>
  </si>
  <si>
    <t>Tetramisolum</t>
  </si>
  <si>
    <t>HMDB0041288</t>
  </si>
  <si>
    <t>2-methylcaprylic acid ethyl ester</t>
  </si>
  <si>
    <t>30982-02-6</t>
  </si>
  <si>
    <t>4-tert-butyl-2-chlorophenol</t>
  </si>
  <si>
    <t>98-28-2</t>
  </si>
  <si>
    <t>1560-97-0</t>
  </si>
  <si>
    <t>HMDB0031287</t>
  </si>
  <si>
    <t>3,5-dimethylundecane</t>
  </si>
  <si>
    <t>17312-81-1</t>
  </si>
  <si>
    <t>1-methyl-7-propan-2-ylnaphthalene</t>
  </si>
  <si>
    <t>490-65-3</t>
  </si>
  <si>
    <t>6-butyl-1-nitrocyclohexene</t>
  </si>
  <si>
    <t>C10H17NO2</t>
  </si>
  <si>
    <t>dodec-1-yn-4-ol</t>
  </si>
  <si>
    <t>74646-36-9</t>
  </si>
  <si>
    <t>3,4,5,6,6-pentamethylhept-3-en-2-one</t>
  </si>
  <si>
    <t>2-(2,6,6-trimethyl-1-cyclohexenyl)acetic acid</t>
  </si>
  <si>
    <t>C11H18O2</t>
  </si>
  <si>
    <t>472-68-4</t>
  </si>
  <si>
    <t>4,7-dimethyl-4-prop-1-en-2-yl-1-oxaspiro[2.5]octane</t>
  </si>
  <si>
    <t>HFKIFHWZVYAGCQ-UHFFFAOYSA-N</t>
  </si>
  <si>
    <t>Diisopropylphenol</t>
  </si>
  <si>
    <t>2078-54-8</t>
  </si>
  <si>
    <t>(4aS,8aR)-4a,8a-dimethyl-5,6,7,8-tetrahydro-1H-naphthalen-2-one</t>
  </si>
  <si>
    <t>2,4,6-trimethylbenzoic acid methyl ester</t>
  </si>
  <si>
    <t>2282-84-0</t>
  </si>
  <si>
    <t>(E)-3-(4-hydroxyphenyl)-N-methyl-2-propenamide</t>
  </si>
  <si>
    <t>C10H11NO2</t>
  </si>
  <si>
    <t>(1E,5E)-1,6-dichlorocycloocta-1,5-diene</t>
  </si>
  <si>
    <t>C8H10Cl2</t>
  </si>
  <si>
    <t>29480-42-0</t>
  </si>
  <si>
    <t>Vinyl halides</t>
  </si>
  <si>
    <t>Vinyl chlorides</t>
  </si>
  <si>
    <t>nonanoyl chloride</t>
  </si>
  <si>
    <t>NTQYXUJLILNTFH-UHFFFAOYSA-N</t>
  </si>
  <si>
    <t>C9H17ClO</t>
  </si>
  <si>
    <t>Acyl halides</t>
  </si>
  <si>
    <t>Acyl chlorides</t>
  </si>
  <si>
    <t>1,2,3,4-tetramethyl-5-propan-2-ylbenzene</t>
  </si>
  <si>
    <t>C13H20</t>
  </si>
  <si>
    <t>4-[(propan-2-ylthio)methyl]morpholine</t>
  </si>
  <si>
    <t>Oxazinanes</t>
  </si>
  <si>
    <t>7-methoxy-5-quinoxalinamine</t>
  </si>
  <si>
    <t>7403-14-7</t>
  </si>
  <si>
    <t>Diazanaphthalenes</t>
  </si>
  <si>
    <t>1-methyl-2-indolecarboxylic acid</t>
  </si>
  <si>
    <t>C10H9NO2</t>
  </si>
  <si>
    <t>16136-58-6</t>
  </si>
  <si>
    <t>Indolecarboxylic acids and derivatives</t>
  </si>
  <si>
    <t>1,5,8-trimethyl-1,2,3,4-tetrahydronaphthalene</t>
  </si>
  <si>
    <t>1,6,8-trimethyl-1,2,3,4-tetrahydronaphthalene</t>
  </si>
  <si>
    <t>30316-36-0</t>
  </si>
  <si>
    <t>16204-58-3</t>
  </si>
  <si>
    <t>1,1,4,5-tetramethylindane</t>
  </si>
  <si>
    <t>16204-57-2</t>
  </si>
  <si>
    <t>3,3,5,6-tetramethyl-1,2-dihydroindene</t>
  </si>
  <si>
    <t>O-decylhydroxylamine</t>
  </si>
  <si>
    <t>C10H23NO</t>
  </si>
  <si>
    <t>29812-79-1</t>
  </si>
  <si>
    <t>4H-Pyrrolo[3,2,1-ij]quinoline, 1,2,5,6-tetrahydro-6-methyl-</t>
  </si>
  <si>
    <t>C12H15N</t>
  </si>
  <si>
    <t>Hydroquinolines</t>
  </si>
  <si>
    <t>O-Bromo-phenol</t>
  </si>
  <si>
    <t>C6H5BrO</t>
  </si>
  <si>
    <t>C14841</t>
  </si>
  <si>
    <t>HMDB0032059</t>
  </si>
  <si>
    <t>DB04586</t>
  </si>
  <si>
    <t>Halophenols</t>
  </si>
  <si>
    <t>Bromophenols</t>
  </si>
  <si>
    <t>1-undecanol</t>
  </si>
  <si>
    <t>112-42-5</t>
  </si>
  <si>
    <t>1,4,6-trimethyl-1,2-dihydronaphthalene</t>
  </si>
  <si>
    <t>2-[(1E)-buta-1,3-dienyl]-1,3,4-trimethylbenzene</t>
  </si>
  <si>
    <t>2,5,8-trimethyl-1,2-dihydronaphthalene</t>
  </si>
  <si>
    <t>1,5,8-trimethyl-1,2-dihydronaphthalene</t>
  </si>
  <si>
    <t>3,6-dimethyldecane</t>
  </si>
  <si>
    <t>17312-53-7</t>
  </si>
  <si>
    <t>3,8-dimethyldecane</t>
  </si>
  <si>
    <t>17312-55-9</t>
  </si>
  <si>
    <t>2,2,4,6,6-pentamethylheptane</t>
  </si>
  <si>
    <t>13475-82-6</t>
  </si>
  <si>
    <t>Undecanone-(2)</t>
  </si>
  <si>
    <t>112-12-9</t>
  </si>
  <si>
    <t>1-methyl-3-(2-methylpropyl)-1-cyclohexanol</t>
  </si>
  <si>
    <t>215231-33-7</t>
  </si>
  <si>
    <t>Tetrahydro-alpha,alpha,5-trimethyl-5-vinylfuran-2-methanol</t>
  </si>
  <si>
    <t>2131-41-1</t>
  </si>
  <si>
    <t>3-(2-methylprop-1-enyl)-1H-indene</t>
  </si>
  <si>
    <t>819871-70-0</t>
  </si>
  <si>
    <t>7-(hydroxymethyl)-4,7-dimethyl-3-bicyclo[2.2.1]heptanol</t>
  </si>
  <si>
    <t>NMQKRFRZSBQYQF-UHFFFAOYSA-N</t>
  </si>
  <si>
    <t>2245-38-7</t>
  </si>
  <si>
    <t>Trans-linalool oxide (furanoid)</t>
  </si>
  <si>
    <t>34995-77-2</t>
  </si>
  <si>
    <t>cyclododecane</t>
  </si>
  <si>
    <t>294-62-2</t>
  </si>
  <si>
    <t>4,6,8-trimethyl-1-nonene</t>
  </si>
  <si>
    <t>(E)-2,2-dimethyl-4-decene</t>
  </si>
  <si>
    <t>3-methyl-2-[(Z)-pent-2-enyl]-1-cyclopentanol</t>
  </si>
  <si>
    <t>C11H20O</t>
  </si>
  <si>
    <t>C12H8O</t>
  </si>
  <si>
    <t>132-64-9</t>
  </si>
  <si>
    <t>C07729</t>
  </si>
  <si>
    <t>Dibenzofurans</t>
  </si>
  <si>
    <t>2,2,7,7-tetramethylocta-3,4-diene</t>
  </si>
  <si>
    <t>C12H22</t>
  </si>
  <si>
    <t>61092-76-0</t>
  </si>
  <si>
    <t>Allenes</t>
  </si>
  <si>
    <t>Acyclic allenes</t>
  </si>
  <si>
    <t>2,2,5,5-tetramethyl-4-propan-2-ylidene-1-oxaspiro[2.2]pentane</t>
  </si>
  <si>
    <t>UKUDYAVFGWIPMZ-UHFFFAOYSA-N</t>
  </si>
  <si>
    <t>C11H18O</t>
  </si>
  <si>
    <t>Epoxides</t>
  </si>
  <si>
    <t>(1S,4R)-1,7,7-trimethylnorbornane-2,3-dione</t>
  </si>
  <si>
    <t>VNQXSTWCDUXYEZ-QUBYGPBYSA-N</t>
  </si>
  <si>
    <t>C10H14O2</t>
  </si>
  <si>
    <t>Cis-3-ethyl-endo-tricyclo[5.2.1.0(2.6)]decane</t>
  </si>
  <si>
    <t>SNHMVFCIRBVRSI-UHFFFAOYSA-N</t>
  </si>
  <si>
    <t>C12H20</t>
  </si>
  <si>
    <t>1,2-bis(ethenyl)-3,5-dimethylcyclohexane</t>
  </si>
  <si>
    <t>2-hydroxy-2-methyl-1-phenyl-1-propanone</t>
  </si>
  <si>
    <t>2,5-Dichlorophenol (ACD/Name 4.0)</t>
  </si>
  <si>
    <t>3-[(2S)-1-methyl-2-pyrrolidinyl]pyridine</t>
  </si>
  <si>
    <t>54-11-5</t>
  </si>
  <si>
    <t>1-(2-acetylphenyl)ethanone</t>
  </si>
  <si>
    <t>704-00-7</t>
  </si>
  <si>
    <t>2,3-dichloroaniline</t>
  </si>
  <si>
    <t>1,3,3-trimethyl-1,2-dihydroindene</t>
  </si>
  <si>
    <t>C12H16</t>
  </si>
  <si>
    <t>2-methylpropanoic acid pentan-2-yl ester</t>
  </si>
  <si>
    <t>54340-93-1</t>
  </si>
  <si>
    <t>1,1,3-trimethylindene</t>
  </si>
  <si>
    <t>2177-45-9</t>
  </si>
  <si>
    <t>N,N-dibutylformamide</t>
  </si>
  <si>
    <t>761-65-9</t>
  </si>
  <si>
    <t>2,7-dimethylquinoline</t>
  </si>
  <si>
    <t>93-37-8</t>
  </si>
  <si>
    <t>2,2,6-trimethyloctane</t>
  </si>
  <si>
    <t>NBIHFQKVSFKHGH-UHFFFAOYSA-N</t>
  </si>
  <si>
    <t>62016-28-8</t>
  </si>
  <si>
    <t>3,5-dimethyloctan-2-one</t>
  </si>
  <si>
    <t>19781-14-7</t>
  </si>
  <si>
    <t>18479-51-1</t>
  </si>
  <si>
    <t>21129-27-1</t>
  </si>
  <si>
    <t>2-methyl-6-methylene-2-octanol</t>
  </si>
  <si>
    <t>18479-59-9</t>
  </si>
  <si>
    <t>2,2,5-trimethylhexane-3,4-dione</t>
  </si>
  <si>
    <t>20633-03-8</t>
  </si>
  <si>
    <t>4-methyl-1-decene</t>
  </si>
  <si>
    <t>13151-29-6</t>
  </si>
  <si>
    <t>1-methyl-4-propan-2-yl-1-cyclohex-2-enol</t>
  </si>
  <si>
    <t>Tetrahydrofuran, 2,2-dimethyl-5-(1-methylpropenyl)</t>
  </si>
  <si>
    <t>5-[(E)-but-2-en-2-yl]-2,2-dimethyloxolane</t>
  </si>
  <si>
    <t>1-decen-3-one</t>
  </si>
  <si>
    <t>56606-79-2</t>
  </si>
  <si>
    <t>Thujol</t>
  </si>
  <si>
    <t>DZVXRFMREAADPP-UHFFFAOYSA-N</t>
  </si>
  <si>
    <t>HMDB0032530</t>
  </si>
  <si>
    <t>Myrcenol</t>
  </si>
  <si>
    <t>HMDB0036107</t>
  </si>
  <si>
    <t>trans-Geraniol</t>
  </si>
  <si>
    <t>106-24-1</t>
  </si>
  <si>
    <t>neryl alcohol</t>
  </si>
  <si>
    <t>(1S,2S,4R)-1,3,3-trimethylnorbornan-2-ol</t>
  </si>
  <si>
    <t>512-13-0</t>
  </si>
  <si>
    <t>(1S,3R,4R)-2,2,4-trimethyl-3-bicyclo[2.2.1]heptanol</t>
  </si>
  <si>
    <t>138-87-4</t>
  </si>
  <si>
    <t>Trisulfide, methyl 2-propenyl</t>
  </si>
  <si>
    <t>C4H8S3</t>
  </si>
  <si>
    <t>34135-85-8</t>
  </si>
  <si>
    <t>HMDB0034416</t>
  </si>
  <si>
    <t>4,7,7-trimethyl-5-bicyclo[2.2.1]hept-2-enol</t>
  </si>
  <si>
    <t>91055-72-0</t>
  </si>
  <si>
    <t>1-(1,4-dimethyl-3-cyclohexen-1-yl)-ethanone</t>
  </si>
  <si>
    <t>43219-68-7</t>
  </si>
  <si>
    <t>p-Mentha-6,8-dien-2-ol</t>
  </si>
  <si>
    <t>(5Z)-2,6-dimethyl-4-octa-2,5,7-trienol</t>
  </si>
  <si>
    <t>xi-3,6-Dihydro-4-methyl-2-(2-methyl-1-propenyl)-2H-pyran</t>
  </si>
  <si>
    <t>1786-08-9</t>
  </si>
  <si>
    <t>beta-cyclocitrol</t>
  </si>
  <si>
    <t>432-25-7</t>
  </si>
  <si>
    <t>2-Pinen-10-ol</t>
  </si>
  <si>
    <t>2-(4-methylene-1-cyclohex-2-enyl)-2-propanol</t>
  </si>
  <si>
    <t>hotrienol</t>
  </si>
  <si>
    <t>O-Hydroxybenzoic acid, methyl ester</t>
  </si>
  <si>
    <t>119-36-8</t>
  </si>
  <si>
    <t>Hydroxy-phenyl-acetic acid anion</t>
  </si>
  <si>
    <t>C01983</t>
  </si>
  <si>
    <t>HMDB0062635</t>
  </si>
  <si>
    <t>2-(hydroxymethyl)benzoate</t>
  </si>
  <si>
    <t>5-methyl-2-propan-2-ylphenol</t>
  </si>
  <si>
    <t>(2,4,6-trimethylphenyl)methanol</t>
  </si>
  <si>
    <t>4170-90-5</t>
  </si>
  <si>
    <t>(S)-2-methyl-5-(1-Methylethenyl)-2-cyclohexen-1-one</t>
  </si>
  <si>
    <t>2244-16-8</t>
  </si>
  <si>
    <t>C11383</t>
  </si>
  <si>
    <t>HMDB0004487</t>
  </si>
  <si>
    <t>Pulespenone</t>
  </si>
  <si>
    <t>QNGQIURXCUHNAT-UHFFFAOYSA-N</t>
  </si>
  <si>
    <t>503-93-5</t>
  </si>
  <si>
    <t>2,2-dimethyl-3-methylene-5-bicyclo[2.2.1]heptanone</t>
  </si>
  <si>
    <t>1,3-Cyclohexadiene-1-carboxaldehyde, 2,6,6-trimethyl-</t>
  </si>
  <si>
    <t>116-26-7</t>
  </si>
  <si>
    <t>1,3-diethyl-5-methylbenzene</t>
  </si>
  <si>
    <t>2050-24-0</t>
  </si>
  <si>
    <t>pentan-2-ylbenzene</t>
  </si>
  <si>
    <t>1-phenylbutan-2-one</t>
  </si>
  <si>
    <t>1007-32-5</t>
  </si>
  <si>
    <t>2-methylterephthalaldehyde</t>
  </si>
  <si>
    <t>5H-chromen-8-ol</t>
  </si>
  <si>
    <t>IIMFATLUFZNRJN-UHFFFAOYSA-N</t>
  </si>
  <si>
    <t>N-Furfurylpyrrole</t>
  </si>
  <si>
    <t>C9H9NO</t>
  </si>
  <si>
    <t>1438-94-4</t>
  </si>
  <si>
    <t>HMDB0030204</t>
  </si>
  <si>
    <t>1,2-dichlorobenzene</t>
  </si>
  <si>
    <t>metadichlorobenzene</t>
  </si>
  <si>
    <t>Di-2-propenyl disulfide, 9CI</t>
  </si>
  <si>
    <t>2179-57-9</t>
  </si>
  <si>
    <t>1-(2-methylphenyl)-2-propen-1-one</t>
  </si>
  <si>
    <t>4,7-dimethyl-1-benzofuran</t>
  </si>
  <si>
    <t>28715-26-6</t>
  </si>
  <si>
    <t>Pelargonic alcohol</t>
  </si>
  <si>
    <t>N-Caproic acid ethyl ester</t>
  </si>
  <si>
    <t>123-66-0</t>
  </si>
  <si>
    <t>3-ethyl-3-methylheptane</t>
  </si>
  <si>
    <t>17302-01-1</t>
  </si>
  <si>
    <t>2,2-dimethyloctane</t>
  </si>
  <si>
    <t>15869-87-1</t>
  </si>
  <si>
    <t>Propyl amyl ketone</t>
  </si>
  <si>
    <t>4485-09-0</t>
  </si>
  <si>
    <t>2,6-dimethyl-6-hepten-2-ol</t>
  </si>
  <si>
    <t>32779-58-1</t>
  </si>
  <si>
    <t>4,6-dimethyl-2-heptanone</t>
  </si>
  <si>
    <t>(Z)-2-methyl-3-octen-2-ol</t>
  </si>
  <si>
    <t>1-nonen-4-ol</t>
  </si>
  <si>
    <t>1122-82-3</t>
  </si>
  <si>
    <t>(E)-non-3-en-2-one</t>
  </si>
  <si>
    <t>14309-57-0</t>
  </si>
  <si>
    <t>Non-2-enal</t>
  </si>
  <si>
    <t>BSAIUMLZVGUGKX-FPLPWBNLSA-N</t>
  </si>
  <si>
    <t>3,7-dimethylocta-1,6-diene</t>
  </si>
  <si>
    <t>2778-68-9</t>
  </si>
  <si>
    <t>3,4-dimethyl-1-cyclohex-3-enecarboxaldehyde</t>
  </si>
  <si>
    <t>18022-66-7</t>
  </si>
  <si>
    <t>2-methoxy-5-methylphenol</t>
  </si>
  <si>
    <t>4-methoxy-3-methylphenol</t>
  </si>
  <si>
    <t>4-ethylbenzene-1,3-diol</t>
  </si>
  <si>
    <t>2896-60-8</t>
  </si>
  <si>
    <t>(3-methoxyphenyl)methanol</t>
  </si>
  <si>
    <t>IIGNZLVHOZEOPV-UHFFFAOYSA-N</t>
  </si>
  <si>
    <t>6971-51-3</t>
  </si>
  <si>
    <t>C03352</t>
  </si>
  <si>
    <t>16609-28-2</t>
  </si>
  <si>
    <t>ALLO-OCIMENE</t>
  </si>
  <si>
    <t>(2E,4E,6E)-3,4-dimethylocta-2,4,6-triene</t>
  </si>
  <si>
    <t>(3E)-2,5,6-trimethylhepta-1,3,6-triene</t>
  </si>
  <si>
    <t>1,5,5-trimethyl-6-methylenecyclohexene</t>
  </si>
  <si>
    <t>514-95-4</t>
  </si>
  <si>
    <t>(3S,5R)-5-methyl-3-(1-methylethenyl)cyclohexene</t>
  </si>
  <si>
    <t>3,3-dimethyl-2-methylidenebicyclo[2.2.1]heptane</t>
  </si>
  <si>
    <t>3338-55-4</t>
  </si>
  <si>
    <t>123-35-3</t>
  </si>
  <si>
    <t>2-phenyl-2-propanol</t>
  </si>
  <si>
    <t>617-94-7</t>
  </si>
  <si>
    <t>Pyrazine, 3-ethyl-2,6-dimethyl</t>
  </si>
  <si>
    <t>13925-07-0</t>
  </si>
  <si>
    <t>1-(4-hydroxyphenyl)ethanone</t>
  </si>
  <si>
    <t>99-93-4</t>
  </si>
  <si>
    <t>1-ethyl-3,5-dimethylbenzene</t>
  </si>
  <si>
    <t>934-74-7</t>
  </si>
  <si>
    <t>1-ethyl-2,3-dimethylbenzene</t>
  </si>
  <si>
    <t>4,7,7-trimethylbicyclo[2.2.1]hepta-2,5-diene</t>
  </si>
  <si>
    <t>VXMJXJAHNOJRAA-UHFFFAOYSA-N</t>
  </si>
  <si>
    <t>2-ethyl-1,3-dimethylbenzene</t>
  </si>
  <si>
    <t>18368-95-1</t>
  </si>
  <si>
    <t>2-methyl-5-(1-methylethenyl)cyclohexa-1,3-diene</t>
  </si>
  <si>
    <t>21195-59-5</t>
  </si>
  <si>
    <t>6,6-dimethyl-4-methylenebicyclo[3.1.1]hept-2-ene</t>
  </si>
  <si>
    <t>4080-46-0</t>
  </si>
  <si>
    <t>2,5-dimethylbenzaldehyde</t>
  </si>
  <si>
    <t>104-53-0</t>
  </si>
  <si>
    <t>alpha-Methyl-alpha-toluic aldehyde</t>
  </si>
  <si>
    <t>3,4-dimethylbenzaldehyde</t>
  </si>
  <si>
    <t>5973-71-7</t>
  </si>
  <si>
    <t>1-ethenyl-4-methoxybenzene</t>
  </si>
  <si>
    <t>637-69-4</t>
  </si>
  <si>
    <t>585-74-0</t>
  </si>
  <si>
    <t>Indan-1-ol</t>
  </si>
  <si>
    <t>Propionylbenzene</t>
  </si>
  <si>
    <t>2,4-dihydroxypentanoic acid</t>
  </si>
  <si>
    <t>C5H10O4</t>
  </si>
  <si>
    <t>Hydroxy fatty acids</t>
  </si>
  <si>
    <t>2H-1,4-benzoxazine</t>
  </si>
  <si>
    <t>C8H7NO</t>
  </si>
  <si>
    <t>255-03-8</t>
  </si>
  <si>
    <t>Benzoxazines</t>
  </si>
  <si>
    <t>2-methylprop-1-enylbenzene</t>
  </si>
  <si>
    <t>768-49-0</t>
  </si>
  <si>
    <t>1-ethenyl-4-ethylbenzene</t>
  </si>
  <si>
    <t>1-ethenyl-3,5-dimethylbenzene</t>
  </si>
  <si>
    <t>5379-20-4</t>
  </si>
  <si>
    <t>2-ethenyl-1,3-dimethylbenzene</t>
  </si>
  <si>
    <t>OWRKXOZFTROHSH-UHFFFAOYSA-N</t>
  </si>
  <si>
    <t>2039-90-9</t>
  </si>
  <si>
    <t>2-methyl-1-benzofuran</t>
  </si>
  <si>
    <t>3-methyl-1H-indole</t>
  </si>
  <si>
    <t>83-34-1</t>
  </si>
  <si>
    <t>DL-2-Octanol</t>
  </si>
  <si>
    <t>123-96-6</t>
  </si>
  <si>
    <t>heptanoic acid</t>
  </si>
  <si>
    <t>111-14-8</t>
  </si>
  <si>
    <t>2-methyl-N-(2-methylpropyl)-1-propanamine</t>
  </si>
  <si>
    <t>110-96-3</t>
  </si>
  <si>
    <t>nonane</t>
  </si>
  <si>
    <t>111-84-2</t>
  </si>
  <si>
    <t>2,6-dimethylheptane</t>
  </si>
  <si>
    <t>1072-05-5</t>
  </si>
  <si>
    <t>6-methyl-3-heptanone</t>
  </si>
  <si>
    <t>624-42-0</t>
  </si>
  <si>
    <t>5-methylheptan-2-one</t>
  </si>
  <si>
    <t>3,4-dimethyl-2-hexanone</t>
  </si>
  <si>
    <t>111-13-7</t>
  </si>
  <si>
    <t>3,4-Dimethylcyclohexanol</t>
  </si>
  <si>
    <t>ZBAXJUPCYVIBSP-UHFFFAOYSA-N</t>
  </si>
  <si>
    <t>2,4,4-trimethylpentanal</t>
  </si>
  <si>
    <t>17414-46-9</t>
  </si>
  <si>
    <t>626-33-5</t>
  </si>
  <si>
    <t>Octan-3-one</t>
  </si>
  <si>
    <t>106-68-3</t>
  </si>
  <si>
    <t>Furan, 2-methyl-3-(methylthio)</t>
  </si>
  <si>
    <t>63012-97-5</t>
  </si>
  <si>
    <t>azulene</t>
  </si>
  <si>
    <t>275-51-4</t>
  </si>
  <si>
    <t>5-ethyl-5-methyl-2-oxolanone</t>
  </si>
  <si>
    <t>5-ethyl-3-methyl-2-oxolanone</t>
  </si>
  <si>
    <t>2610-98-2</t>
  </si>
  <si>
    <t>omega-Chlorotoluene</t>
  </si>
  <si>
    <t>100-44-7</t>
  </si>
  <si>
    <t>1,1,3,3-tetramethylcyclopentane</t>
  </si>
  <si>
    <t>C9H18</t>
  </si>
  <si>
    <t>50876-33-0</t>
  </si>
  <si>
    <t>3,4-dimethylfuran-2,5-dione</t>
  </si>
  <si>
    <t>1-(3-hydroxy-2-furanyl)ethanone</t>
  </si>
  <si>
    <t>3420-59-5</t>
  </si>
  <si>
    <t>N-(3-furanyl)acetamide</t>
  </si>
  <si>
    <t>59445-85-1</t>
  </si>
  <si>
    <t>5-methyl-3-octyne</t>
  </si>
  <si>
    <t>C9H16</t>
  </si>
  <si>
    <t>62108-33-2</t>
  </si>
  <si>
    <t>(2E,4E)-6,6-dimethylhepta-2,4-diene</t>
  </si>
  <si>
    <t>2-(1-piperidinyl)acetonitrile</t>
  </si>
  <si>
    <t>Methyl 5-methyl-2-furyl ketone</t>
  </si>
  <si>
    <t>1193-79-9</t>
  </si>
  <si>
    <t>3,3-dimethyl-6-methylenecyclohexene</t>
  </si>
  <si>
    <t>C9H14</t>
  </si>
  <si>
    <t>20185-16-4</t>
  </si>
  <si>
    <t>1,2,5,5-tetramethylcyclopenta-1,3-diene</t>
  </si>
  <si>
    <t>(3E)-2,6-dimethylhepta-1,3,5-triene</t>
  </si>
  <si>
    <t>5-tert-butylcyclopenta-1,3-diene</t>
  </si>
  <si>
    <t>4-Hydroxyphenylethane</t>
  </si>
  <si>
    <t>Phenylethyl alcohol, USAN</t>
  </si>
  <si>
    <t>2-aminobenzaldehyde</t>
  </si>
  <si>
    <t>N-phenylformamide</t>
  </si>
  <si>
    <t>103-70-8</t>
  </si>
  <si>
    <t>6-methyl-2-pyridinecarboxaldehyde</t>
  </si>
  <si>
    <t>m-Dithiane, 8CI</t>
  </si>
  <si>
    <t>505-23-7</t>
  </si>
  <si>
    <t>HMDB0031473</t>
  </si>
  <si>
    <t>Dithianes</t>
  </si>
  <si>
    <t>ortho-Ethyltoluene</t>
  </si>
  <si>
    <t>103-65-1</t>
  </si>
  <si>
    <t>3-ethyltoluene</t>
  </si>
  <si>
    <t>C14522</t>
  </si>
  <si>
    <t>HMDB0059848</t>
  </si>
  <si>
    <t>Tartronic acid, 8CI</t>
  </si>
  <si>
    <t>80-69-3</t>
  </si>
  <si>
    <t>[(Z)-prop-1-enyl]benzene</t>
  </si>
  <si>
    <t>QROGIFZRVHSFLM-KXFIGUGUSA-N</t>
  </si>
  <si>
    <t>C9H10</t>
  </si>
  <si>
    <t>2,2-dimethylbutanoic acid</t>
  </si>
  <si>
    <t>595-37-9</t>
  </si>
  <si>
    <t>N-Butylacetate</t>
  </si>
  <si>
    <t>Isobutylester kyseliny octove</t>
  </si>
  <si>
    <t>110-19-0</t>
  </si>
  <si>
    <t>N-Butyric acid ethyl ester</t>
  </si>
  <si>
    <t>105-54-4</t>
  </si>
  <si>
    <t>4-(methylthio)butanenitrile</t>
  </si>
  <si>
    <t>59121-24-3</t>
  </si>
  <si>
    <t>4-methylheptane</t>
  </si>
  <si>
    <t>589-53-7</t>
  </si>
  <si>
    <t>Thioallyl ether</t>
  </si>
  <si>
    <t>C6H10S</t>
  </si>
  <si>
    <t>C08370</t>
  </si>
  <si>
    <t>HMDB0036491</t>
  </si>
  <si>
    <t>3-methyl-2-hexanone</t>
  </si>
  <si>
    <t>3-ethyl-2-pentanone</t>
  </si>
  <si>
    <t>2,4-dimethylpentanal</t>
  </si>
  <si>
    <t>GPTMCJMLSOIYGU-UHFFFAOYSA-N</t>
  </si>
  <si>
    <t>Furan-3-thiol, 2-methyl</t>
  </si>
  <si>
    <t>28588-74-1</t>
  </si>
  <si>
    <t>5-ethyl-2-oxolanone</t>
  </si>
  <si>
    <t>120-89-8</t>
  </si>
  <si>
    <t>2591-86-8</t>
  </si>
  <si>
    <t>2-octene</t>
  </si>
  <si>
    <t>ILPBINAXDRFYPL-HWKANZROSA-N</t>
  </si>
  <si>
    <t>Octylene</t>
  </si>
  <si>
    <t>(e)-3-Octene</t>
  </si>
  <si>
    <t>14919-01-8</t>
  </si>
  <si>
    <t>3,4-Dimethyl-Thiophene</t>
  </si>
  <si>
    <t>632-15-5</t>
  </si>
  <si>
    <t>HMDB0032980</t>
  </si>
  <si>
    <t>2-methylenehexanal</t>
  </si>
  <si>
    <t>1070-66-2</t>
  </si>
  <si>
    <t>3-bicyclo[2.2.1]heptanol</t>
  </si>
  <si>
    <t>ZQTYQMYDIHMKQB-UHFFFAOYSA-N</t>
  </si>
  <si>
    <t>Tetrahydro-m-cresol</t>
  </si>
  <si>
    <t>3-thiophenecarboxaldehyde</t>
  </si>
  <si>
    <t>heptanenitrile</t>
  </si>
  <si>
    <t>85213-22-5</t>
  </si>
  <si>
    <t>1,3-dimethylcyclohexene</t>
  </si>
  <si>
    <t>C8H14</t>
  </si>
  <si>
    <t>Thiophenol</t>
  </si>
  <si>
    <t>C6H6S</t>
  </si>
  <si>
    <t>108-98-5</t>
  </si>
  <si>
    <t>HMDB0033746</t>
  </si>
  <si>
    <t>Thiophenols</t>
  </si>
  <si>
    <t>2-ethyl-5-methyl-1H-imidazole</t>
  </si>
  <si>
    <t>C6H10N2</t>
  </si>
  <si>
    <t>Imidazoles</t>
  </si>
  <si>
    <t>1-pyrrol-1-ylethanone</t>
  </si>
  <si>
    <t>Methyl ethyl disulphide</t>
  </si>
  <si>
    <t>C3H8S2</t>
  </si>
  <si>
    <t>20333-39-5</t>
  </si>
  <si>
    <t>HMDB0032912</t>
  </si>
  <si>
    <t>Phenyl methyl ether</t>
  </si>
  <si>
    <t>100-66-3</t>
  </si>
  <si>
    <t>Lutidine</t>
  </si>
  <si>
    <t>108-48-5</t>
  </si>
  <si>
    <t>m-Xylol</t>
  </si>
  <si>
    <t>108-38-3</t>
  </si>
  <si>
    <t>C07208</t>
  </si>
  <si>
    <t>HMDB0059810</t>
  </si>
  <si>
    <t>S-Methyl thiopropionate</t>
  </si>
  <si>
    <t>5925-75-7</t>
  </si>
  <si>
    <t>3-(Methylthio)propanal</t>
  </si>
  <si>
    <t>3268-49-3</t>
  </si>
  <si>
    <t>3-methyl-3-pentanol</t>
  </si>
  <si>
    <t>FRDAATYAJDYRNW-UHFFFAOYSA-N</t>
  </si>
  <si>
    <t>77-74-7</t>
  </si>
  <si>
    <t>2-ethyl-1-butanol</t>
  </si>
  <si>
    <t>TZYRSLHNPKPEFV-UHFFFAOYSA-N</t>
  </si>
  <si>
    <t>97-95-0</t>
  </si>
  <si>
    <t>pentanoic acid</t>
  </si>
  <si>
    <t>109-52-4</t>
  </si>
  <si>
    <t>Propanoic acid, 2,2-dimethyl-</t>
  </si>
  <si>
    <t>So-propyl acetate</t>
  </si>
  <si>
    <t>JMMWKPVZQRWMSS-UHFFFAOYSA-N</t>
  </si>
  <si>
    <t>108-21-4</t>
  </si>
  <si>
    <t>HMDB0031241</t>
  </si>
  <si>
    <t>Acetic anhydride</t>
  </si>
  <si>
    <t>108-24-7</t>
  </si>
  <si>
    <t>N-propan-2-yl-2-propanamine</t>
  </si>
  <si>
    <t>108-18-9</t>
  </si>
  <si>
    <t>1-methyl-1-cyclopentanol</t>
  </si>
  <si>
    <t>1462-03-9</t>
  </si>
  <si>
    <t>2-methyl-3-pentanone</t>
  </si>
  <si>
    <t>565-69-5</t>
  </si>
  <si>
    <t>HMDB0005846</t>
  </si>
  <si>
    <t>2,2-dimethylbutanal</t>
  </si>
  <si>
    <t>2094-75-9</t>
  </si>
  <si>
    <t>Pentane-2,3-dione</t>
  </si>
  <si>
    <t>Cis-alpha,beta-penteneoic acid</t>
  </si>
  <si>
    <t>1-methylpiperidine</t>
  </si>
  <si>
    <t>2-heptene</t>
  </si>
  <si>
    <t>1-heptene</t>
  </si>
  <si>
    <t>3-ethylbut-3-en-2-one</t>
  </si>
  <si>
    <t>4359-77-7</t>
  </si>
  <si>
    <t>Oxyde de mesityle</t>
  </si>
  <si>
    <t>141-79-7</t>
  </si>
  <si>
    <t>hexanenitrile</t>
  </si>
  <si>
    <t>628-73-9</t>
  </si>
  <si>
    <t>(4E)-4-methylhexa-1,4-diene</t>
  </si>
  <si>
    <t>3,3-dimethylcyclopentene</t>
  </si>
  <si>
    <t>FONFXXNTLGAHGI-UHFFFAOYSA-N</t>
  </si>
  <si>
    <t>58049-91-5</t>
  </si>
  <si>
    <t>1-cyclohex-2-enone</t>
  </si>
  <si>
    <t>N-Acryloylaminoethoxyethanol</t>
  </si>
  <si>
    <t>3-furancarboxaldehyde</t>
  </si>
  <si>
    <t>498-60-2</t>
  </si>
  <si>
    <t>1-ethylpyrrole</t>
  </si>
  <si>
    <t>Pyrrole,2,5-dimethyl</t>
  </si>
  <si>
    <t>625-84-3</t>
  </si>
  <si>
    <t>1-methylcyclohexa-1,4-diene</t>
  </si>
  <si>
    <t>C7H10</t>
  </si>
  <si>
    <t>4313-57-9</t>
  </si>
  <si>
    <t>2-ethenylfuran</t>
  </si>
  <si>
    <t>1487-18-9</t>
  </si>
  <si>
    <t>m-Picoline</t>
  </si>
  <si>
    <t>108-99-6</t>
  </si>
  <si>
    <t>aniline</t>
  </si>
  <si>
    <t>O-Picoline</t>
  </si>
  <si>
    <t>109-06-8</t>
  </si>
  <si>
    <t>1-(methylthio)-Propane</t>
  </si>
  <si>
    <t>Sec-butylcarbinol</t>
  </si>
  <si>
    <t>137-32-6</t>
  </si>
  <si>
    <t>butanoic acid</t>
  </si>
  <si>
    <t>107-92-6</t>
  </si>
  <si>
    <t>127-19-5</t>
  </si>
  <si>
    <t>3-Methyl-pentane</t>
  </si>
  <si>
    <t>96-14-0</t>
  </si>
  <si>
    <t>Piperazine hydrate</t>
  </si>
  <si>
    <t>110-85-0</t>
  </si>
  <si>
    <t>Diazinanes</t>
  </si>
  <si>
    <t>pyrrolidin-3-ylamine</t>
  </si>
  <si>
    <t>2-ethyloxetane</t>
  </si>
  <si>
    <t>2-ethenoxypropane</t>
  </si>
  <si>
    <t>926-65-8</t>
  </si>
  <si>
    <t>2-oxolanone</t>
  </si>
  <si>
    <t>Methylpentamethylene</t>
  </si>
  <si>
    <t>96-37-7</t>
  </si>
  <si>
    <t>1-hexene</t>
  </si>
  <si>
    <t>2,3-dimethyl-2-butene</t>
  </si>
  <si>
    <t>563-79-1</t>
  </si>
  <si>
    <t>2-methyl-2-butenal</t>
  </si>
  <si>
    <t>Trans-tiglaldehyde</t>
  </si>
  <si>
    <t>3-methyl-2-butenal</t>
  </si>
  <si>
    <t>107-86-8</t>
  </si>
  <si>
    <t>(3E)-2-methylpenta-1,3-diene</t>
  </si>
  <si>
    <t>1118-58-7</t>
  </si>
  <si>
    <t>3,3-dimethyl-1-butyne</t>
  </si>
  <si>
    <t>917-92-0</t>
  </si>
  <si>
    <t>(3E)-hexa-1,3-diene</t>
  </si>
  <si>
    <t>3-methyl-1H-pyrrole</t>
  </si>
  <si>
    <t>616-43-3</t>
  </si>
  <si>
    <t>3-methyl-3-butenenitrile</t>
  </si>
  <si>
    <t>4786-19-0</t>
  </si>
  <si>
    <t>2-chloroethanol</t>
  </si>
  <si>
    <t>107-07-3</t>
  </si>
  <si>
    <t>cyclohexa-1,3-diene</t>
  </si>
  <si>
    <t>pyrimidine</t>
  </si>
  <si>
    <t>870-23-5</t>
  </si>
  <si>
    <t>2-methylthiirane</t>
  </si>
  <si>
    <t>C13240</t>
  </si>
  <si>
    <t>HMDB0062326</t>
  </si>
  <si>
    <t>propanoic acid</t>
  </si>
  <si>
    <t>2-methylbutane</t>
  </si>
  <si>
    <t>oxolane</t>
  </si>
  <si>
    <t>109-99-9</t>
  </si>
  <si>
    <t>2-methyl-2-butene</t>
  </si>
  <si>
    <t>2-methyl-1-butene</t>
  </si>
  <si>
    <t>MHNNAWXXUZQSNM-UHFFFAOYSA-N</t>
  </si>
  <si>
    <t>(E)-2-pentene</t>
  </si>
  <si>
    <t>109-68-2</t>
  </si>
  <si>
    <t>(Z)-2-pentene</t>
  </si>
  <si>
    <t>2-pentene</t>
  </si>
  <si>
    <t>cyclopentane</t>
  </si>
  <si>
    <t>287-92-3</t>
  </si>
  <si>
    <t>3-methyl-1-butene</t>
  </si>
  <si>
    <t>563-45-1</t>
  </si>
  <si>
    <t>78-94-4</t>
  </si>
  <si>
    <t>2-methyl-2-propenal</t>
  </si>
  <si>
    <t>78-85-3</t>
  </si>
  <si>
    <t>cyclopentene</t>
  </si>
  <si>
    <t>142-29-0</t>
  </si>
  <si>
    <t>(3E)-penta-1,3-diene</t>
  </si>
  <si>
    <t>PMJHHCWVYXUKFD-SNAWJCMRSA-N</t>
  </si>
  <si>
    <t>2004-70-8</t>
  </si>
  <si>
    <t>Surfur dioxide (anhydrous)</t>
  </si>
  <si>
    <t>O2S</t>
  </si>
  <si>
    <t>C09306</t>
  </si>
  <si>
    <t>HMDB0034834</t>
  </si>
  <si>
    <t>Other non-metal oxides</t>
  </si>
  <si>
    <t>carbamic acid</t>
  </si>
  <si>
    <t>formic acid methyl ester</t>
  </si>
  <si>
    <t>107-31-3</t>
  </si>
  <si>
    <t>N-methylformamide</t>
  </si>
  <si>
    <t>123-39-7</t>
  </si>
  <si>
    <t>butane</t>
  </si>
  <si>
    <t>106-97-8</t>
  </si>
  <si>
    <t>oxaldehyde</t>
  </si>
  <si>
    <t>107-22-2</t>
  </si>
  <si>
    <t>methylimino(oxo)methane</t>
  </si>
  <si>
    <t>HAMGRBXTJNITHG-UHFFFAOYSA-N</t>
  </si>
  <si>
    <t>C2H3NO</t>
  </si>
  <si>
    <t>Isocyanates</t>
  </si>
  <si>
    <t>2-methyl-1-propene</t>
  </si>
  <si>
    <t>115-11-7</t>
  </si>
  <si>
    <t>1-butene</t>
  </si>
  <si>
    <t>106-98-9</t>
  </si>
  <si>
    <t>chloromethane</t>
  </si>
  <si>
    <t>CH3Cl</t>
  </si>
  <si>
    <t>C19446</t>
  </si>
  <si>
    <t>formic acid</t>
  </si>
  <si>
    <t>acetonitrile</t>
  </si>
  <si>
    <t>CAS</t>
  </si>
  <si>
    <t>Muurola-4,9-diene</t>
  </si>
  <si>
    <t>Tenax + Sulficarb TA</t>
  </si>
  <si>
    <t>Phenol, p-tert-butyl-</t>
  </si>
  <si>
    <t>2-Nonanone</t>
  </si>
  <si>
    <t>Cyclohexanone, 2,2,6-trimethyl-</t>
  </si>
  <si>
    <t>Piperidine</t>
  </si>
  <si>
    <t>Butylated Hydroxytoluene</t>
  </si>
  <si>
    <t>beta-Calarene</t>
  </si>
  <si>
    <t>gamma-Neoclovene</t>
  </si>
  <si>
    <t>Dodecane, 2-methyl-</t>
  </si>
  <si>
    <t>iso-beta-terpineol</t>
  </si>
  <si>
    <t>alpha-Phellandrene</t>
  </si>
  <si>
    <t>beta-Myrcene</t>
  </si>
  <si>
    <t>2-Heptanol</t>
  </si>
  <si>
    <t>p-menthan-8-ol</t>
  </si>
  <si>
    <t>AKAQKGLHKLCCCF-UHFFFAOYSA-N</t>
  </si>
  <si>
    <t>Summary of the analytical conditions used by the 34 studies using them.</t>
  </si>
  <si>
    <t>Cancer 
(n = 20)</t>
  </si>
  <si>
    <t>Exposure 
(n = 4)</t>
  </si>
  <si>
    <t>Nephrotic disease 
(n = 4)</t>
  </si>
  <si>
    <t>Other diseases 
(n = 5)</t>
  </si>
  <si>
    <t>The urinary volatilome database divided by biomedical appliations.</t>
  </si>
  <si>
    <t>Allyl octadecyl oxalate</t>
  </si>
  <si>
    <t xml:space="preserve"> </t>
  </si>
  <si>
    <t>1219803-74-3</t>
  </si>
  <si>
    <t>135311-02-3</t>
  </si>
  <si>
    <t>4468-52-4</t>
  </si>
  <si>
    <t>100790-31-6</t>
  </si>
  <si>
    <t>1173022-32-6</t>
  </si>
  <si>
    <t>589-34-4</t>
  </si>
  <si>
    <t>17719-48-1</t>
  </si>
  <si>
    <t>26140-47-6</t>
  </si>
  <si>
    <t>39276-09-0</t>
  </si>
  <si>
    <t>108-88-3</t>
  </si>
  <si>
    <t>27137-41-3</t>
  </si>
  <si>
    <t>6137-06-0</t>
  </si>
  <si>
    <t>23696-85-7</t>
  </si>
  <si>
    <t>121182-78-3</t>
  </si>
  <si>
    <t>25551-13-7</t>
  </si>
  <si>
    <t>103-84-4</t>
  </si>
  <si>
    <t>8013-00-1</t>
  </si>
  <si>
    <t>107569-51-7</t>
  </si>
  <si>
    <t>25155-15-1</t>
  </si>
  <si>
    <t>10482-56-1</t>
  </si>
  <si>
    <t>10458-11-4</t>
  </si>
  <si>
    <t>26638-03-9</t>
  </si>
  <si>
    <t>12539-80-9</t>
  </si>
  <si>
    <t>1336-05-6</t>
  </si>
  <si>
    <t>169102-88-9</t>
  </si>
  <si>
    <t>21391-98-0</t>
  </si>
  <si>
    <t>68989-27-5</t>
  </si>
  <si>
    <t>10264-55-8</t>
  </si>
  <si>
    <t>1053658-43-7</t>
  </si>
  <si>
    <t>11024-20-7</t>
  </si>
  <si>
    <t>101-39-3</t>
  </si>
  <si>
    <t>109-07-9</t>
  </si>
  <si>
    <t>27178-34-3</t>
  </si>
  <si>
    <t>4573-50-6</t>
  </si>
  <si>
    <t>106-21-8</t>
  </si>
  <si>
    <t>95-36-3</t>
  </si>
  <si>
    <t>26140-46-5</t>
  </si>
  <si>
    <t>3102-33-8</t>
  </si>
  <si>
    <t>24587-53-9</t>
  </si>
  <si>
    <t>12408-10-5</t>
  </si>
  <si>
    <t>54789-22-9</t>
  </si>
  <si>
    <t>30899-19-5</t>
  </si>
  <si>
    <t>30642-09-2</t>
  </si>
  <si>
    <t>51252-84-7</t>
  </si>
  <si>
    <t>21388-65-8</t>
  </si>
  <si>
    <t>2371-19-9</t>
  </si>
  <si>
    <t>25154-40-9</t>
  </si>
  <si>
    <t>1079-02-3</t>
  </si>
  <si>
    <t>27252-25-1</t>
  </si>
  <si>
    <t>13960-80-0</t>
  </si>
  <si>
    <t>36294-23-2</t>
  </si>
  <si>
    <t>25212-86-6</t>
  </si>
  <si>
    <t>25619-60-7</t>
  </si>
  <si>
    <t>129813-67-8</t>
  </si>
  <si>
    <t>31853-85-7</t>
  </si>
  <si>
    <t>5194-50-3</t>
  </si>
  <si>
    <t>28977-58-4</t>
  </si>
  <si>
    <t>1353674-22-2</t>
  </si>
  <si>
    <t>4668-61-5</t>
  </si>
  <si>
    <t>10036-81-4</t>
  </si>
  <si>
    <t>61891-65-4</t>
  </si>
  <si>
    <t>25640-78-2</t>
  </si>
  <si>
    <t>16325-63-6</t>
  </si>
  <si>
    <t>28632-15-7</t>
  </si>
  <si>
    <t>108-49-6</t>
  </si>
  <si>
    <t>31295-56-4</t>
  </si>
  <si>
    <t>16812-40-1</t>
  </si>
  <si>
    <t>13925-09-2</t>
  </si>
  <si>
    <t>1070-68-4</t>
  </si>
  <si>
    <t>20281-86-1</t>
  </si>
  <si>
    <t>219580-11-7</t>
  </si>
  <si>
    <t>130410-20-7</t>
  </si>
  <si>
    <t>1115-11-3</t>
  </si>
  <si>
    <t>1120-72-5</t>
  </si>
  <si>
    <t>2396-77-2</t>
  </si>
  <si>
    <t>50888-64-7</t>
  </si>
  <si>
    <t>31499-72-6</t>
  </si>
  <si>
    <t>21368-68-3</t>
  </si>
  <si>
    <t>2437-75-4</t>
  </si>
  <si>
    <t>5690-96-0</t>
  </si>
  <si>
    <t>17042-16-9</t>
  </si>
  <si>
    <t>11063-76-6</t>
  </si>
  <si>
    <t>14343-69-2</t>
  </si>
  <si>
    <t>1486-01-7</t>
  </si>
  <si>
    <t>151677-70-2</t>
  </si>
  <si>
    <t>4176-17-4</t>
  </si>
  <si>
    <t>106033-56-1</t>
  </si>
  <si>
    <t>12772-68-8</t>
  </si>
  <si>
    <t>102640-64-2</t>
  </si>
  <si>
    <t>1073-11-6</t>
  </si>
  <si>
    <t>22230-82-6</t>
  </si>
  <si>
    <t>15175-63-0</t>
  </si>
  <si>
    <t>1146-65-2</t>
  </si>
  <si>
    <t>1126-56-3</t>
  </si>
  <si>
    <t>1330-20-7</t>
  </si>
  <si>
    <t>102056-77-9</t>
  </si>
  <si>
    <t>10458-14-7</t>
  </si>
  <si>
    <t>54789-11-6</t>
  </si>
  <si>
    <t>25704-73-8</t>
  </si>
  <si>
    <t>1605-72-7</t>
  </si>
  <si>
    <t>5259-65-4</t>
  </si>
  <si>
    <t>110-01-0</t>
  </si>
  <si>
    <t>19894-98-5</t>
  </si>
  <si>
    <t>15892-23-6</t>
  </si>
  <si>
    <t>17356-08-0</t>
  </si>
  <si>
    <t>586-82-3</t>
  </si>
  <si>
    <t>2230-69-5</t>
  </si>
  <si>
    <t>13837-63-3</t>
  </si>
  <si>
    <t>1898-13-1</t>
  </si>
  <si>
    <t>2767-84-2</t>
  </si>
  <si>
    <t>57396-75-5</t>
  </si>
  <si>
    <t>928-67-6</t>
  </si>
  <si>
    <t>20237-34-7</t>
  </si>
  <si>
    <t>13215-88-8</t>
  </si>
  <si>
    <t>56196-80-6</t>
  </si>
  <si>
    <t>10378-01-5</t>
  </si>
  <si>
    <t>17957-94-7</t>
  </si>
  <si>
    <t>18521-07-8</t>
  </si>
  <si>
    <t>41446-67-7</t>
  </si>
  <si>
    <t>766-90-5</t>
  </si>
  <si>
    <t>2700-47-2</t>
  </si>
  <si>
    <t>118914-56-0</t>
  </si>
  <si>
    <t>6790-78-9</t>
  </si>
  <si>
    <t>23747-14-0</t>
  </si>
  <si>
    <t>2199-69-1</t>
  </si>
  <si>
    <t>2613-76-5</t>
  </si>
  <si>
    <t>28122-27-2</t>
  </si>
  <si>
    <t>2808-76-6</t>
  </si>
  <si>
    <t>55682-80-9</t>
  </si>
  <si>
    <t>68071-23-8</t>
  </si>
  <si>
    <t>21693-51-6</t>
  </si>
  <si>
    <t>4506-36-9</t>
  </si>
  <si>
    <t>34214-79-4</t>
  </si>
  <si>
    <t>112-76-5</t>
  </si>
  <si>
    <t>25512-62-3</t>
  </si>
  <si>
    <t>100762-52-5</t>
  </si>
  <si>
    <t>28106-30-1</t>
  </si>
  <si>
    <t>29224-55-3</t>
  </si>
  <si>
    <t>617-92-5</t>
  </si>
  <si>
    <t>25339-56-4</t>
  </si>
  <si>
    <t>153522-12-4</t>
  </si>
  <si>
    <t>146846-81-3</t>
  </si>
  <si>
    <t>117066-76-9</t>
  </si>
  <si>
    <t>139252-84-9</t>
  </si>
  <si>
    <t>121842-18-0</t>
  </si>
  <si>
    <t>4030-18-6</t>
  </si>
  <si>
    <t>7225-67-4</t>
  </si>
  <si>
    <t>53490-81-6</t>
  </si>
  <si>
    <t>604-30-8</t>
  </si>
  <si>
    <t>27134-27-6</t>
  </si>
  <si>
    <t>27944-79-2</t>
  </si>
  <si>
    <t>30316-23-5</t>
  </si>
  <si>
    <t>52166-72-0</t>
  </si>
  <si>
    <t>28351-09-9</t>
  </si>
  <si>
    <t>3892-00-0</t>
  </si>
  <si>
    <t>28804-88-8</t>
  </si>
  <si>
    <t>55162-49-7</t>
  </si>
  <si>
    <t>102632-31-5</t>
  </si>
  <si>
    <t>29734-16-5</t>
  </si>
  <si>
    <t>25567-53-7</t>
  </si>
  <si>
    <t>1670-81-1</t>
  </si>
  <si>
    <t>28929-85-3</t>
  </si>
  <si>
    <t>14686-13-6</t>
  </si>
  <si>
    <t>126038-32-2</t>
  </si>
  <si>
    <t>119-80-2</t>
  </si>
  <si>
    <t>25586-38-3</t>
  </si>
  <si>
    <t>11069-33-3</t>
  </si>
  <si>
    <t>100365-71-7</t>
  </si>
  <si>
    <t>109-67-1</t>
  </si>
  <si>
    <t>1320-76-9</t>
  </si>
  <si>
    <t>1560-84-5</t>
  </si>
  <si>
    <t>1560-86-7</t>
  </si>
  <si>
    <t>1319-77-3</t>
  </si>
  <si>
    <t>1072-43-1</t>
  </si>
  <si>
    <t>10017-53-5</t>
  </si>
  <si>
    <t>187997-16-6</t>
  </si>
  <si>
    <t>111957-74-5</t>
  </si>
  <si>
    <t>941-60-6</t>
  </si>
  <si>
    <t>565-00-4</t>
  </si>
  <si>
    <t>81786-74-5</t>
  </si>
  <si>
    <t>19550-10-8</t>
  </si>
  <si>
    <t>5715-23-1</t>
  </si>
  <si>
    <t>62565-79-1</t>
  </si>
  <si>
    <t>128241-35-0</t>
  </si>
  <si>
    <t>14992-62-2</t>
  </si>
  <si>
    <t>1632-68-4</t>
  </si>
  <si>
    <t>151103-56-9</t>
  </si>
  <si>
    <t>25550-14-5</t>
  </si>
  <si>
    <t>140708-60-7</t>
  </si>
  <si>
    <t>6418-47-9</t>
  </si>
  <si>
    <t>6418-41-3</t>
  </si>
  <si>
    <t>129747-73-5</t>
  </si>
  <si>
    <t>54410-98-9</t>
  </si>
  <si>
    <t>19549-80-5</t>
  </si>
  <si>
    <t>55030-62-1</t>
  </si>
  <si>
    <t>95696-19-8</t>
  </si>
  <si>
    <t>40135-93-1</t>
  </si>
  <si>
    <t>101052-19-1</t>
  </si>
  <si>
    <t>1321-28-4</t>
  </si>
  <si>
    <t>124842-68-8</t>
  </si>
  <si>
    <t>106631-38-3</t>
  </si>
  <si>
    <t>56058-69-6</t>
  </si>
  <si>
    <t>55044-36-5</t>
  </si>
  <si>
    <t>2407-43-4</t>
  </si>
  <si>
    <t>60686-65-9</t>
  </si>
  <si>
    <t>362519-49-1</t>
  </si>
  <si>
    <t>18217-12-4</t>
  </si>
  <si>
    <t>41539-65-5</t>
  </si>
  <si>
    <t>10544-96-4</t>
  </si>
  <si>
    <t>22583-68-2</t>
  </si>
  <si>
    <t>611-64-3</t>
  </si>
  <si>
    <t>146502-80-9</t>
  </si>
  <si>
    <t>22030-19-9</t>
  </si>
  <si>
    <t>14149-39-4</t>
  </si>
  <si>
    <t>3016-19-1</t>
  </si>
  <si>
    <t>471-84-1</t>
  </si>
  <si>
    <t>1335-10-0</t>
  </si>
  <si>
    <t>1329-99-3</t>
  </si>
  <si>
    <t>100849-37-4</t>
  </si>
  <si>
    <t>94020-95-8</t>
  </si>
  <si>
    <t>17066-67-0</t>
  </si>
  <si>
    <t>137885-53-1</t>
  </si>
  <si>
    <t>154748-63-7</t>
  </si>
  <si>
    <t>1111-89-3</t>
  </si>
  <si>
    <t>13991-37-2</t>
  </si>
  <si>
    <t>29797-09-9</t>
  </si>
  <si>
    <t>48208-26-0</t>
  </si>
  <si>
    <t>1260-17-9</t>
  </si>
  <si>
    <t>118-65-0</t>
  </si>
  <si>
    <t>1885-40-1</t>
  </si>
  <si>
    <t>6750-34-1</t>
  </si>
  <si>
    <t>20053-88-7</t>
  </si>
  <si>
    <t>14447-35-9</t>
  </si>
  <si>
    <t>25501-32-0</t>
  </si>
  <si>
    <t>1423-46-7</t>
  </si>
  <si>
    <t>59905-53-2</t>
  </si>
  <si>
    <t>79645-28-6</t>
  </si>
  <si>
    <t>1300-71-6</t>
  </si>
  <si>
    <t>25321-22-6</t>
  </si>
  <si>
    <t>128151-87-1</t>
  </si>
  <si>
    <t>30108-95-3</t>
  </si>
  <si>
    <t>483-75-0</t>
  </si>
  <si>
    <t>41678-36-8</t>
  </si>
  <si>
    <t>18486-69-6</t>
  </si>
  <si>
    <t>106981-21-9</t>
  </si>
  <si>
    <t>2463-53-8</t>
  </si>
  <si>
    <t>6029-87-4</t>
  </si>
  <si>
    <t>25167-80-0</t>
  </si>
  <si>
    <t>103170-38-3</t>
  </si>
  <si>
    <t>17627-44-0</t>
  </si>
  <si>
    <t>25154-47-6</t>
  </si>
  <si>
    <t>2460-77-7</t>
  </si>
  <si>
    <t>2719-52-0</t>
  </si>
  <si>
    <t>114866-94-3</t>
  </si>
  <si>
    <t>1321-27-3</t>
  </si>
  <si>
    <t>109-01-3</t>
  </si>
  <si>
    <t>2102-58-1</t>
  </si>
  <si>
    <t>1032826-44-0</t>
  </si>
  <si>
    <t>1184-88-9</t>
  </si>
  <si>
    <t>18259-37-5</t>
  </si>
  <si>
    <t>491-09-8</t>
  </si>
  <si>
    <t>24903-66-0</t>
  </si>
  <si>
    <t>103831-11-4</t>
  </si>
  <si>
    <t>41530-82-9</t>
  </si>
  <si>
    <t>1095-56-3</t>
  </si>
  <si>
    <t>12396-99-5</t>
  </si>
  <si>
    <t>21391-92-4</t>
  </si>
  <si>
    <t>56058-70-9</t>
  </si>
  <si>
    <t>1331-22-2</t>
  </si>
  <si>
    <t>201057-93-4</t>
  </si>
  <si>
    <t>132879-26-6</t>
  </si>
  <si>
    <t>21653-18-9</t>
  </si>
  <si>
    <t>13877-91-3</t>
  </si>
  <si>
    <t>31061-65-1</t>
  </si>
  <si>
    <t>1141-54-4</t>
  </si>
  <si>
    <t>105812-81-5</t>
  </si>
  <si>
    <t>56292-66-1</t>
  </si>
  <si>
    <t>21391-99-1</t>
  </si>
  <si>
    <t>67160-14-9</t>
  </si>
  <si>
    <t>99944-79-3</t>
  </si>
  <si>
    <t>22824-32-4</t>
  </si>
  <si>
    <t>24268-39-1</t>
  </si>
  <si>
    <t>116-04-1</t>
  </si>
  <si>
    <t>33880-83-0</t>
  </si>
  <si>
    <t>14912-44-8</t>
  </si>
  <si>
    <t>2217-02-9</t>
  </si>
  <si>
    <t>40772-39-2</t>
  </si>
  <si>
    <t>483-77-2</t>
  </si>
  <si>
    <t>880143-55-5</t>
  </si>
  <si>
    <t>72746-44-2</t>
  </si>
  <si>
    <t>72120-50-4</t>
  </si>
  <si>
    <t>5144-20-7</t>
  </si>
  <si>
    <t>42123-66-0</t>
  </si>
  <si>
    <t>1116-90-1</t>
  </si>
  <si>
    <t>70901-63-2</t>
  </si>
  <si>
    <t>56847-01-9</t>
  </si>
  <si>
    <t>94530-63-9</t>
  </si>
  <si>
    <t>62337-97-7</t>
  </si>
  <si>
    <t>95910-36-4</t>
  </si>
  <si>
    <t>56554-75-7</t>
  </si>
  <si>
    <t>132464-91-6</t>
  </si>
  <si>
    <t>5161-04-6</t>
  </si>
  <si>
    <t>3010-03-5</t>
  </si>
  <si>
    <t>6137-03-7</t>
  </si>
  <si>
    <t>C00193</t>
  </si>
  <si>
    <t>HMDB0034168</t>
  </si>
  <si>
    <t>C01455</t>
  </si>
  <si>
    <t>DB01900</t>
  </si>
  <si>
    <t>C19907</t>
  </si>
  <si>
    <t>HMDB0013804</t>
  </si>
  <si>
    <t>C01502</t>
  </si>
  <si>
    <t>DB02764</t>
  </si>
  <si>
    <t>DB03463</t>
  </si>
  <si>
    <t>D04849</t>
  </si>
  <si>
    <t>HMDB0031444</t>
  </si>
  <si>
    <t>DB02771</t>
  </si>
  <si>
    <t>HMDB0031566</t>
  </si>
  <si>
    <t>DB03563</t>
  </si>
  <si>
    <t>HMDB0061923</t>
  </si>
  <si>
    <t>HMDB0059683</t>
  </si>
  <si>
    <t>C00180</t>
  </si>
  <si>
    <t>HMDB0059698</t>
  </si>
  <si>
    <t>DB03703</t>
  </si>
  <si>
    <t>DB01722</t>
  </si>
  <si>
    <t>HMDB0059696</t>
  </si>
  <si>
    <t>HMDB0059739</t>
  </si>
  <si>
    <t>HMDB0059829</t>
  </si>
  <si>
    <t>HMDB0035761</t>
  </si>
  <si>
    <t>C09884</t>
  </si>
  <si>
    <t>HMDB0061896</t>
  </si>
  <si>
    <t>HMDB0059677</t>
  </si>
  <si>
    <t>C01411</t>
  </si>
  <si>
    <t>HMDB0059878</t>
  </si>
  <si>
    <t>HMDB0030070</t>
  </si>
  <si>
    <t>C17144</t>
  </si>
  <si>
    <t>HMDB0006525</t>
  </si>
  <si>
    <t>HMDB0032333</t>
  </si>
  <si>
    <t>DB02826</t>
  </si>
  <si>
    <t>DB02440</t>
  </si>
  <si>
    <t>DB03029</t>
  </si>
  <si>
    <t>DB03715</t>
  </si>
  <si>
    <t>DB03119</t>
  </si>
  <si>
    <t>HMDB0031548</t>
  </si>
  <si>
    <t>C02271</t>
  </si>
  <si>
    <t>D02931</t>
  </si>
  <si>
    <t>HMDB0036128</t>
  </si>
  <si>
    <t>HMDB0034155</t>
  </si>
  <si>
    <t>C14415</t>
  </si>
  <si>
    <t>HMDB0037213</t>
  </si>
  <si>
    <t>HMDB0059726</t>
  </si>
  <si>
    <t>C20272</t>
  </si>
  <si>
    <t>C20273</t>
  </si>
  <si>
    <t>HMDB0061845</t>
  </si>
  <si>
    <t>HMDB0061906</t>
  </si>
  <si>
    <t>C18025</t>
  </si>
  <si>
    <t>HMDB0061871</t>
  </si>
  <si>
    <t>HMDB0061780</t>
  </si>
  <si>
    <t>HMDB0059733</t>
  </si>
  <si>
    <t>HMDB0059701</t>
  </si>
  <si>
    <t>HMDB0062727</t>
  </si>
  <si>
    <t>D05097</t>
  </si>
  <si>
    <t>HMDB0059777</t>
  </si>
  <si>
    <t>HMDB0062787</t>
  </si>
  <si>
    <t>HMDB0033908</t>
  </si>
  <si>
    <t>HMDB0059847</t>
  </si>
  <si>
    <t>HMDB0061874</t>
  </si>
  <si>
    <t>HMDB0035100</t>
  </si>
  <si>
    <t>C11938</t>
  </si>
  <si>
    <t>HMDB0061912</t>
  </si>
  <si>
    <t>HMDB0000201</t>
  </si>
  <si>
    <t>DB01932</t>
  </si>
  <si>
    <t>HMDB0059895</t>
  </si>
  <si>
    <t>HMDB0061792</t>
  </si>
  <si>
    <t>HMDB0061885</t>
  </si>
  <si>
    <t>HMDB0059761</t>
  </si>
  <si>
    <t>HMDB0062786</t>
  </si>
  <si>
    <t>HMDB0062598</t>
  </si>
  <si>
    <t>HMDB0059897</t>
  </si>
  <si>
    <t>HMDB0126388</t>
  </si>
  <si>
    <t>D05245</t>
  </si>
  <si>
    <t>D01621</t>
  </si>
  <si>
    <t>HMDB0035625</t>
  </si>
  <si>
    <t>HMDB0039711</t>
  </si>
  <si>
    <t>C20425</t>
  </si>
  <si>
    <t>C09723</t>
  </si>
  <si>
    <t>HMDB0059676</t>
  </si>
  <si>
    <t>D03186</t>
  </si>
  <si>
    <t>DB03689</t>
  </si>
  <si>
    <t>HMDB0032459</t>
  </si>
  <si>
    <t>HMDB0059892</t>
  </si>
  <si>
    <t>HMDB0061779</t>
  </si>
  <si>
    <t>C09691</t>
  </si>
  <si>
    <t>HMDB0062728</t>
  </si>
  <si>
    <t>HMDB0059601</t>
  </si>
  <si>
    <t>C01710</t>
  </si>
  <si>
    <t>C17517</t>
  </si>
  <si>
    <t>HMDB0041013</t>
  </si>
  <si>
    <t>HMDB0061938</t>
  </si>
  <si>
    <t>HMDB0036078</t>
  </si>
  <si>
    <t>HMDB0037784</t>
  </si>
  <si>
    <t>HMDB0035250</t>
  </si>
  <si>
    <t>C11939</t>
  </si>
  <si>
    <t>HMDB0031269</t>
  </si>
  <si>
    <t>HMDB0035161</t>
  </si>
  <si>
    <t>HMDB0036999</t>
  </si>
  <si>
    <t>C01951</t>
  </si>
  <si>
    <t>HMDB0031527</t>
  </si>
  <si>
    <t>HMDB0035907</t>
  </si>
  <si>
    <t>C12580</t>
  </si>
  <si>
    <t>HMDB0035612</t>
  </si>
  <si>
    <t>1203-08-3</t>
  </si>
  <si>
    <t>61141-72-8</t>
  </si>
  <si>
    <t>84820-13-3</t>
  </si>
  <si>
    <t>54831-21-9</t>
  </si>
  <si>
    <t>22089-89-0</t>
  </si>
  <si>
    <t>67530-11-4</t>
  </si>
  <si>
    <t>959312-47-1</t>
  </si>
  <si>
    <t>3853-83-6</t>
  </si>
  <si>
    <t>LIPIDMAPS ID</t>
  </si>
  <si>
    <t>HMDB0013816</t>
  </si>
  <si>
    <t>LMFA05000537</t>
  </si>
  <si>
    <t>LMFA12000024</t>
  </si>
  <si>
    <t>LMFA12000027</t>
  </si>
  <si>
    <t>LMFA11000319</t>
  </si>
  <si>
    <t>LMFA12000042</t>
  </si>
  <si>
    <t>LMPR0104010019</t>
  </si>
  <si>
    <t>LMFA11000344</t>
  </si>
  <si>
    <t>LMFA12000050</t>
  </si>
  <si>
    <t>LMFA11000682</t>
  </si>
  <si>
    <t>LMFA01020031</t>
  </si>
  <si>
    <t>LMFA12000100</t>
  </si>
  <si>
    <t>LMFA05000538</t>
  </si>
  <si>
    <t>LMFA12000032</t>
  </si>
  <si>
    <t>LMFA12000025</t>
  </si>
  <si>
    <t>LMFA12000083</t>
  </si>
  <si>
    <t>LMFA11000408</t>
  </si>
  <si>
    <t>LMFA11000662</t>
  </si>
  <si>
    <t>LMFA11000348</t>
  </si>
  <si>
    <t>LMFA11000690</t>
  </si>
  <si>
    <t>LMFA11000394</t>
  </si>
  <si>
    <t>LMFA05000030</t>
  </si>
  <si>
    <t>LMFA12000133</t>
  </si>
  <si>
    <t>LMPR0103110005</t>
  </si>
  <si>
    <t>LMFA11000042</t>
  </si>
  <si>
    <t>LMFA06000109</t>
  </si>
  <si>
    <t>LMFA01020073</t>
  </si>
  <si>
    <t>LMFA12000054</t>
  </si>
  <si>
    <t>LMFA05000117</t>
  </si>
  <si>
    <t>LMFA05000122</t>
  </si>
  <si>
    <t>LMFA05000144</t>
  </si>
  <si>
    <t>LMFA11000571</t>
  </si>
  <si>
    <t>LMFA01020087</t>
  </si>
  <si>
    <t>LMFA12000030</t>
  </si>
  <si>
    <t>LMPR0103330007</t>
  </si>
  <si>
    <t>LMFA11000577</t>
  </si>
  <si>
    <t>LMFA12000049</t>
  </si>
  <si>
    <t>LMFA11000608</t>
  </si>
  <si>
    <t>LMFA12000048</t>
  </si>
  <si>
    <t>LMFA01020078</t>
  </si>
  <si>
    <t>LMFA12000088</t>
  </si>
  <si>
    <t>LMFA05000467</t>
  </si>
  <si>
    <t>LMFA11000591</t>
  </si>
  <si>
    <t>LMFA06000074</t>
  </si>
  <si>
    <t>LMFA12000118</t>
  </si>
  <si>
    <t>LMPR0102100001</t>
  </si>
  <si>
    <t>LMFA06000097</t>
  </si>
  <si>
    <t>LMFA12000148</t>
  </si>
  <si>
    <t>LMFA12000028</t>
  </si>
  <si>
    <t>LMPR0102120033</t>
  </si>
  <si>
    <t>LMFA11000696</t>
  </si>
  <si>
    <t>LMPR0102010020</t>
  </si>
  <si>
    <t>LMPR0103060006</t>
  </si>
  <si>
    <t>LMFA12000009</t>
  </si>
  <si>
    <t>LMFA12000103</t>
  </si>
  <si>
    <t>LMPR0102120001</t>
  </si>
  <si>
    <t>LMPR0102090019</t>
  </si>
  <si>
    <t>LMFA05000100</t>
  </si>
  <si>
    <t>LMFA12000047</t>
  </si>
  <si>
    <t>LMFA07040008</t>
  </si>
  <si>
    <t>LMFA11000583</t>
  </si>
  <si>
    <t>LMFA11000579</t>
  </si>
  <si>
    <t>LMFA05000104</t>
  </si>
  <si>
    <t>LMPR0102120022</t>
  </si>
  <si>
    <t>LMFA11000581</t>
  </si>
  <si>
    <t>LMFA11000586</t>
  </si>
  <si>
    <t>LMFA11000578</t>
  </si>
  <si>
    <t>LMFA11000572</t>
  </si>
  <si>
    <t>LMFA11000585</t>
  </si>
  <si>
    <t>LMFA07040010</t>
  </si>
  <si>
    <t>LMFA05000107</t>
  </si>
  <si>
    <t>LMFA12000052</t>
  </si>
  <si>
    <t>LMFA11000568</t>
  </si>
  <si>
    <t>LMFA05000090</t>
  </si>
  <si>
    <t>LMFA07010434</t>
  </si>
  <si>
    <t>LMFA06000040</t>
  </si>
  <si>
    <t>LMFA06000078</t>
  </si>
  <si>
    <t>LMFA11000601</t>
  </si>
  <si>
    <t>LMPR0102120023</t>
  </si>
  <si>
    <t>LMPR0103690007</t>
  </si>
  <si>
    <t>LMPR0102120005</t>
  </si>
  <si>
    <t>LMPR0103190014</t>
  </si>
  <si>
    <t>LMPR0102090020</t>
  </si>
  <si>
    <t>LMFA11000691</t>
  </si>
  <si>
    <t>LMPR01090012</t>
  </si>
  <si>
    <t>LMFA01030005</t>
  </si>
  <si>
    <t>LMPR01070304</t>
  </si>
  <si>
    <t>LMFA01010002</t>
  </si>
  <si>
    <t>LMFA12000057</t>
  </si>
  <si>
    <t>LMFA06000028</t>
  </si>
  <si>
    <t>LMFA12000012</t>
  </si>
  <si>
    <t>LMFA05000130</t>
  </si>
  <si>
    <t>LMFA05000112</t>
  </si>
  <si>
    <t>LMFA12000043</t>
  </si>
  <si>
    <t>LMFA12000018</t>
  </si>
  <si>
    <t>LMPR0102090029</t>
  </si>
  <si>
    <t>LMFA07040004</t>
  </si>
  <si>
    <t>LMPR0102090027</t>
  </si>
  <si>
    <t>LMPR0102090026</t>
  </si>
  <si>
    <t>LMPR0102090014</t>
  </si>
  <si>
    <t>LMFA12000003</t>
  </si>
  <si>
    <t>LMFA12000033</t>
  </si>
  <si>
    <t>LMFA12000004</t>
  </si>
  <si>
    <t>LMFA06000251</t>
  </si>
  <si>
    <t>LMFA01010007</t>
  </si>
  <si>
    <t>LMFA06000001</t>
  </si>
  <si>
    <t>LMFA01010009</t>
  </si>
  <si>
    <t>LMFA05000062</t>
  </si>
  <si>
    <t>LMFA06000052</t>
  </si>
  <si>
    <t>LMFA07010470</t>
  </si>
  <si>
    <t>LMFA06000064</t>
  </si>
  <si>
    <t>LMFA06000071</t>
  </si>
  <si>
    <t>LMFA05000041</t>
  </si>
  <si>
    <t>LMFA01020072</t>
  </si>
  <si>
    <t>LMFA01010006</t>
  </si>
  <si>
    <t>LMFA12000039</t>
  </si>
  <si>
    <t>LMPR0102090017</t>
  </si>
  <si>
    <t>LMPR0102090062</t>
  </si>
  <si>
    <t>LMFA11000001</t>
  </si>
  <si>
    <t>LMFA11000003</t>
  </si>
  <si>
    <t>LMFA06000098</t>
  </si>
  <si>
    <t>LMFA11000589</t>
  </si>
  <si>
    <t>LMPR0102090004</t>
  </si>
  <si>
    <t>LMPR0102010005</t>
  </si>
  <si>
    <t>LMPR0102090023</t>
  </si>
  <si>
    <t>LMFA12000055</t>
  </si>
  <si>
    <t>LMPR0102090056</t>
  </si>
  <si>
    <t>LMPR0102090025</t>
  </si>
  <si>
    <t>LMPR0102010016</t>
  </si>
  <si>
    <t>LMPR0102010010</t>
  </si>
  <si>
    <t>LMPR0103120001</t>
  </si>
  <si>
    <t>LMPR0103120002</t>
  </si>
  <si>
    <t>LMPR0102010021</t>
  </si>
  <si>
    <t>LMFA05000213</t>
  </si>
  <si>
    <t>LMFA05000109</t>
  </si>
  <si>
    <t>LMFA01010004</t>
  </si>
  <si>
    <t>LMFA11000002</t>
  </si>
  <si>
    <t>LMFA01010008</t>
  </si>
  <si>
    <t>LMFA06000088</t>
  </si>
  <si>
    <t>LMFA05000101</t>
  </si>
  <si>
    <t>LMFA01010003</t>
  </si>
  <si>
    <t>LMFA01010010</t>
  </si>
  <si>
    <t>LMFA01010012</t>
  </si>
  <si>
    <t>LMFA01010005</t>
  </si>
  <si>
    <t>LMFA11000007</t>
  </si>
  <si>
    <t>LMFA12000002</t>
  </si>
  <si>
    <t>LMFA11000004</t>
  </si>
  <si>
    <t>LMFA05000001</t>
  </si>
  <si>
    <t>LMFA05000092</t>
  </si>
  <si>
    <t>LMFA11000006</t>
  </si>
  <si>
    <t>LMST05020010</t>
  </si>
  <si>
    <t>LMPR0102090001</t>
  </si>
  <si>
    <t>LMFA05000108</t>
  </si>
  <si>
    <t>Eremophilane, 8,9-secoeremophilane and furoeremophilane sesquiterpenoids</t>
  </si>
  <si>
    <t>2,2,7,7-Tetramethyltricyclo[6.2.1.0(1,6)]undeca-3,5,9-triene</t>
  </si>
  <si>
    <t>Octanoic acid</t>
  </si>
  <si>
    <t>Hexanoic acid</t>
  </si>
  <si>
    <t>The biomedical untargeted urinary volatilome database (uBIOVOC DB).</t>
  </si>
  <si>
    <t>Study objective</t>
  </si>
  <si>
    <t>ID compounds</t>
  </si>
  <si>
    <t>﻿Arasaradnam, R. P. et al. (2014) ‘Differentiating coeliac disease from irritable bowel syndrome by urinary volatile organic compound analysis - A pilot study’, PLoS ONE, 9(10), pp. 1–9. doi: 10.1371/journal.pone.0107312.</t>
  </si>
  <si>
    <r>
      <t xml:space="preserve">Banday, K. M. </t>
    </r>
    <r>
      <rPr>
        <i/>
        <sz val="12"/>
        <color theme="1"/>
        <rFont val="Calibri"/>
        <family val="2"/>
        <scheme val="minor"/>
      </rPr>
      <t>et al.</t>
    </r>
    <r>
      <rPr>
        <sz val="12"/>
        <color theme="1"/>
        <rFont val="Calibri"/>
        <family val="2"/>
        <scheme val="minor"/>
      </rPr>
      <t xml:space="preserve"> (2011) ‘Use of Urine Volatile Organic Compounds To Discriminate Tuberculosis Patients from Healthy Subjects’, </t>
    </r>
    <r>
      <rPr>
        <i/>
        <sz val="12"/>
        <color theme="1"/>
        <rFont val="Calibri"/>
        <family val="2"/>
        <scheme val="minor"/>
      </rPr>
      <t>Analytical Chemistry</t>
    </r>
    <r>
      <rPr>
        <sz val="12"/>
        <color theme="1"/>
        <rFont val="Calibri"/>
        <family val="2"/>
        <scheme val="minor"/>
      </rPr>
      <t>, 83(14), pp. 5526–5534. doi: 10.1021/ac200265g.</t>
    </r>
  </si>
  <si>
    <r>
      <t xml:space="preserve">Boulind, C. E. </t>
    </r>
    <r>
      <rPr>
        <i/>
        <sz val="12"/>
        <color theme="1"/>
        <rFont val="Calibri"/>
        <family val="2"/>
        <scheme val="minor"/>
      </rPr>
      <t>et al.</t>
    </r>
    <r>
      <rPr>
        <sz val="12"/>
        <color theme="1"/>
        <rFont val="Calibri"/>
        <family val="2"/>
        <scheme val="minor"/>
      </rPr>
      <t xml:space="preserve"> (2022) ‘Urinary Volatile Organic Compound Testing in Fast-Track Patients with Suspected Colorectal Cancer’, </t>
    </r>
    <r>
      <rPr>
        <i/>
        <sz val="12"/>
        <color theme="1"/>
        <rFont val="Calibri"/>
        <family val="2"/>
        <scheme val="minor"/>
      </rPr>
      <t>Cancers</t>
    </r>
    <r>
      <rPr>
        <sz val="12"/>
        <color theme="1"/>
        <rFont val="Calibri"/>
        <family val="2"/>
        <scheme val="minor"/>
      </rPr>
      <t>, 14(9). doi: 10.3390/cancers14092127.</t>
    </r>
  </si>
  <si>
    <r>
      <t xml:space="preserve">Díaz de León-Martínez, L. </t>
    </r>
    <r>
      <rPr>
        <i/>
        <sz val="12"/>
        <color theme="1"/>
        <rFont val="Calibri"/>
        <family val="2"/>
        <scheme val="minor"/>
      </rPr>
      <t>et al.</t>
    </r>
    <r>
      <rPr>
        <sz val="12"/>
        <color theme="1"/>
        <rFont val="Calibri"/>
        <family val="2"/>
        <scheme val="minor"/>
      </rPr>
      <t xml:space="preserve"> (2021) ‘Identification of volatile organic compounds in the urine of patients with cervical cancer. Test concept for timely screening’, </t>
    </r>
    <r>
      <rPr>
        <i/>
        <sz val="12"/>
        <color theme="1"/>
        <rFont val="Calibri"/>
        <family val="2"/>
        <scheme val="minor"/>
      </rPr>
      <t>Clinica Chimica Acta</t>
    </r>
    <r>
      <rPr>
        <sz val="12"/>
        <color theme="1"/>
        <rFont val="Calibri"/>
        <family val="2"/>
        <scheme val="minor"/>
      </rPr>
      <t>, 522(August), pp. 132–140. doi: 10.1016/j.cca.2021.08.014.</t>
    </r>
  </si>
  <si>
    <r>
      <t xml:space="preserve">Jobu, K. </t>
    </r>
    <r>
      <rPr>
        <i/>
        <sz val="12"/>
        <color theme="1"/>
        <rFont val="Calibri"/>
        <family val="2"/>
        <scheme val="minor"/>
      </rPr>
      <t>et al.</t>
    </r>
    <r>
      <rPr>
        <sz val="12"/>
        <color theme="1"/>
        <rFont val="Calibri"/>
        <family val="2"/>
        <scheme val="minor"/>
      </rPr>
      <t xml:space="preserve"> (2012) ‘Metabolomics study on the biochemical profiles of odor elements in urine of human  with bladder cancer.’, </t>
    </r>
    <r>
      <rPr>
        <i/>
        <sz val="12"/>
        <color theme="1"/>
        <rFont val="Calibri"/>
        <family val="2"/>
        <scheme val="minor"/>
      </rPr>
      <t>Biological &amp; pharmaceutical bulletin</t>
    </r>
    <r>
      <rPr>
        <sz val="12"/>
        <color theme="1"/>
        <rFont val="Calibri"/>
        <family val="2"/>
        <scheme val="minor"/>
      </rPr>
      <t>. Japan, 35(4), pp. 639–642. doi: 10.1248/bpb.35.639.</t>
    </r>
  </si>
  <si>
    <r>
      <t xml:space="preserve">Khalid, T. </t>
    </r>
    <r>
      <rPr>
        <i/>
        <sz val="12"/>
        <color theme="1"/>
        <rFont val="Calibri"/>
        <family val="2"/>
        <scheme val="minor"/>
      </rPr>
      <t>et al.</t>
    </r>
    <r>
      <rPr>
        <sz val="12"/>
        <color theme="1"/>
        <rFont val="Calibri"/>
        <family val="2"/>
        <scheme val="minor"/>
      </rPr>
      <t xml:space="preserve"> (2015) ‘Urinary volatile organic compounds for the detection of prostate cancer’, </t>
    </r>
    <r>
      <rPr>
        <i/>
        <sz val="12"/>
        <color theme="1"/>
        <rFont val="Calibri"/>
        <family val="2"/>
        <scheme val="minor"/>
      </rPr>
      <t>PLoS ONE</t>
    </r>
    <r>
      <rPr>
        <sz val="12"/>
        <color theme="1"/>
        <rFont val="Calibri"/>
        <family val="2"/>
        <scheme val="minor"/>
      </rPr>
      <t>, 10(11), pp. 1–15. doi: 10.1371/journal.pone.0143283.</t>
    </r>
  </si>
  <si>
    <r>
      <t xml:space="preserve">Lett, L. </t>
    </r>
    <r>
      <rPr>
        <i/>
        <sz val="12"/>
        <color theme="1"/>
        <rFont val="Calibri"/>
        <family val="2"/>
        <scheme val="minor"/>
      </rPr>
      <t>et al.</t>
    </r>
    <r>
      <rPr>
        <sz val="12"/>
        <color theme="1"/>
        <rFont val="Calibri"/>
        <family val="2"/>
        <scheme val="minor"/>
      </rPr>
      <t xml:space="preserve"> (2022) ‘Investigation of urinary volatile organic compounds as novel diagnostic and surveillance biomarkers of bladder cancer’, </t>
    </r>
    <r>
      <rPr>
        <i/>
        <sz val="12"/>
        <color theme="1"/>
        <rFont val="Calibri"/>
        <family val="2"/>
        <scheme val="minor"/>
      </rPr>
      <t>British Journal of Cancer</t>
    </r>
    <r>
      <rPr>
        <sz val="12"/>
        <color theme="1"/>
        <rFont val="Calibri"/>
        <family val="2"/>
        <scheme val="minor"/>
      </rPr>
      <t>. Springer US, 127(2), pp. 329–336. doi: 10.1038/s41416-022-01785-8.</t>
    </r>
  </si>
  <si>
    <r>
      <t xml:space="preserve">Monteiro, M. </t>
    </r>
    <r>
      <rPr>
        <i/>
        <sz val="12"/>
        <color theme="1"/>
        <rFont val="Calibri"/>
        <family val="2"/>
        <scheme val="minor"/>
      </rPr>
      <t>et al.</t>
    </r>
    <r>
      <rPr>
        <sz val="12"/>
        <color theme="1"/>
        <rFont val="Calibri"/>
        <family val="2"/>
        <scheme val="minor"/>
      </rPr>
      <t xml:space="preserve"> (2017) ‘GC-MS metabolomics-based approach for the identification of a potential VOC-biomarker panel in the urine of renal cell carcinoma patients’, </t>
    </r>
    <r>
      <rPr>
        <i/>
        <sz val="12"/>
        <color theme="1"/>
        <rFont val="Calibri"/>
        <family val="2"/>
        <scheme val="minor"/>
      </rPr>
      <t>Journal of Cellular and Molecular Medicine</t>
    </r>
    <r>
      <rPr>
        <sz val="12"/>
        <color theme="1"/>
        <rFont val="Calibri"/>
        <family val="2"/>
        <scheme val="minor"/>
      </rPr>
      <t>, 21(9), pp. 2092–2105. doi: 10.1111/jcmm.13132.</t>
    </r>
  </si>
  <si>
    <r>
      <t xml:space="preserve">O’Lenick, C. R. </t>
    </r>
    <r>
      <rPr>
        <i/>
        <sz val="12"/>
        <color theme="1"/>
        <rFont val="Calibri"/>
        <family val="2"/>
        <scheme val="minor"/>
      </rPr>
      <t>et al.</t>
    </r>
    <r>
      <rPr>
        <sz val="12"/>
        <color theme="1"/>
        <rFont val="Calibri"/>
        <family val="2"/>
        <scheme val="minor"/>
      </rPr>
      <t xml:space="preserve"> (2019) ‘Detection and analysis of endogenous polar volatile organic compounds (PVOCs) in urine for human exposome research’, </t>
    </r>
    <r>
      <rPr>
        <i/>
        <sz val="12"/>
        <color theme="1"/>
        <rFont val="Calibri"/>
        <family val="2"/>
        <scheme val="minor"/>
      </rPr>
      <t>Biomarkers</t>
    </r>
    <r>
      <rPr>
        <sz val="12"/>
        <color theme="1"/>
        <rFont val="Calibri"/>
        <family val="2"/>
        <scheme val="minor"/>
      </rPr>
      <t>. Taylor &amp; Francis, 24(3), pp. 240–248. doi: 10.1080/1354750X.2018.1548031.</t>
    </r>
  </si>
  <si>
    <r>
      <t xml:space="preserve">Tyagi, H. </t>
    </r>
    <r>
      <rPr>
        <i/>
        <sz val="12"/>
        <color theme="1"/>
        <rFont val="Calibri"/>
        <family val="2"/>
        <scheme val="minor"/>
      </rPr>
      <t>et al.</t>
    </r>
    <r>
      <rPr>
        <sz val="12"/>
        <color theme="1"/>
        <rFont val="Calibri"/>
        <family val="2"/>
        <scheme val="minor"/>
      </rPr>
      <t xml:space="preserve"> (2021) ‘Non-invasive detection and staging of colorectal cancer using a portable electronic nose’, </t>
    </r>
    <r>
      <rPr>
        <i/>
        <sz val="12"/>
        <color theme="1"/>
        <rFont val="Calibri"/>
        <family val="2"/>
        <scheme val="minor"/>
      </rPr>
      <t>Sensors</t>
    </r>
    <r>
      <rPr>
        <sz val="12"/>
        <color theme="1"/>
        <rFont val="Calibri"/>
        <family val="2"/>
        <scheme val="minor"/>
      </rPr>
      <t>, 21(16), pp. 1–17. doi: 10.3390/s21165440.</t>
    </r>
  </si>
  <si>
    <r>
      <t xml:space="preserve">Wang, M. </t>
    </r>
    <r>
      <rPr>
        <i/>
        <sz val="12"/>
        <color theme="1"/>
        <rFont val="Calibri"/>
        <family val="2"/>
        <scheme val="minor"/>
      </rPr>
      <t>et al.</t>
    </r>
    <r>
      <rPr>
        <sz val="12"/>
        <color theme="1"/>
        <rFont val="Calibri"/>
        <family val="2"/>
        <scheme val="minor"/>
      </rPr>
      <t xml:space="preserve"> (2017) ‘Urinary Volatile Organic Compounds as Potential Biomarkers in Idiopathic Membranous Nephropathy’, </t>
    </r>
    <r>
      <rPr>
        <i/>
        <sz val="12"/>
        <color theme="1"/>
        <rFont val="Calibri"/>
        <family val="2"/>
        <scheme val="minor"/>
      </rPr>
      <t>Medical Principles and Practice</t>
    </r>
    <r>
      <rPr>
        <sz val="12"/>
        <color theme="1"/>
        <rFont val="Calibri"/>
        <family val="2"/>
        <scheme val="minor"/>
      </rPr>
      <t>, 26(4), pp. 375–380. doi: 10.1159/000478782.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</si>
</sst>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0" tint="-0.249977111117893"/>
      <name val="Segoe UI"/>
      <family val="2"/>
    </font>
    <font>
      <b/>
      <sz val="12"/>
      <color theme="1"/>
      <name val="Segoe UI"/>
      <family val="2"/>
    </font>
    <font>
      <sz val="12"/>
      <color theme="1"/>
      <name val="Segoe UI"/>
      <family val="2"/>
    </font>
    <font>
      <sz val="12"/>
      <color theme="0" tint="-0.249977111117893"/>
      <name val="Segoe UI"/>
      <family val="2"/>
    </font>
    <font>
      <sz val="12"/>
      <color rgb="FFFF0000"/>
      <name val="Segoe UI"/>
      <family val="2"/>
    </font>
    <font>
      <sz val="12"/>
      <name val="Segoe UI"/>
      <family val="2"/>
    </font>
    <font>
      <sz val="12"/>
      <color rgb="FF000000"/>
      <name val="Segoe UI"/>
      <family val="2"/>
      <charset val="1"/>
    </font>
    <font>
      <b/>
      <sz val="11"/>
      <color theme="1"/>
      <name val="Segoe UI"/>
      <family val="2"/>
    </font>
    <font>
      <b/>
      <sz val="11"/>
      <color theme="0" tint="-0.249977111117893"/>
      <name val="Segoe UI"/>
      <family val="2"/>
    </font>
    <font>
      <sz val="11"/>
      <color theme="1"/>
      <name val="Segoe UI"/>
      <family val="2"/>
    </font>
    <font>
      <sz val="11"/>
      <color theme="0" tint="-0.249977111117893"/>
      <name val="Segoe UI"/>
      <family val="2"/>
    </font>
    <font>
      <sz val="12"/>
      <color theme="0" tint="-0.499984740745262"/>
      <name val="Segoe UI"/>
      <family val="2"/>
    </font>
    <font>
      <b/>
      <sz val="10"/>
      <color rgb="FF000000"/>
      <name val="Tahoma"/>
      <family val="2"/>
    </font>
    <font>
      <i/>
      <sz val="12"/>
      <color theme="1"/>
      <name val="Calibri"/>
      <family val="2"/>
      <scheme val="minor"/>
    </font>
  </fonts>
  <fills count="11">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29">
    <xf numFmtId="0" fontId="0" fillId="0" borderId="0" xfId="0"/>
    <xf numFmtId="0" fontId="0" fillId="3" borderId="0" xfId="0" applyFill="1"/>
    <xf numFmtId="0" fontId="3" fillId="3" borderId="0" xfId="0" applyFont="1" applyFill="1"/>
    <xf numFmtId="0" fontId="4" fillId="3" borderId="0" xfId="0" applyFont="1" applyFill="1" applyAlignment="1">
      <alignment horizontal="center" vertical="center"/>
    </xf>
    <xf numFmtId="0" fontId="3" fillId="3" borderId="0" xfId="0" applyFont="1" applyFill="1" applyAlignment="1">
      <alignment horizontal="left"/>
    </xf>
    <xf numFmtId="0" fontId="4" fillId="3" borderId="0" xfId="0" applyFont="1" applyFill="1" applyAlignment="1">
      <alignment horizontal="center"/>
    </xf>
    <xf numFmtId="0" fontId="3" fillId="3" borderId="0" xfId="0" applyFont="1" applyFill="1" applyAlignment="1">
      <alignment horizontal="center"/>
    </xf>
    <xf numFmtId="0" fontId="3" fillId="3" borderId="0" xfId="0" applyFont="1" applyFill="1" applyAlignment="1">
      <alignment wrapText="1"/>
    </xf>
    <xf numFmtId="0" fontId="3" fillId="3" borderId="0" xfId="0" applyFont="1" applyFill="1" applyAlignment="1">
      <alignment horizontal="center" wrapText="1"/>
    </xf>
    <xf numFmtId="2" fontId="3" fillId="3" borderId="0" xfId="0" applyNumberFormat="1" applyFont="1" applyFill="1" applyAlignment="1">
      <alignment horizontal="center"/>
    </xf>
    <xf numFmtId="0" fontId="3" fillId="3" borderId="0" xfId="0" applyFont="1" applyFill="1" applyAlignment="1">
      <alignment vertical="center"/>
    </xf>
    <xf numFmtId="0" fontId="4" fillId="3" borderId="0" xfId="0" applyFont="1" applyFill="1" applyAlignment="1">
      <alignment horizontal="center" vertical="center" wrapText="1"/>
    </xf>
    <xf numFmtId="0" fontId="4" fillId="3" borderId="0" xfId="0" applyFont="1" applyFill="1" applyAlignment="1">
      <alignment horizontal="center" wrapText="1"/>
    </xf>
    <xf numFmtId="0" fontId="3" fillId="3" borderId="0" xfId="0" applyFont="1" applyFill="1" applyAlignment="1">
      <alignment horizontal="left" wrapText="1"/>
    </xf>
    <xf numFmtId="0" fontId="1" fillId="3" borderId="0" xfId="0" applyFont="1" applyFill="1" applyAlignment="1">
      <alignment horizontal="center" vertical="center" wrapText="1"/>
    </xf>
    <xf numFmtId="0" fontId="3" fillId="3" borderId="3" xfId="0" applyFont="1" applyFill="1" applyBorder="1" applyAlignment="1">
      <alignment horizontal="center"/>
    </xf>
    <xf numFmtId="0" fontId="3" fillId="3" borderId="9" xfId="0" applyFont="1" applyFill="1" applyBorder="1" applyAlignment="1">
      <alignment horizontal="center"/>
    </xf>
    <xf numFmtId="0" fontId="9" fillId="3" borderId="0" xfId="0" applyFont="1" applyFill="1" applyAlignment="1">
      <alignment horizontal="center" vertical="center" wrapText="1"/>
    </xf>
    <xf numFmtId="0" fontId="10" fillId="3" borderId="0" xfId="0" applyFont="1" applyFill="1" applyAlignment="1">
      <alignment wrapText="1"/>
    </xf>
    <xf numFmtId="0" fontId="11" fillId="3" borderId="0" xfId="0" applyFont="1" applyFill="1" applyAlignment="1">
      <alignment horizontal="center" vertical="center"/>
    </xf>
    <xf numFmtId="0" fontId="10" fillId="3" borderId="0" xfId="0" applyFont="1" applyFill="1"/>
    <xf numFmtId="0" fontId="10" fillId="3" borderId="0" xfId="0" applyFont="1" applyFill="1" applyAlignment="1">
      <alignment horizontal="center"/>
    </xf>
    <xf numFmtId="0" fontId="3" fillId="3" borderId="3" xfId="0" applyFont="1" applyFill="1" applyBorder="1" applyAlignment="1">
      <alignment horizontal="left" vertical="center"/>
    </xf>
    <xf numFmtId="0" fontId="3" fillId="3" borderId="3" xfId="0" applyFont="1" applyFill="1" applyBorder="1" applyAlignment="1">
      <alignment horizontal="center" vertical="center"/>
    </xf>
    <xf numFmtId="2" fontId="3" fillId="3" borderId="3" xfId="0" applyNumberFormat="1" applyFont="1" applyFill="1" applyBorder="1" applyAlignment="1">
      <alignment horizontal="center" vertical="center"/>
    </xf>
    <xf numFmtId="0" fontId="3" fillId="3" borderId="3" xfId="0" applyFont="1" applyFill="1" applyBorder="1" applyAlignment="1">
      <alignment horizontal="left"/>
    </xf>
    <xf numFmtId="0" fontId="3" fillId="3" borderId="4" xfId="0" applyFont="1" applyFill="1" applyBorder="1" applyAlignment="1">
      <alignment horizontal="left" vertical="center"/>
    </xf>
    <xf numFmtId="0" fontId="3" fillId="3" borderId="5" xfId="0" applyFont="1" applyFill="1" applyBorder="1" applyAlignment="1">
      <alignment horizontal="center" vertical="center"/>
    </xf>
    <xf numFmtId="0" fontId="3" fillId="3" borderId="4" xfId="0" applyFont="1" applyFill="1" applyBorder="1" applyAlignment="1">
      <alignment horizontal="left"/>
    </xf>
    <xf numFmtId="0" fontId="3" fillId="3" borderId="5" xfId="0" applyFont="1" applyFill="1" applyBorder="1" applyAlignment="1">
      <alignment horizontal="center"/>
    </xf>
    <xf numFmtId="0" fontId="3" fillId="3" borderId="4" xfId="0" applyFont="1" applyFill="1" applyBorder="1" applyAlignment="1">
      <alignment horizontal="left" wrapText="1"/>
    </xf>
    <xf numFmtId="0" fontId="7" fillId="7" borderId="4" xfId="0" applyFont="1" applyFill="1" applyBorder="1" applyAlignment="1">
      <alignment horizontal="left"/>
    </xf>
    <xf numFmtId="0" fontId="7" fillId="7" borderId="6" xfId="0" applyFont="1" applyFill="1" applyBorder="1" applyAlignment="1">
      <alignment horizontal="left"/>
    </xf>
    <xf numFmtId="2" fontId="3" fillId="3" borderId="3" xfId="0" applyNumberFormat="1" applyFont="1" applyFill="1" applyBorder="1" applyAlignment="1">
      <alignment horizontal="center"/>
    </xf>
    <xf numFmtId="0" fontId="0" fillId="0" borderId="3" xfId="0" applyBorder="1" applyAlignment="1">
      <alignment horizontal="left" vertical="center"/>
    </xf>
    <xf numFmtId="0" fontId="7" fillId="7" borderId="4" xfId="0" applyFont="1" applyFill="1" applyBorder="1" applyAlignment="1">
      <alignment horizontal="left" vertical="center"/>
    </xf>
    <xf numFmtId="0" fontId="3" fillId="3" borderId="9" xfId="0" applyFont="1" applyFill="1" applyBorder="1" applyAlignment="1">
      <alignment horizontal="left" vertical="center"/>
    </xf>
    <xf numFmtId="0" fontId="3" fillId="3" borderId="9" xfId="0" applyFont="1" applyFill="1" applyBorder="1" applyAlignment="1">
      <alignment horizontal="center" vertical="center"/>
    </xf>
    <xf numFmtId="2" fontId="3" fillId="3" borderId="9" xfId="0" applyNumberFormat="1" applyFont="1" applyFill="1" applyBorder="1" applyAlignment="1">
      <alignment horizontal="center" vertic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7" xfId="0" applyFont="1" applyFill="1" applyBorder="1" applyAlignment="1">
      <alignment horizontal="center" vertical="center"/>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3" borderId="0" xfId="0" applyFont="1" applyFill="1" applyAlignment="1">
      <alignment horizontal="left" vertical="center" wrapText="1"/>
    </xf>
    <xf numFmtId="0" fontId="2" fillId="2" borderId="11" xfId="0" applyFont="1" applyFill="1" applyBorder="1" applyAlignment="1">
      <alignment horizontal="center"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0" fillId="3" borderId="0" xfId="0" applyFill="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Alignment="1">
      <alignment horizontal="center" vertical="center" wrapText="1"/>
    </xf>
    <xf numFmtId="0" fontId="12" fillId="3" borderId="0" xfId="0" applyFont="1" applyFill="1" applyAlignment="1">
      <alignment horizontal="center" vertical="center" wrapText="1"/>
    </xf>
    <xf numFmtId="0" fontId="3" fillId="3" borderId="0" xfId="0" quotePrefix="1" applyFont="1" applyFill="1" applyAlignment="1">
      <alignment horizontal="center" vertical="center" wrapText="1"/>
    </xf>
    <xf numFmtId="2" fontId="3" fillId="3" borderId="0" xfId="0" applyNumberFormat="1" applyFont="1" applyFill="1" applyAlignment="1">
      <alignment horizontal="center" vertical="center" wrapText="1"/>
    </xf>
    <xf numFmtId="0" fontId="3" fillId="0" borderId="3" xfId="0" applyFont="1" applyBorder="1" applyAlignment="1">
      <alignment horizontal="left" vertical="center"/>
    </xf>
    <xf numFmtId="0" fontId="3" fillId="3" borderId="16" xfId="0" applyFont="1" applyFill="1" applyBorder="1" applyAlignment="1">
      <alignment vertical="center"/>
    </xf>
    <xf numFmtId="0" fontId="3" fillId="3" borderId="17"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2" fillId="2" borderId="18" xfId="0" applyFont="1" applyFill="1" applyBorder="1" applyAlignment="1">
      <alignment horizontal="center" vertical="center"/>
    </xf>
    <xf numFmtId="0" fontId="2" fillId="4" borderId="19" xfId="0" applyFont="1" applyFill="1" applyBorder="1" applyAlignment="1">
      <alignment horizontal="left" vertical="center" wrapText="1"/>
    </xf>
    <xf numFmtId="0" fontId="2" fillId="4" borderId="19"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12" fillId="3" borderId="8" xfId="0" applyFont="1" applyFill="1" applyBorder="1" applyAlignment="1">
      <alignment horizontal="center" vertical="center"/>
    </xf>
    <xf numFmtId="0" fontId="0" fillId="3" borderId="0" xfId="0" applyFill="1" applyAlignment="1">
      <alignment horizontal="left"/>
    </xf>
    <xf numFmtId="0" fontId="2" fillId="2" borderId="21" xfId="0" applyFont="1" applyFill="1" applyBorder="1" applyAlignment="1">
      <alignment horizontal="left" vertical="center"/>
    </xf>
    <xf numFmtId="0" fontId="3" fillId="3" borderId="22" xfId="0" applyFont="1" applyFill="1" applyBorder="1" applyAlignment="1">
      <alignment horizontal="left" vertical="center"/>
    </xf>
    <xf numFmtId="0" fontId="0" fillId="3" borderId="0" xfId="0" applyFill="1" applyAlignment="1">
      <alignment horizontal="center"/>
    </xf>
    <xf numFmtId="0" fontId="7" fillId="7" borderId="10" xfId="0" applyFont="1" applyFill="1" applyBorder="1" applyAlignment="1">
      <alignment horizontal="left"/>
    </xf>
    <xf numFmtId="0" fontId="3" fillId="3" borderId="24" xfId="0" applyFont="1" applyFill="1" applyBorder="1" applyAlignment="1">
      <alignment horizontal="center"/>
    </xf>
    <xf numFmtId="0" fontId="12" fillId="3" borderId="25" xfId="0" applyFont="1" applyFill="1" applyBorder="1" applyAlignment="1">
      <alignment horizontal="center" vertical="center"/>
    </xf>
    <xf numFmtId="0" fontId="3" fillId="3" borderId="6" xfId="0" applyFont="1" applyFill="1" applyBorder="1" applyAlignment="1">
      <alignment horizontal="left" vertical="center"/>
    </xf>
    <xf numFmtId="14" fontId="0" fillId="3" borderId="0" xfId="0" quotePrefix="1" applyNumberFormat="1" applyFill="1"/>
    <xf numFmtId="0" fontId="0" fillId="3" borderId="0" xfId="0" quotePrefix="1" applyFill="1"/>
    <xf numFmtId="0" fontId="8" fillId="10" borderId="11" xfId="0" applyFont="1" applyFill="1" applyBorder="1" applyAlignment="1">
      <alignment horizontal="left" vertical="center" wrapText="1"/>
    </xf>
    <xf numFmtId="0" fontId="8" fillId="10" borderId="12" xfId="0" applyFont="1" applyFill="1" applyBorder="1" applyAlignment="1">
      <alignment horizontal="center" vertical="center" wrapText="1"/>
    </xf>
    <xf numFmtId="0" fontId="8" fillId="10" borderId="12" xfId="0" applyFont="1" applyFill="1" applyBorder="1" applyAlignment="1">
      <alignment horizontal="left" vertical="center" wrapText="1"/>
    </xf>
    <xf numFmtId="0" fontId="8" fillId="10" borderId="13" xfId="0" applyFont="1" applyFill="1" applyBorder="1" applyAlignment="1">
      <alignment horizontal="left" vertical="center" wrapText="1"/>
    </xf>
    <xf numFmtId="0" fontId="12" fillId="3" borderId="3" xfId="0" applyFont="1" applyFill="1" applyBorder="1" applyAlignment="1">
      <alignment horizontal="left" vertical="center"/>
    </xf>
    <xf numFmtId="0" fontId="3" fillId="3" borderId="3" xfId="0" quotePrefix="1" applyFont="1" applyFill="1" applyBorder="1" applyAlignment="1">
      <alignment horizontal="left" vertical="center"/>
    </xf>
    <xf numFmtId="0" fontId="3" fillId="3" borderId="5" xfId="0" applyFont="1" applyFill="1" applyBorder="1" applyAlignment="1">
      <alignment horizontal="left" vertical="center"/>
    </xf>
    <xf numFmtId="0" fontId="6" fillId="3" borderId="3" xfId="0" applyFont="1" applyFill="1" applyBorder="1" applyAlignment="1">
      <alignment horizontal="left" vertical="center"/>
    </xf>
    <xf numFmtId="0" fontId="12" fillId="3" borderId="5" xfId="0" applyFont="1" applyFill="1" applyBorder="1" applyAlignment="1">
      <alignment horizontal="left" vertical="center"/>
    </xf>
    <xf numFmtId="0" fontId="6" fillId="3" borderId="3" xfId="0" quotePrefix="1" applyFont="1" applyFill="1" applyBorder="1" applyAlignment="1">
      <alignment horizontal="left" vertical="center"/>
    </xf>
    <xf numFmtId="0" fontId="3" fillId="3" borderId="7" xfId="0" applyFont="1" applyFill="1" applyBorder="1" applyAlignment="1">
      <alignment horizontal="left" vertical="center"/>
    </xf>
    <xf numFmtId="0" fontId="12" fillId="3" borderId="9" xfId="0" applyFont="1" applyFill="1" applyBorder="1" applyAlignment="1">
      <alignment horizontal="left" vertical="center"/>
    </xf>
    <xf numFmtId="0" fontId="3" fillId="3" borderId="9" xfId="0" quotePrefix="1" applyFont="1" applyFill="1" applyBorder="1" applyAlignment="1">
      <alignment horizontal="left" vertical="center"/>
    </xf>
    <xf numFmtId="0" fontId="3" fillId="3" borderId="1" xfId="0" applyFont="1" applyFill="1" applyBorder="1" applyAlignment="1">
      <alignment horizontal="left" vertical="center"/>
    </xf>
    <xf numFmtId="0" fontId="12" fillId="3" borderId="8" xfId="0" applyFont="1" applyFill="1" applyBorder="1" applyAlignment="1">
      <alignment horizontal="left" vertical="center"/>
    </xf>
    <xf numFmtId="0" fontId="3" fillId="3" borderId="8" xfId="0" quotePrefix="1" applyFont="1" applyFill="1" applyBorder="1" applyAlignment="1">
      <alignment horizontal="left" vertical="center"/>
    </xf>
    <xf numFmtId="0" fontId="3" fillId="3" borderId="8" xfId="0" applyFont="1" applyFill="1" applyBorder="1" applyAlignment="1">
      <alignment horizontal="left" vertical="center"/>
    </xf>
    <xf numFmtId="0" fontId="3" fillId="3" borderId="2" xfId="0" applyFont="1" applyFill="1" applyBorder="1" applyAlignment="1">
      <alignment horizontal="left" vertical="center"/>
    </xf>
    <xf numFmtId="0" fontId="12" fillId="3" borderId="7" xfId="0" applyFont="1" applyFill="1" applyBorder="1" applyAlignment="1">
      <alignment horizontal="left" vertical="center"/>
    </xf>
    <xf numFmtId="0" fontId="3" fillId="3" borderId="8" xfId="0" applyFont="1" applyFill="1" applyBorder="1" applyAlignment="1">
      <alignment horizontal="center" vertical="center"/>
    </xf>
    <xf numFmtId="2" fontId="3" fillId="3" borderId="8" xfId="0" applyNumberFormat="1" applyFont="1" applyFill="1" applyBorder="1" applyAlignment="1">
      <alignment horizontal="center" vertical="center"/>
    </xf>
    <xf numFmtId="0" fontId="3" fillId="3" borderId="24" xfId="0" applyFont="1" applyFill="1" applyBorder="1" applyAlignment="1">
      <alignment horizontal="left"/>
    </xf>
    <xf numFmtId="0" fontId="3" fillId="3" borderId="9" xfId="0" applyFont="1" applyFill="1" applyBorder="1" applyAlignment="1">
      <alignment horizontal="left"/>
    </xf>
    <xf numFmtId="0" fontId="2" fillId="8" borderId="19" xfId="0" applyFont="1" applyFill="1" applyBorder="1" applyAlignment="1">
      <alignment horizontal="left" vertical="center" wrapText="1"/>
    </xf>
    <xf numFmtId="0" fontId="2" fillId="8" borderId="19" xfId="0" applyFont="1" applyFill="1" applyBorder="1" applyAlignment="1">
      <alignment horizontal="center" vertical="center" wrapText="1"/>
    </xf>
    <xf numFmtId="2" fontId="2" fillId="8" borderId="19" xfId="0" applyNumberFormat="1" applyFont="1" applyFill="1" applyBorder="1" applyAlignment="1">
      <alignment horizontal="center" vertical="center" wrapText="1"/>
    </xf>
    <xf numFmtId="0" fontId="2" fillId="9" borderId="19" xfId="0" applyFont="1" applyFill="1" applyBorder="1" applyAlignment="1">
      <alignment horizontal="left" vertical="center" wrapText="1"/>
    </xf>
    <xf numFmtId="0" fontId="12" fillId="3" borderId="2" xfId="0" applyFont="1" applyFill="1" applyBorder="1" applyAlignment="1">
      <alignment horizontal="center" vertical="center"/>
    </xf>
    <xf numFmtId="0" fontId="5" fillId="3" borderId="5" xfId="0" applyFont="1" applyFill="1" applyBorder="1" applyAlignment="1">
      <alignment horizontal="left" vertical="center"/>
    </xf>
    <xf numFmtId="0" fontId="0" fillId="0" borderId="5" xfId="0" applyBorder="1" applyAlignment="1">
      <alignment horizontal="left" vertical="center"/>
    </xf>
    <xf numFmtId="0" fontId="0" fillId="3" borderId="3" xfId="0" applyFill="1" applyBorder="1"/>
    <xf numFmtId="0" fontId="0" fillId="3" borderId="3" xfId="0" applyFill="1" applyBorder="1" applyAlignment="1">
      <alignment horizontal="center"/>
    </xf>
    <xf numFmtId="0" fontId="10" fillId="3" borderId="3" xfId="0" applyFont="1" applyFill="1" applyBorder="1" applyAlignment="1">
      <alignment horizontal="center"/>
    </xf>
    <xf numFmtId="0" fontId="0" fillId="3" borderId="1" xfId="0" applyFill="1" applyBorder="1"/>
    <xf numFmtId="0" fontId="0" fillId="3" borderId="8" xfId="0" applyFill="1" applyBorder="1" applyAlignment="1">
      <alignment horizontal="center"/>
    </xf>
    <xf numFmtId="0" fontId="0" fillId="3" borderId="8" xfId="0" applyFill="1" applyBorder="1"/>
    <xf numFmtId="0" fontId="0" fillId="3" borderId="2" xfId="0" applyFill="1" applyBorder="1" applyAlignment="1">
      <alignment horizontal="center"/>
    </xf>
    <xf numFmtId="0" fontId="0" fillId="3" borderId="4" xfId="0" applyFill="1" applyBorder="1"/>
    <xf numFmtId="0" fontId="0" fillId="3" borderId="5" xfId="0" applyFill="1" applyBorder="1" applyAlignment="1">
      <alignment horizontal="center"/>
    </xf>
    <xf numFmtId="0" fontId="0" fillId="3" borderId="6" xfId="0" applyFill="1" applyBorder="1"/>
    <xf numFmtId="0" fontId="0" fillId="3" borderId="9" xfId="0" applyFill="1" applyBorder="1" applyAlignment="1">
      <alignment horizontal="center"/>
    </xf>
    <xf numFmtId="0" fontId="0" fillId="3" borderId="9" xfId="0" applyFill="1" applyBorder="1"/>
    <xf numFmtId="0" fontId="0" fillId="3" borderId="7" xfId="0" applyFill="1" applyBorder="1" applyAlignment="1">
      <alignment horizontal="center"/>
    </xf>
    <xf numFmtId="0" fontId="8" fillId="10" borderId="13" xfId="0" applyFont="1" applyFill="1" applyBorder="1" applyAlignment="1">
      <alignment horizontal="center" vertical="center" wrapText="1"/>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0" fillId="0" borderId="22" xfId="0" applyBorder="1"/>
    <xf numFmtId="0" fontId="3" fillId="3" borderId="28" xfId="0" applyFont="1" applyFill="1" applyBorder="1" applyAlignment="1">
      <alignment horizontal="left" vertical="center" wrapText="1"/>
    </xf>
    <xf numFmtId="0" fontId="0" fillId="0" borderId="23" xfId="0" applyBorder="1"/>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b_volatilome" connectionId="1" xr16:uid="{D547E3AC-F261-044A-948F-2DF2207DDC28}" autoFormatId="16" applyNumberFormats="0" applyBorderFormats="0" applyFontFormats="1" applyPatternFormats="1"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09A30-6615-4F72-8C5D-86BC2919FDC2}">
  <dimension ref="A1:B7"/>
  <sheetViews>
    <sheetView workbookViewId="0">
      <selection activeCell="B2" sqref="B2"/>
    </sheetView>
  </sheetViews>
  <sheetFormatPr baseColWidth="10" defaultColWidth="9" defaultRowHeight="16" x14ac:dyDescent="0.2"/>
  <cols>
    <col min="1" max="1" width="9" style="1"/>
    <col min="2" max="2" width="70.1640625" style="1" bestFit="1" customWidth="1"/>
    <col min="3" max="16384" width="9" style="1"/>
  </cols>
  <sheetData>
    <row r="1" spans="1:2" ht="34.5" customHeight="1" thickBot="1" x14ac:dyDescent="0.25">
      <c r="A1" s="50" t="s">
        <v>2049</v>
      </c>
      <c r="B1" s="51" t="s">
        <v>2050</v>
      </c>
    </row>
    <row r="2" spans="1:2" s="52" customFormat="1" ht="34.5" customHeight="1" x14ac:dyDescent="0.2">
      <c r="A2" s="62" t="s">
        <v>2043</v>
      </c>
      <c r="B2" s="63" t="s">
        <v>4349</v>
      </c>
    </row>
    <row r="3" spans="1:2" s="52" customFormat="1" ht="34.5" customHeight="1" x14ac:dyDescent="0.2">
      <c r="A3" s="53" t="s">
        <v>2044</v>
      </c>
      <c r="B3" s="54" t="s">
        <v>2051</v>
      </c>
    </row>
    <row r="4" spans="1:2" s="52" customFormat="1" ht="34.5" customHeight="1" x14ac:dyDescent="0.2">
      <c r="A4" s="53" t="s">
        <v>2045</v>
      </c>
      <c r="B4" s="54" t="s">
        <v>3765</v>
      </c>
    </row>
    <row r="5" spans="1:2" s="52" customFormat="1" ht="34.5" customHeight="1" x14ac:dyDescent="0.2">
      <c r="A5" s="53" t="s">
        <v>2046</v>
      </c>
      <c r="B5" s="54" t="s">
        <v>2054</v>
      </c>
    </row>
    <row r="6" spans="1:2" s="52" customFormat="1" ht="34.5" customHeight="1" x14ac:dyDescent="0.2">
      <c r="A6" s="53" t="s">
        <v>2048</v>
      </c>
      <c r="B6" s="54" t="s">
        <v>2052</v>
      </c>
    </row>
    <row r="7" spans="1:2" ht="37" customHeight="1" thickBot="1" x14ac:dyDescent="0.25">
      <c r="A7" s="60" t="s">
        <v>2048</v>
      </c>
      <c r="B7" s="61" t="s">
        <v>3770</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931FE-FD42-2D42-B5C5-75128A5EF0A4}">
  <dimension ref="A1:R844"/>
  <sheetViews>
    <sheetView zoomScaleNormal="100" workbookViewId="0">
      <pane ySplit="1" topLeftCell="A2" activePane="bottomLeft" state="frozen"/>
      <selection pane="bottomLeft" activeCell="B1" sqref="B1"/>
    </sheetView>
  </sheetViews>
  <sheetFormatPr baseColWidth="10" defaultColWidth="11" defaultRowHeight="16" x14ac:dyDescent="0.25"/>
  <cols>
    <col min="1" max="1" width="6.1640625" style="20" bestFit="1" customWidth="1"/>
    <col min="2" max="2" width="25.6640625" style="20" customWidth="1"/>
    <col min="3" max="3" width="13.1640625" style="21" customWidth="1"/>
    <col min="4" max="4" width="8.6640625" style="20" customWidth="1"/>
    <col min="5" max="5" width="9.6640625" style="20" customWidth="1"/>
    <col min="6" max="6" width="15.5" style="20" bestFit="1" customWidth="1"/>
    <col min="7" max="7" width="10.1640625" style="21" customWidth="1"/>
    <col min="8" max="8" width="10.1640625" style="21" bestFit="1" customWidth="1"/>
    <col min="9" max="9" width="10.6640625" style="21" bestFit="1" customWidth="1"/>
    <col min="10" max="10" width="12.6640625" style="21" bestFit="1" customWidth="1"/>
    <col min="11" max="11" width="13.6640625" style="21" bestFit="1" customWidth="1"/>
    <col min="12" max="12" width="15.6640625" style="20" bestFit="1" customWidth="1"/>
    <col min="13" max="13" width="9.6640625" style="20" customWidth="1"/>
    <col min="14" max="14" width="10.83203125" style="20" customWidth="1"/>
    <col min="15" max="15" width="12.5" style="20" customWidth="1"/>
    <col min="16" max="16" width="8.6640625" style="20" customWidth="1"/>
    <col min="17" max="17" width="31.33203125" style="20" customWidth="1"/>
    <col min="18" max="16384" width="11" style="20"/>
  </cols>
  <sheetData>
    <row r="1" spans="1:18" s="18" customFormat="1" ht="52" thickBot="1" x14ac:dyDescent="0.3">
      <c r="A1" s="17" t="s">
        <v>1704</v>
      </c>
      <c r="B1" s="80" t="s">
        <v>1702</v>
      </c>
      <c r="C1" s="81" t="s">
        <v>2047</v>
      </c>
      <c r="D1" s="82" t="s">
        <v>0</v>
      </c>
      <c r="E1" s="82" t="s">
        <v>1679</v>
      </c>
      <c r="F1" s="82" t="s">
        <v>1680</v>
      </c>
      <c r="G1" s="81" t="s">
        <v>1703</v>
      </c>
      <c r="H1" s="81" t="s">
        <v>3748</v>
      </c>
      <c r="I1" s="81" t="s">
        <v>6</v>
      </c>
      <c r="J1" s="81" t="s">
        <v>1681</v>
      </c>
      <c r="K1" s="81" t="s">
        <v>1682</v>
      </c>
      <c r="L1" s="81" t="s">
        <v>4191</v>
      </c>
      <c r="M1" s="81" t="s">
        <v>1683</v>
      </c>
      <c r="N1" s="82" t="s">
        <v>1</v>
      </c>
      <c r="O1" s="82" t="s">
        <v>2</v>
      </c>
      <c r="P1" s="82" t="s">
        <v>3</v>
      </c>
      <c r="Q1" s="82" t="s">
        <v>4</v>
      </c>
      <c r="R1" s="83" t="s">
        <v>5</v>
      </c>
    </row>
    <row r="2" spans="1:18" ht="17" x14ac:dyDescent="0.25">
      <c r="A2" s="19">
        <v>1</v>
      </c>
      <c r="B2" s="1" t="s">
        <v>2139</v>
      </c>
      <c r="C2" s="73">
        <v>21</v>
      </c>
      <c r="D2" s="1" t="s">
        <v>16</v>
      </c>
      <c r="E2" s="1">
        <v>7895</v>
      </c>
      <c r="F2" s="1" t="s">
        <v>17</v>
      </c>
      <c r="G2" s="1">
        <v>86.13</v>
      </c>
      <c r="H2" s="1" t="s">
        <v>2381</v>
      </c>
      <c r="I2" s="1" t="s">
        <v>18</v>
      </c>
      <c r="J2" s="1">
        <v>16472</v>
      </c>
      <c r="K2" s="1" t="s">
        <v>19</v>
      </c>
      <c r="L2" s="1" t="s">
        <v>4292</v>
      </c>
      <c r="M2" s="1" t="s">
        <v>2382</v>
      </c>
      <c r="N2" s="1" t="s">
        <v>9</v>
      </c>
      <c r="O2" s="1" t="s">
        <v>10</v>
      </c>
      <c r="P2" s="1" t="s">
        <v>11</v>
      </c>
      <c r="Q2" s="1" t="s">
        <v>12</v>
      </c>
      <c r="R2" s="20" t="s">
        <v>13</v>
      </c>
    </row>
    <row r="3" spans="1:18" ht="17" x14ac:dyDescent="0.25">
      <c r="A3" s="19">
        <v>2</v>
      </c>
      <c r="B3" s="1" t="s">
        <v>2083</v>
      </c>
      <c r="C3" s="73">
        <v>18</v>
      </c>
      <c r="D3" s="1" t="s">
        <v>7</v>
      </c>
      <c r="E3" s="1">
        <v>31246</v>
      </c>
      <c r="F3" s="1" t="s">
        <v>14</v>
      </c>
      <c r="G3" s="1">
        <v>114.19</v>
      </c>
      <c r="H3" s="1" t="s">
        <v>2383</v>
      </c>
      <c r="I3" s="1" t="s">
        <v>2382</v>
      </c>
      <c r="J3" s="1" t="s">
        <v>2382</v>
      </c>
      <c r="K3" s="1" t="s">
        <v>15</v>
      </c>
      <c r="L3" s="1" t="s">
        <v>4236</v>
      </c>
      <c r="M3" s="1" t="s">
        <v>2382</v>
      </c>
      <c r="N3" s="1" t="s">
        <v>9</v>
      </c>
      <c r="O3" s="1" t="s">
        <v>10</v>
      </c>
      <c r="P3" s="1" t="s">
        <v>11</v>
      </c>
      <c r="Q3" s="1" t="s">
        <v>12</v>
      </c>
      <c r="R3" s="20" t="s">
        <v>13</v>
      </c>
    </row>
    <row r="4" spans="1:18" ht="17" x14ac:dyDescent="0.25">
      <c r="A4" s="19">
        <v>3</v>
      </c>
      <c r="B4" s="1" t="s">
        <v>2384</v>
      </c>
      <c r="C4" s="73">
        <v>15</v>
      </c>
      <c r="D4" s="1" t="s">
        <v>24</v>
      </c>
      <c r="E4" s="1">
        <v>6184</v>
      </c>
      <c r="F4" s="1" t="s">
        <v>26</v>
      </c>
      <c r="G4" s="1">
        <v>100.16</v>
      </c>
      <c r="H4" s="1" t="s">
        <v>3773</v>
      </c>
      <c r="I4" s="1" t="s">
        <v>2382</v>
      </c>
      <c r="J4" s="1" t="s">
        <v>2382</v>
      </c>
      <c r="K4" s="1" t="s">
        <v>27</v>
      </c>
      <c r="L4" s="1" t="s">
        <v>4217</v>
      </c>
      <c r="M4" s="1" t="s">
        <v>2382</v>
      </c>
      <c r="N4" s="1" t="s">
        <v>9</v>
      </c>
      <c r="O4" s="1" t="s">
        <v>10</v>
      </c>
      <c r="P4" s="1" t="s">
        <v>11</v>
      </c>
      <c r="Q4" s="1" t="s">
        <v>12</v>
      </c>
      <c r="R4" s="20" t="s">
        <v>25</v>
      </c>
    </row>
    <row r="5" spans="1:18" ht="17" x14ac:dyDescent="0.25">
      <c r="A5" s="19">
        <v>4</v>
      </c>
      <c r="B5" s="1" t="s">
        <v>2385</v>
      </c>
      <c r="C5" s="73">
        <v>14</v>
      </c>
      <c r="D5" s="1" t="s">
        <v>28</v>
      </c>
      <c r="E5" s="1">
        <v>12232</v>
      </c>
      <c r="F5" s="1" t="s">
        <v>32</v>
      </c>
      <c r="G5" s="1">
        <v>94.2</v>
      </c>
      <c r="H5" s="1" t="s">
        <v>2386</v>
      </c>
      <c r="I5" s="1" t="s">
        <v>33</v>
      </c>
      <c r="J5" s="1">
        <v>4608</v>
      </c>
      <c r="K5" s="1" t="s">
        <v>34</v>
      </c>
      <c r="L5" s="1" t="s">
        <v>2382</v>
      </c>
      <c r="M5" s="1" t="s">
        <v>2382</v>
      </c>
      <c r="N5" s="1" t="s">
        <v>9</v>
      </c>
      <c r="O5" s="1" t="s">
        <v>29</v>
      </c>
      <c r="P5" s="1" t="s">
        <v>30</v>
      </c>
      <c r="Q5" s="1" t="s">
        <v>31</v>
      </c>
      <c r="R5" s="20" t="s">
        <v>31</v>
      </c>
    </row>
    <row r="6" spans="1:18" ht="17" x14ac:dyDescent="0.25">
      <c r="A6" s="19">
        <v>5</v>
      </c>
      <c r="B6" s="1" t="s">
        <v>2387</v>
      </c>
      <c r="C6" s="73">
        <v>13</v>
      </c>
      <c r="D6" s="1" t="s">
        <v>20</v>
      </c>
      <c r="E6" s="1">
        <v>6569</v>
      </c>
      <c r="F6" s="1" t="s">
        <v>21</v>
      </c>
      <c r="G6" s="1">
        <v>72.11</v>
      </c>
      <c r="H6" s="1" t="s">
        <v>3774</v>
      </c>
      <c r="I6" s="1" t="s">
        <v>22</v>
      </c>
      <c r="J6" s="1">
        <v>28398</v>
      </c>
      <c r="K6" s="1" t="s">
        <v>23</v>
      </c>
      <c r="L6" s="1" t="s">
        <v>4285</v>
      </c>
      <c r="M6" s="1" t="s">
        <v>2382</v>
      </c>
      <c r="N6" s="1" t="s">
        <v>9</v>
      </c>
      <c r="O6" s="1" t="s">
        <v>10</v>
      </c>
      <c r="P6" s="1" t="s">
        <v>11</v>
      </c>
      <c r="Q6" s="1" t="s">
        <v>12</v>
      </c>
      <c r="R6" s="20" t="s">
        <v>13</v>
      </c>
    </row>
    <row r="7" spans="1:18" ht="17" x14ac:dyDescent="0.25">
      <c r="A7" s="19">
        <v>6</v>
      </c>
      <c r="B7" s="1" t="s">
        <v>2388</v>
      </c>
      <c r="C7" s="73">
        <v>13</v>
      </c>
      <c r="D7" s="1" t="s">
        <v>38</v>
      </c>
      <c r="E7" s="1">
        <v>180</v>
      </c>
      <c r="F7" s="1" t="s">
        <v>39</v>
      </c>
      <c r="G7" s="1">
        <v>58.08</v>
      </c>
      <c r="H7" s="1" t="s">
        <v>3775</v>
      </c>
      <c r="I7" s="1" t="s">
        <v>40</v>
      </c>
      <c r="J7" s="1">
        <v>15347</v>
      </c>
      <c r="K7" s="1" t="s">
        <v>41</v>
      </c>
      <c r="L7" s="1" t="s">
        <v>4280</v>
      </c>
      <c r="M7" s="1" t="s">
        <v>2382</v>
      </c>
      <c r="N7" s="1" t="s">
        <v>9</v>
      </c>
      <c r="O7" s="1" t="s">
        <v>10</v>
      </c>
      <c r="P7" s="1" t="s">
        <v>11</v>
      </c>
      <c r="Q7" s="1" t="s">
        <v>12</v>
      </c>
      <c r="R7" s="20" t="s">
        <v>13</v>
      </c>
    </row>
    <row r="8" spans="1:18" ht="17" x14ac:dyDescent="0.25">
      <c r="A8" s="19">
        <v>7</v>
      </c>
      <c r="B8" s="1" t="s">
        <v>2390</v>
      </c>
      <c r="C8" s="73">
        <v>12</v>
      </c>
      <c r="D8" s="1" t="s">
        <v>35</v>
      </c>
      <c r="E8" s="1">
        <v>8051</v>
      </c>
      <c r="F8" s="1" t="s">
        <v>14</v>
      </c>
      <c r="G8" s="1">
        <v>114.19</v>
      </c>
      <c r="H8" s="1" t="s">
        <v>2391</v>
      </c>
      <c r="I8" s="1" t="s">
        <v>36</v>
      </c>
      <c r="J8" s="1">
        <v>5672</v>
      </c>
      <c r="K8" s="1" t="s">
        <v>37</v>
      </c>
      <c r="L8" s="1" t="s">
        <v>4294</v>
      </c>
      <c r="M8" s="1" t="s">
        <v>2382</v>
      </c>
      <c r="N8" s="1" t="s">
        <v>9</v>
      </c>
      <c r="O8" s="1" t="s">
        <v>10</v>
      </c>
      <c r="P8" s="1" t="s">
        <v>11</v>
      </c>
      <c r="Q8" s="1" t="s">
        <v>12</v>
      </c>
      <c r="R8" s="20" t="s">
        <v>13</v>
      </c>
    </row>
    <row r="9" spans="1:18" ht="17" x14ac:dyDescent="0.25">
      <c r="A9" s="19">
        <v>8</v>
      </c>
      <c r="B9" s="1" t="s">
        <v>2089</v>
      </c>
      <c r="C9" s="73">
        <v>12</v>
      </c>
      <c r="D9" s="1" t="s">
        <v>42</v>
      </c>
      <c r="E9" s="1">
        <v>31289</v>
      </c>
      <c r="F9" s="1" t="s">
        <v>43</v>
      </c>
      <c r="G9" s="1">
        <v>142.24</v>
      </c>
      <c r="H9" s="1" t="s">
        <v>2389</v>
      </c>
      <c r="I9" s="1" t="s">
        <v>2382</v>
      </c>
      <c r="J9" s="1">
        <v>84268</v>
      </c>
      <c r="K9" s="1" t="s">
        <v>44</v>
      </c>
      <c r="L9" s="1" t="s">
        <v>4267</v>
      </c>
      <c r="M9" s="1" t="s">
        <v>2382</v>
      </c>
      <c r="N9" s="1" t="s">
        <v>9</v>
      </c>
      <c r="O9" s="1" t="s">
        <v>10</v>
      </c>
      <c r="P9" s="1" t="s">
        <v>11</v>
      </c>
      <c r="Q9" s="1" t="s">
        <v>12</v>
      </c>
      <c r="R9" s="20" t="s">
        <v>25</v>
      </c>
    </row>
    <row r="10" spans="1:18" ht="17" x14ac:dyDescent="0.25">
      <c r="A10" s="19">
        <v>9</v>
      </c>
      <c r="B10" s="1" t="s">
        <v>2091</v>
      </c>
      <c r="C10" s="73">
        <v>12</v>
      </c>
      <c r="D10" s="1" t="s">
        <v>45</v>
      </c>
      <c r="E10" s="1">
        <v>996</v>
      </c>
      <c r="F10" s="1" t="s">
        <v>49</v>
      </c>
      <c r="G10" s="1">
        <v>94.11</v>
      </c>
      <c r="H10" s="1" t="s">
        <v>3776</v>
      </c>
      <c r="I10" s="1" t="s">
        <v>50</v>
      </c>
      <c r="J10" s="1">
        <v>15882</v>
      </c>
      <c r="K10" s="1" t="s">
        <v>51</v>
      </c>
      <c r="L10" s="1" t="s">
        <v>2382</v>
      </c>
      <c r="M10" s="1" t="s">
        <v>52</v>
      </c>
      <c r="N10" s="1" t="s">
        <v>9</v>
      </c>
      <c r="O10" s="1" t="s">
        <v>46</v>
      </c>
      <c r="P10" s="1" t="s">
        <v>47</v>
      </c>
      <c r="Q10" s="1" t="s">
        <v>48</v>
      </c>
      <c r="R10" s="20" t="s">
        <v>48</v>
      </c>
    </row>
    <row r="11" spans="1:18" ht="17" x14ac:dyDescent="0.25">
      <c r="A11" s="19">
        <v>10</v>
      </c>
      <c r="B11" s="1" t="s">
        <v>1684</v>
      </c>
      <c r="C11" s="73">
        <v>11</v>
      </c>
      <c r="D11" s="1" t="s">
        <v>93</v>
      </c>
      <c r="E11" s="1">
        <v>176</v>
      </c>
      <c r="F11" s="1" t="s">
        <v>97</v>
      </c>
      <c r="G11" s="1">
        <v>60.05</v>
      </c>
      <c r="H11" s="1" t="s">
        <v>3777</v>
      </c>
      <c r="I11" s="1" t="s">
        <v>98</v>
      </c>
      <c r="J11" s="1">
        <v>15366</v>
      </c>
      <c r="K11" s="1" t="s">
        <v>99</v>
      </c>
      <c r="L11" s="1" t="s">
        <v>4279</v>
      </c>
      <c r="M11" s="1" t="s">
        <v>2382</v>
      </c>
      <c r="N11" s="1" t="s">
        <v>9</v>
      </c>
      <c r="O11" s="1" t="s">
        <v>94</v>
      </c>
      <c r="P11" s="1" t="s">
        <v>95</v>
      </c>
      <c r="Q11" s="1" t="s">
        <v>96</v>
      </c>
      <c r="R11" s="20" t="s">
        <v>96</v>
      </c>
    </row>
    <row r="12" spans="1:18" ht="17" x14ac:dyDescent="0.25">
      <c r="A12" s="19">
        <v>11</v>
      </c>
      <c r="B12" s="1" t="s">
        <v>2392</v>
      </c>
      <c r="C12" s="73">
        <v>10</v>
      </c>
      <c r="D12" s="1" t="s">
        <v>76</v>
      </c>
      <c r="E12" s="1">
        <v>11509</v>
      </c>
      <c r="F12" s="1" t="s">
        <v>26</v>
      </c>
      <c r="G12" s="1">
        <v>100.16</v>
      </c>
      <c r="H12" s="1" t="s">
        <v>3778</v>
      </c>
      <c r="I12" s="1" t="s">
        <v>2382</v>
      </c>
      <c r="J12" s="1" t="s">
        <v>2382</v>
      </c>
      <c r="K12" s="1" t="s">
        <v>77</v>
      </c>
      <c r="L12" s="1" t="s">
        <v>4228</v>
      </c>
      <c r="M12" s="1" t="s">
        <v>2382</v>
      </c>
      <c r="N12" s="1" t="s">
        <v>9</v>
      </c>
      <c r="O12" s="1" t="s">
        <v>10</v>
      </c>
      <c r="P12" s="1" t="s">
        <v>11</v>
      </c>
      <c r="Q12" s="1" t="s">
        <v>12</v>
      </c>
      <c r="R12" s="20" t="s">
        <v>13</v>
      </c>
    </row>
    <row r="13" spans="1:18" ht="17" x14ac:dyDescent="0.25">
      <c r="A13" s="19">
        <v>12</v>
      </c>
      <c r="B13" s="1" t="s">
        <v>79</v>
      </c>
      <c r="C13" s="73">
        <v>10</v>
      </c>
      <c r="D13" s="1" t="s">
        <v>78</v>
      </c>
      <c r="E13" s="1">
        <v>7439</v>
      </c>
      <c r="F13" s="1" t="s">
        <v>84</v>
      </c>
      <c r="G13" s="1">
        <v>150.22</v>
      </c>
      <c r="H13" s="1" t="s">
        <v>3347</v>
      </c>
      <c r="I13" s="1" t="s">
        <v>2382</v>
      </c>
      <c r="J13" s="1">
        <v>38265</v>
      </c>
      <c r="K13" s="1" t="s">
        <v>85</v>
      </c>
      <c r="L13" s="1" t="s">
        <v>2382</v>
      </c>
      <c r="M13" s="1" t="s">
        <v>2382</v>
      </c>
      <c r="N13" s="1" t="s">
        <v>9</v>
      </c>
      <c r="O13" s="1" t="s">
        <v>80</v>
      </c>
      <c r="P13" s="1" t="s">
        <v>81</v>
      </c>
      <c r="Q13" s="1" t="s">
        <v>82</v>
      </c>
      <c r="R13" s="20" t="s">
        <v>83</v>
      </c>
    </row>
    <row r="14" spans="1:18" ht="17" x14ac:dyDescent="0.25">
      <c r="A14" s="19">
        <v>13</v>
      </c>
      <c r="B14" s="1" t="s">
        <v>87</v>
      </c>
      <c r="C14" s="73">
        <v>10</v>
      </c>
      <c r="D14" s="1" t="s">
        <v>86</v>
      </c>
      <c r="E14" s="1">
        <v>8029</v>
      </c>
      <c r="F14" s="1" t="s">
        <v>90</v>
      </c>
      <c r="G14" s="1">
        <v>68.069999999999993</v>
      </c>
      <c r="H14" s="1" t="s">
        <v>2393</v>
      </c>
      <c r="I14" s="1" t="s">
        <v>91</v>
      </c>
      <c r="J14" s="1">
        <v>35559</v>
      </c>
      <c r="K14" s="1" t="s">
        <v>92</v>
      </c>
      <c r="L14" s="1" t="s">
        <v>2382</v>
      </c>
      <c r="M14" s="1" t="s">
        <v>2382</v>
      </c>
      <c r="N14" s="1" t="s">
        <v>9</v>
      </c>
      <c r="O14" s="1" t="s">
        <v>88</v>
      </c>
      <c r="P14" s="1" t="s">
        <v>89</v>
      </c>
      <c r="Q14" s="1" t="s">
        <v>89</v>
      </c>
      <c r="R14" s="20" t="s">
        <v>89</v>
      </c>
    </row>
    <row r="15" spans="1:18" ht="17" x14ac:dyDescent="0.25">
      <c r="A15" s="19">
        <v>14</v>
      </c>
      <c r="B15" s="1" t="s">
        <v>2394</v>
      </c>
      <c r="C15" s="73">
        <v>9</v>
      </c>
      <c r="D15" s="1" t="s">
        <v>105</v>
      </c>
      <c r="E15" s="1">
        <v>7720</v>
      </c>
      <c r="F15" s="1" t="s">
        <v>108</v>
      </c>
      <c r="G15" s="1">
        <v>130.22999999999999</v>
      </c>
      <c r="H15" s="1" t="s">
        <v>2395</v>
      </c>
      <c r="I15" s="1" t="s">
        <v>109</v>
      </c>
      <c r="J15" s="1">
        <v>16011</v>
      </c>
      <c r="K15" s="1" t="s">
        <v>110</v>
      </c>
      <c r="L15" s="1" t="s">
        <v>2382</v>
      </c>
      <c r="M15" s="1" t="s">
        <v>2382</v>
      </c>
      <c r="N15" s="1" t="s">
        <v>9</v>
      </c>
      <c r="O15" s="1" t="s">
        <v>80</v>
      </c>
      <c r="P15" s="1" t="s">
        <v>106</v>
      </c>
      <c r="Q15" s="1" t="s">
        <v>107</v>
      </c>
      <c r="R15" s="20" t="s">
        <v>107</v>
      </c>
    </row>
    <row r="16" spans="1:18" ht="17" x14ac:dyDescent="0.25">
      <c r="A16" s="19">
        <v>15</v>
      </c>
      <c r="B16" s="1" t="s">
        <v>115</v>
      </c>
      <c r="C16" s="73">
        <v>9</v>
      </c>
      <c r="D16" s="1" t="s">
        <v>114</v>
      </c>
      <c r="E16" s="1">
        <v>12266</v>
      </c>
      <c r="F16" s="1" t="s">
        <v>116</v>
      </c>
      <c r="G16" s="1">
        <v>96.13</v>
      </c>
      <c r="H16" s="1" t="s">
        <v>2398</v>
      </c>
      <c r="I16" s="1" t="s">
        <v>2382</v>
      </c>
      <c r="J16" s="1" t="s">
        <v>2382</v>
      </c>
      <c r="K16" s="1" t="s">
        <v>117</v>
      </c>
      <c r="L16" s="1" t="s">
        <v>2382</v>
      </c>
      <c r="M16" s="1" t="s">
        <v>2382</v>
      </c>
      <c r="N16" s="1" t="s">
        <v>9</v>
      </c>
      <c r="O16" s="1" t="s">
        <v>88</v>
      </c>
      <c r="P16" s="1" t="s">
        <v>89</v>
      </c>
      <c r="Q16" s="1" t="s">
        <v>89</v>
      </c>
      <c r="R16" s="20" t="s">
        <v>89</v>
      </c>
    </row>
    <row r="17" spans="1:18" ht="17" x14ac:dyDescent="0.25">
      <c r="A17" s="19">
        <v>16</v>
      </c>
      <c r="B17" s="1" t="s">
        <v>2399</v>
      </c>
      <c r="C17" s="73">
        <v>9</v>
      </c>
      <c r="D17" s="1" t="s">
        <v>137</v>
      </c>
      <c r="E17" s="1">
        <v>11552</v>
      </c>
      <c r="F17" s="1" t="s">
        <v>17</v>
      </c>
      <c r="G17" s="1">
        <v>86.13</v>
      </c>
      <c r="H17" s="1" t="s">
        <v>2400</v>
      </c>
      <c r="I17" s="1" t="s">
        <v>138</v>
      </c>
      <c r="J17" s="1">
        <v>16638</v>
      </c>
      <c r="K17" s="1" t="s">
        <v>139</v>
      </c>
      <c r="L17" s="1" t="s">
        <v>2382</v>
      </c>
      <c r="M17" s="1" t="s">
        <v>2382</v>
      </c>
      <c r="N17" s="1" t="s">
        <v>9</v>
      </c>
      <c r="O17" s="1" t="s">
        <v>10</v>
      </c>
      <c r="P17" s="1" t="s">
        <v>11</v>
      </c>
      <c r="Q17" s="1" t="s">
        <v>12</v>
      </c>
      <c r="R17" s="20" t="s">
        <v>25</v>
      </c>
    </row>
    <row r="18" spans="1:18" ht="17" x14ac:dyDescent="0.25">
      <c r="A18" s="19">
        <v>17</v>
      </c>
      <c r="B18" s="1" t="s">
        <v>2396</v>
      </c>
      <c r="C18" s="73">
        <v>9</v>
      </c>
      <c r="D18" s="1" t="s">
        <v>58</v>
      </c>
      <c r="E18" s="1">
        <v>240</v>
      </c>
      <c r="F18" s="1" t="s">
        <v>61</v>
      </c>
      <c r="G18" s="1">
        <v>106.12</v>
      </c>
      <c r="H18" s="1" t="s">
        <v>2397</v>
      </c>
      <c r="I18" s="1" t="s">
        <v>4077</v>
      </c>
      <c r="J18" s="1">
        <v>17169</v>
      </c>
      <c r="K18" s="1" t="s">
        <v>62</v>
      </c>
      <c r="L18" s="1" t="s">
        <v>2382</v>
      </c>
      <c r="M18" s="1" t="s">
        <v>2382</v>
      </c>
      <c r="N18" s="1" t="s">
        <v>9</v>
      </c>
      <c r="O18" s="1" t="s">
        <v>46</v>
      </c>
      <c r="P18" s="1" t="s">
        <v>59</v>
      </c>
      <c r="Q18" s="1" t="s">
        <v>60</v>
      </c>
      <c r="R18" s="20" t="s">
        <v>60</v>
      </c>
    </row>
    <row r="19" spans="1:18" ht="17" x14ac:dyDescent="0.25">
      <c r="A19" s="19">
        <v>18</v>
      </c>
      <c r="B19" s="1" t="s">
        <v>2401</v>
      </c>
      <c r="C19" s="73">
        <v>9</v>
      </c>
      <c r="D19" s="1" t="s">
        <v>70</v>
      </c>
      <c r="E19" s="1">
        <v>878</v>
      </c>
      <c r="F19" s="1" t="s">
        <v>73</v>
      </c>
      <c r="G19" s="1">
        <v>48.11</v>
      </c>
      <c r="H19" s="1" t="s">
        <v>3779</v>
      </c>
      <c r="I19" s="1" t="s">
        <v>74</v>
      </c>
      <c r="J19" s="1">
        <v>16007</v>
      </c>
      <c r="K19" s="1" t="s">
        <v>75</v>
      </c>
      <c r="L19" s="1" t="s">
        <v>2382</v>
      </c>
      <c r="M19" s="1" t="s">
        <v>2382</v>
      </c>
      <c r="N19" s="1" t="s">
        <v>9</v>
      </c>
      <c r="O19" s="1" t="s">
        <v>29</v>
      </c>
      <c r="P19" s="1" t="s">
        <v>71</v>
      </c>
      <c r="Q19" s="1" t="s">
        <v>72</v>
      </c>
      <c r="R19" s="20" t="s">
        <v>72</v>
      </c>
    </row>
    <row r="20" spans="1:18" ht="17" x14ac:dyDescent="0.25">
      <c r="A20" s="19">
        <v>19</v>
      </c>
      <c r="B20" s="1" t="s">
        <v>1685</v>
      </c>
      <c r="C20" s="73">
        <v>9</v>
      </c>
      <c r="D20" s="1" t="s">
        <v>2193</v>
      </c>
      <c r="E20" s="1">
        <v>8027</v>
      </c>
      <c r="F20" s="1" t="s">
        <v>103</v>
      </c>
      <c r="G20" s="1">
        <v>67.09</v>
      </c>
      <c r="H20" s="1" t="s">
        <v>2415</v>
      </c>
      <c r="I20" s="1" t="s">
        <v>4081</v>
      </c>
      <c r="J20" s="1">
        <v>19203</v>
      </c>
      <c r="K20" s="1" t="s">
        <v>104</v>
      </c>
      <c r="L20" s="1" t="s">
        <v>2382</v>
      </c>
      <c r="M20" s="1" t="s">
        <v>2382</v>
      </c>
      <c r="N20" s="1" t="s">
        <v>9</v>
      </c>
      <c r="O20" s="1" t="s">
        <v>88</v>
      </c>
      <c r="P20" s="20" t="s">
        <v>89</v>
      </c>
      <c r="Q20" s="20" t="s">
        <v>89</v>
      </c>
      <c r="R20" s="20" t="s">
        <v>89</v>
      </c>
    </row>
    <row r="21" spans="1:18" ht="17" x14ac:dyDescent="0.25">
      <c r="A21" s="19">
        <v>20</v>
      </c>
      <c r="B21" s="1" t="s">
        <v>2413</v>
      </c>
      <c r="C21" s="73">
        <v>8</v>
      </c>
      <c r="D21" s="1" t="s">
        <v>111</v>
      </c>
      <c r="E21" s="1">
        <v>7284</v>
      </c>
      <c r="F21" s="1" t="s">
        <v>17</v>
      </c>
      <c r="G21" s="1">
        <v>86.13</v>
      </c>
      <c r="H21" s="1" t="s">
        <v>3780</v>
      </c>
      <c r="I21" s="1" t="s">
        <v>112</v>
      </c>
      <c r="J21" s="1">
        <v>16182</v>
      </c>
      <c r="K21" s="1" t="s">
        <v>113</v>
      </c>
      <c r="L21" s="1" t="s">
        <v>2382</v>
      </c>
      <c r="M21" s="1" t="s">
        <v>2382</v>
      </c>
      <c r="N21" s="1" t="s">
        <v>9</v>
      </c>
      <c r="O21" s="1" t="s">
        <v>10</v>
      </c>
      <c r="P21" s="1" t="s">
        <v>11</v>
      </c>
      <c r="Q21" s="1" t="s">
        <v>12</v>
      </c>
      <c r="R21" s="20" t="s">
        <v>25</v>
      </c>
    </row>
    <row r="22" spans="1:18" ht="17" x14ac:dyDescent="0.25">
      <c r="A22" s="19">
        <v>21</v>
      </c>
      <c r="B22" s="1" t="s">
        <v>2410</v>
      </c>
      <c r="C22" s="73">
        <v>8</v>
      </c>
      <c r="D22" s="1" t="s">
        <v>161</v>
      </c>
      <c r="E22" s="1">
        <v>11583</v>
      </c>
      <c r="F22" s="1" t="s">
        <v>26</v>
      </c>
      <c r="G22" s="1">
        <v>100.16</v>
      </c>
      <c r="H22" s="1" t="s">
        <v>2461</v>
      </c>
      <c r="I22" s="1" t="s">
        <v>2382</v>
      </c>
      <c r="J22" s="1" t="s">
        <v>2382</v>
      </c>
      <c r="K22" s="1" t="s">
        <v>162</v>
      </c>
      <c r="L22" s="1" t="s">
        <v>4230</v>
      </c>
      <c r="M22" s="1" t="s">
        <v>2382</v>
      </c>
      <c r="N22" s="1" t="s">
        <v>9</v>
      </c>
      <c r="O22" s="1" t="s">
        <v>10</v>
      </c>
      <c r="P22" s="1" t="s">
        <v>11</v>
      </c>
      <c r="Q22" s="1" t="s">
        <v>12</v>
      </c>
      <c r="R22" s="20" t="s">
        <v>13</v>
      </c>
    </row>
    <row r="23" spans="1:18" ht="17" x14ac:dyDescent="0.25">
      <c r="A23" s="19">
        <v>22</v>
      </c>
      <c r="B23" s="1" t="s">
        <v>2408</v>
      </c>
      <c r="C23" s="73">
        <v>8</v>
      </c>
      <c r="D23" s="1" t="s">
        <v>63</v>
      </c>
      <c r="E23" s="1">
        <v>2879</v>
      </c>
      <c r="F23" s="1" t="s">
        <v>66</v>
      </c>
      <c r="G23" s="1">
        <v>108.14</v>
      </c>
      <c r="H23" s="1" t="s">
        <v>2409</v>
      </c>
      <c r="I23" s="1" t="s">
        <v>67</v>
      </c>
      <c r="J23" s="1">
        <v>17847</v>
      </c>
      <c r="K23" s="1" t="s">
        <v>68</v>
      </c>
      <c r="L23" s="1" t="s">
        <v>2382</v>
      </c>
      <c r="M23" s="1" t="s">
        <v>69</v>
      </c>
      <c r="N23" s="1" t="s">
        <v>9</v>
      </c>
      <c r="O23" s="1" t="s">
        <v>46</v>
      </c>
      <c r="P23" s="1" t="s">
        <v>47</v>
      </c>
      <c r="Q23" s="1" t="s">
        <v>64</v>
      </c>
      <c r="R23" s="20" t="s">
        <v>65</v>
      </c>
    </row>
    <row r="24" spans="1:18" ht="17" x14ac:dyDescent="0.25">
      <c r="A24" s="19">
        <v>23</v>
      </c>
      <c r="B24" s="1" t="s">
        <v>2411</v>
      </c>
      <c r="C24" s="73">
        <v>8</v>
      </c>
      <c r="D24" s="1" t="s">
        <v>149</v>
      </c>
      <c r="E24" s="1">
        <v>7362</v>
      </c>
      <c r="F24" s="1" t="s">
        <v>150</v>
      </c>
      <c r="G24" s="1">
        <v>96.08</v>
      </c>
      <c r="H24" s="1" t="s">
        <v>3781</v>
      </c>
      <c r="I24" s="1" t="s">
        <v>151</v>
      </c>
      <c r="J24" s="1">
        <v>34768</v>
      </c>
      <c r="K24" s="1" t="s">
        <v>152</v>
      </c>
      <c r="L24" s="1" t="s">
        <v>2382</v>
      </c>
      <c r="M24" s="1" t="s">
        <v>2382</v>
      </c>
      <c r="N24" s="1" t="s">
        <v>9</v>
      </c>
      <c r="O24" s="1" t="s">
        <v>10</v>
      </c>
      <c r="P24" s="1" t="s">
        <v>11</v>
      </c>
      <c r="Q24" s="1" t="s">
        <v>12</v>
      </c>
      <c r="R24" s="20" t="s">
        <v>25</v>
      </c>
    </row>
    <row r="25" spans="1:18" ht="17" x14ac:dyDescent="0.25">
      <c r="A25" s="19">
        <v>24</v>
      </c>
      <c r="B25" s="1" t="s">
        <v>2404</v>
      </c>
      <c r="C25" s="73">
        <v>8</v>
      </c>
      <c r="D25" s="1" t="s">
        <v>129</v>
      </c>
      <c r="E25" s="1">
        <v>61657</v>
      </c>
      <c r="F25" s="1" t="s">
        <v>132</v>
      </c>
      <c r="G25" s="1">
        <v>128.19</v>
      </c>
      <c r="H25" s="1" t="s">
        <v>2405</v>
      </c>
      <c r="I25" s="1" t="s">
        <v>2382</v>
      </c>
      <c r="J25" s="1" t="s">
        <v>2382</v>
      </c>
      <c r="K25" s="1" t="s">
        <v>133</v>
      </c>
      <c r="L25" s="1" t="s">
        <v>2382</v>
      </c>
      <c r="M25" s="1" t="s">
        <v>2382</v>
      </c>
      <c r="N25" s="1" t="s">
        <v>9</v>
      </c>
      <c r="O25" s="1" t="s">
        <v>29</v>
      </c>
      <c r="P25" s="1" t="s">
        <v>130</v>
      </c>
      <c r="Q25" s="1" t="s">
        <v>131</v>
      </c>
      <c r="R25" s="20" t="s">
        <v>131</v>
      </c>
    </row>
    <row r="26" spans="1:18" ht="17" x14ac:dyDescent="0.25">
      <c r="A26" s="19">
        <v>25</v>
      </c>
      <c r="B26" s="1" t="s">
        <v>2412</v>
      </c>
      <c r="C26" s="73">
        <v>8</v>
      </c>
      <c r="D26" s="1" t="s">
        <v>100</v>
      </c>
      <c r="E26" s="1">
        <v>1140</v>
      </c>
      <c r="F26" s="1" t="s">
        <v>102</v>
      </c>
      <c r="G26" s="1">
        <v>92.14</v>
      </c>
      <c r="H26" s="1" t="s">
        <v>3782</v>
      </c>
      <c r="I26" s="1" t="s">
        <v>4079</v>
      </c>
      <c r="J26" s="1">
        <v>17578</v>
      </c>
      <c r="K26" s="1" t="s">
        <v>4078</v>
      </c>
      <c r="L26" s="1" t="s">
        <v>2382</v>
      </c>
      <c r="M26" s="1" t="s">
        <v>4080</v>
      </c>
      <c r="N26" s="1" t="s">
        <v>9</v>
      </c>
      <c r="O26" s="1" t="s">
        <v>46</v>
      </c>
      <c r="P26" s="1" t="s">
        <v>59</v>
      </c>
      <c r="Q26" s="1" t="s">
        <v>101</v>
      </c>
      <c r="R26" s="20" t="s">
        <v>101</v>
      </c>
    </row>
    <row r="27" spans="1:18" ht="17" x14ac:dyDescent="0.25">
      <c r="A27" s="19">
        <v>26</v>
      </c>
      <c r="B27" s="1" t="s">
        <v>2402</v>
      </c>
      <c r="C27" s="73">
        <v>8</v>
      </c>
      <c r="D27" s="1" t="s">
        <v>170</v>
      </c>
      <c r="E27" s="1">
        <v>22311</v>
      </c>
      <c r="F27" s="1" t="s">
        <v>171</v>
      </c>
      <c r="G27" s="1">
        <v>136.22999999999999</v>
      </c>
      <c r="H27" s="1" t="s">
        <v>2403</v>
      </c>
      <c r="I27" s="1" t="s">
        <v>172</v>
      </c>
      <c r="J27" s="1">
        <v>15384</v>
      </c>
      <c r="K27" s="1" t="s">
        <v>173</v>
      </c>
      <c r="L27" s="1" t="s">
        <v>2382</v>
      </c>
      <c r="M27" s="1" t="s">
        <v>2382</v>
      </c>
      <c r="N27" s="1" t="s">
        <v>9</v>
      </c>
      <c r="O27" s="1" t="s">
        <v>80</v>
      </c>
      <c r="P27" s="1" t="s">
        <v>81</v>
      </c>
      <c r="Q27" s="1" t="s">
        <v>82</v>
      </c>
      <c r="R27" s="20" t="s">
        <v>83</v>
      </c>
    </row>
    <row r="28" spans="1:18" ht="17" x14ac:dyDescent="0.25">
      <c r="A28" s="19">
        <v>27</v>
      </c>
      <c r="B28" s="1" t="s">
        <v>2414</v>
      </c>
      <c r="C28" s="73">
        <v>8</v>
      </c>
      <c r="D28" s="1" t="s">
        <v>134</v>
      </c>
      <c r="E28" s="1">
        <v>10797</v>
      </c>
      <c r="F28" s="1" t="s">
        <v>135</v>
      </c>
      <c r="G28" s="1">
        <v>82.1</v>
      </c>
      <c r="H28" s="1" t="s">
        <v>3783</v>
      </c>
      <c r="I28" s="1" t="s">
        <v>2382</v>
      </c>
      <c r="J28" s="1" t="s">
        <v>2382</v>
      </c>
      <c r="K28" s="1" t="s">
        <v>136</v>
      </c>
      <c r="L28" s="1" t="s">
        <v>2382</v>
      </c>
      <c r="M28" s="1" t="s">
        <v>2382</v>
      </c>
      <c r="N28" s="1" t="s">
        <v>9</v>
      </c>
      <c r="O28" s="1" t="s">
        <v>88</v>
      </c>
      <c r="P28" s="1" t="s">
        <v>89</v>
      </c>
      <c r="Q28" s="1" t="s">
        <v>89</v>
      </c>
      <c r="R28" s="20" t="s">
        <v>89</v>
      </c>
    </row>
    <row r="29" spans="1:18" ht="17" x14ac:dyDescent="0.25">
      <c r="A29" s="19">
        <v>28</v>
      </c>
      <c r="B29" s="1" t="s">
        <v>2406</v>
      </c>
      <c r="C29" s="73">
        <v>8</v>
      </c>
      <c r="D29" s="1" t="s">
        <v>53</v>
      </c>
      <c r="E29" s="1">
        <v>19310</v>
      </c>
      <c r="F29" s="1" t="s">
        <v>55</v>
      </c>
      <c r="G29" s="1">
        <v>126.3</v>
      </c>
      <c r="H29" s="1" t="s">
        <v>2407</v>
      </c>
      <c r="I29" s="1" t="s">
        <v>56</v>
      </c>
      <c r="J29" s="1">
        <v>4614</v>
      </c>
      <c r="K29" s="1" t="s">
        <v>57</v>
      </c>
      <c r="L29" s="1" t="s">
        <v>2382</v>
      </c>
      <c r="M29" s="1" t="s">
        <v>2382</v>
      </c>
      <c r="N29" s="1" t="s">
        <v>9</v>
      </c>
      <c r="O29" s="1" t="s">
        <v>29</v>
      </c>
      <c r="P29" s="1" t="s">
        <v>54</v>
      </c>
      <c r="Q29" s="1" t="s">
        <v>54</v>
      </c>
      <c r="R29" s="20" t="s">
        <v>54</v>
      </c>
    </row>
    <row r="30" spans="1:18" ht="17" x14ac:dyDescent="0.25">
      <c r="A30" s="19">
        <v>29</v>
      </c>
      <c r="B30" s="1" t="s">
        <v>2417</v>
      </c>
      <c r="C30" s="73">
        <v>7</v>
      </c>
      <c r="D30" s="1" t="s">
        <v>272</v>
      </c>
      <c r="E30" s="1">
        <v>121677</v>
      </c>
      <c r="F30" s="1" t="s">
        <v>273</v>
      </c>
      <c r="G30" s="1">
        <v>172.27</v>
      </c>
      <c r="H30" s="1" t="s">
        <v>2418</v>
      </c>
      <c r="I30" s="1" t="s">
        <v>2382</v>
      </c>
      <c r="J30" s="1" t="s">
        <v>2382</v>
      </c>
      <c r="K30" s="1" t="s">
        <v>274</v>
      </c>
      <c r="L30" s="1" t="s">
        <v>2382</v>
      </c>
      <c r="M30" s="1" t="s">
        <v>2382</v>
      </c>
      <c r="N30" s="1" t="s">
        <v>9</v>
      </c>
      <c r="O30" s="1" t="s">
        <v>46</v>
      </c>
      <c r="P30" s="1" t="s">
        <v>2419</v>
      </c>
      <c r="Q30" s="1" t="s">
        <v>2419</v>
      </c>
      <c r="R30" s="20" t="s">
        <v>2419</v>
      </c>
    </row>
    <row r="31" spans="1:18" ht="17" x14ac:dyDescent="0.25">
      <c r="A31" s="19">
        <v>30</v>
      </c>
      <c r="B31" s="1" t="s">
        <v>175</v>
      </c>
      <c r="C31" s="73">
        <v>7</v>
      </c>
      <c r="D31" s="1" t="s">
        <v>174</v>
      </c>
      <c r="E31" s="1">
        <v>29096</v>
      </c>
      <c r="F31" s="1" t="s">
        <v>154</v>
      </c>
      <c r="G31" s="1">
        <v>156.26</v>
      </c>
      <c r="H31" s="1" t="s">
        <v>2420</v>
      </c>
      <c r="I31" s="1" t="s">
        <v>2382</v>
      </c>
      <c r="J31" s="1" t="s">
        <v>2382</v>
      </c>
      <c r="K31" s="1" t="s">
        <v>2382</v>
      </c>
      <c r="L31" s="1" t="s">
        <v>2382</v>
      </c>
      <c r="M31" s="1" t="s">
        <v>2382</v>
      </c>
      <c r="N31" s="1" t="s">
        <v>9</v>
      </c>
      <c r="O31" s="1" t="s">
        <v>10</v>
      </c>
      <c r="P31" s="1" t="s">
        <v>11</v>
      </c>
      <c r="Q31" s="1" t="s">
        <v>176</v>
      </c>
      <c r="R31" s="20" t="s">
        <v>177</v>
      </c>
    </row>
    <row r="32" spans="1:18" ht="17" x14ac:dyDescent="0.25">
      <c r="A32" s="19">
        <v>31</v>
      </c>
      <c r="B32" s="1" t="s">
        <v>2422</v>
      </c>
      <c r="C32" s="73">
        <v>7</v>
      </c>
      <c r="D32" s="1" t="s">
        <v>178</v>
      </c>
      <c r="E32" s="1">
        <v>94317</v>
      </c>
      <c r="F32" s="1" t="s">
        <v>158</v>
      </c>
      <c r="G32" s="1">
        <v>128.21</v>
      </c>
      <c r="H32" s="1" t="s">
        <v>3784</v>
      </c>
      <c r="I32" s="1" t="s">
        <v>2382</v>
      </c>
      <c r="J32" s="1" t="s">
        <v>2382</v>
      </c>
      <c r="K32" s="1" t="s">
        <v>2382</v>
      </c>
      <c r="L32" s="1" t="s">
        <v>2382</v>
      </c>
      <c r="M32" s="1" t="s">
        <v>2382</v>
      </c>
      <c r="N32" s="1" t="s">
        <v>9</v>
      </c>
      <c r="O32" s="1" t="s">
        <v>10</v>
      </c>
      <c r="P32" s="1" t="s">
        <v>11</v>
      </c>
      <c r="Q32" s="1" t="s">
        <v>12</v>
      </c>
      <c r="R32" s="20" t="s">
        <v>13</v>
      </c>
    </row>
    <row r="33" spans="1:18" ht="17" x14ac:dyDescent="0.25">
      <c r="A33" s="19">
        <v>32</v>
      </c>
      <c r="B33" s="1" t="s">
        <v>2425</v>
      </c>
      <c r="C33" s="73">
        <v>7</v>
      </c>
      <c r="D33" s="1" t="s">
        <v>249</v>
      </c>
      <c r="E33" s="1">
        <v>8130</v>
      </c>
      <c r="F33" s="1" t="s">
        <v>14</v>
      </c>
      <c r="G33" s="1">
        <v>114.19</v>
      </c>
      <c r="H33" s="1" t="s">
        <v>2426</v>
      </c>
      <c r="I33" s="1" t="s">
        <v>250</v>
      </c>
      <c r="J33" s="1">
        <v>34787</v>
      </c>
      <c r="K33" s="1" t="s">
        <v>251</v>
      </c>
      <c r="L33" s="1" t="s">
        <v>4297</v>
      </c>
      <c r="M33" s="1" t="s">
        <v>2382</v>
      </c>
      <c r="N33" s="1" t="s">
        <v>9</v>
      </c>
      <c r="O33" s="1" t="s">
        <v>10</v>
      </c>
      <c r="P33" s="1" t="s">
        <v>11</v>
      </c>
      <c r="Q33" s="1" t="s">
        <v>12</v>
      </c>
      <c r="R33" s="20" t="s">
        <v>25</v>
      </c>
    </row>
    <row r="34" spans="1:18" ht="17" x14ac:dyDescent="0.25">
      <c r="A34" s="19">
        <v>33</v>
      </c>
      <c r="B34" s="1" t="s">
        <v>2423</v>
      </c>
      <c r="C34" s="73">
        <v>7</v>
      </c>
      <c r="D34" s="1" t="s">
        <v>157</v>
      </c>
      <c r="E34" s="1">
        <v>454</v>
      </c>
      <c r="F34" s="1" t="s">
        <v>158</v>
      </c>
      <c r="G34" s="1">
        <v>128.21</v>
      </c>
      <c r="H34" s="1" t="s">
        <v>2424</v>
      </c>
      <c r="I34" s="1" t="s">
        <v>159</v>
      </c>
      <c r="J34" s="1">
        <v>17935</v>
      </c>
      <c r="K34" s="1" t="s">
        <v>160</v>
      </c>
      <c r="L34" s="1" t="s">
        <v>4281</v>
      </c>
      <c r="M34" s="1" t="s">
        <v>2382</v>
      </c>
      <c r="N34" s="1" t="s">
        <v>9</v>
      </c>
      <c r="O34" s="1" t="s">
        <v>10</v>
      </c>
      <c r="P34" s="1" t="s">
        <v>11</v>
      </c>
      <c r="Q34" s="1" t="s">
        <v>12</v>
      </c>
      <c r="R34" s="20" t="s">
        <v>25</v>
      </c>
    </row>
    <row r="35" spans="1:18" ht="17" x14ac:dyDescent="0.25">
      <c r="A35" s="19">
        <v>34</v>
      </c>
      <c r="B35" s="1" t="s">
        <v>122</v>
      </c>
      <c r="C35" s="73">
        <v>7</v>
      </c>
      <c r="D35" s="1" t="s">
        <v>121</v>
      </c>
      <c r="E35" s="1">
        <v>62385</v>
      </c>
      <c r="F35" s="1" t="s">
        <v>124</v>
      </c>
      <c r="G35" s="1">
        <v>132.19999999999999</v>
      </c>
      <c r="H35" s="1" t="s">
        <v>2421</v>
      </c>
      <c r="I35" s="1" t="s">
        <v>2382</v>
      </c>
      <c r="J35" s="1" t="s">
        <v>2382</v>
      </c>
      <c r="K35" s="1" t="s">
        <v>125</v>
      </c>
      <c r="L35" s="1" t="s">
        <v>2382</v>
      </c>
      <c r="M35" s="1" t="s">
        <v>2382</v>
      </c>
      <c r="N35" s="1" t="s">
        <v>9</v>
      </c>
      <c r="O35" s="1" t="s">
        <v>46</v>
      </c>
      <c r="P35" s="1" t="s">
        <v>59</v>
      </c>
      <c r="Q35" s="1" t="s">
        <v>123</v>
      </c>
      <c r="R35" s="20" t="s">
        <v>123</v>
      </c>
    </row>
    <row r="36" spans="1:18" ht="17" x14ac:dyDescent="0.25">
      <c r="A36" s="19">
        <v>35</v>
      </c>
      <c r="B36" s="1" t="s">
        <v>2416</v>
      </c>
      <c r="C36" s="73">
        <v>7</v>
      </c>
      <c r="D36" s="1" t="s">
        <v>126</v>
      </c>
      <c r="E36" s="1">
        <v>5366074</v>
      </c>
      <c r="F36" s="1" t="s">
        <v>128</v>
      </c>
      <c r="G36" s="1">
        <v>190.28</v>
      </c>
      <c r="H36" s="1" t="s">
        <v>3785</v>
      </c>
      <c r="I36" s="1" t="s">
        <v>2382</v>
      </c>
      <c r="J36" s="1">
        <v>67251</v>
      </c>
      <c r="K36" s="1" t="s">
        <v>4082</v>
      </c>
      <c r="L36" s="1" t="s">
        <v>4278</v>
      </c>
      <c r="M36" s="1" t="s">
        <v>2382</v>
      </c>
      <c r="N36" s="1" t="s">
        <v>9</v>
      </c>
      <c r="O36" s="1" t="s">
        <v>10</v>
      </c>
      <c r="P36" s="1" t="s">
        <v>11</v>
      </c>
      <c r="Q36" s="1" t="s">
        <v>12</v>
      </c>
      <c r="R36" s="20" t="s">
        <v>127</v>
      </c>
    </row>
    <row r="37" spans="1:18" ht="17" x14ac:dyDescent="0.25">
      <c r="A37" s="19">
        <v>36</v>
      </c>
      <c r="B37" s="1" t="s">
        <v>2434</v>
      </c>
      <c r="C37" s="73">
        <v>6</v>
      </c>
      <c r="D37" s="1" t="s">
        <v>163</v>
      </c>
      <c r="E37" s="1">
        <v>798</v>
      </c>
      <c r="F37" s="1" t="s">
        <v>166</v>
      </c>
      <c r="G37" s="1">
        <v>117.15</v>
      </c>
      <c r="H37" s="1" t="s">
        <v>2435</v>
      </c>
      <c r="I37" s="1" t="s">
        <v>167</v>
      </c>
      <c r="J37" s="1">
        <v>16881</v>
      </c>
      <c r="K37" s="1" t="s">
        <v>168</v>
      </c>
      <c r="L37" s="1" t="s">
        <v>2382</v>
      </c>
      <c r="M37" s="1" t="s">
        <v>169</v>
      </c>
      <c r="N37" s="1" t="s">
        <v>9</v>
      </c>
      <c r="O37" s="1" t="s">
        <v>88</v>
      </c>
      <c r="P37" s="1" t="s">
        <v>164</v>
      </c>
      <c r="Q37" s="1" t="s">
        <v>165</v>
      </c>
      <c r="R37" s="20" t="s">
        <v>165</v>
      </c>
    </row>
    <row r="38" spans="1:18" ht="17" x14ac:dyDescent="0.25">
      <c r="A38" s="19">
        <v>37</v>
      </c>
      <c r="B38" s="1" t="s">
        <v>2430</v>
      </c>
      <c r="C38" s="73">
        <v>6</v>
      </c>
      <c r="D38" s="1" t="s">
        <v>118</v>
      </c>
      <c r="E38" s="1">
        <v>957</v>
      </c>
      <c r="F38" s="1" t="s">
        <v>108</v>
      </c>
      <c r="G38" s="1">
        <v>130.22999999999999</v>
      </c>
      <c r="H38" s="1" t="s">
        <v>2431</v>
      </c>
      <c r="I38" s="1" t="s">
        <v>119</v>
      </c>
      <c r="J38" s="1">
        <v>16188</v>
      </c>
      <c r="K38" s="1" t="s">
        <v>120</v>
      </c>
      <c r="L38" s="1" t="s">
        <v>4283</v>
      </c>
      <c r="M38" s="1" t="s">
        <v>2382</v>
      </c>
      <c r="N38" s="1" t="s">
        <v>9</v>
      </c>
      <c r="O38" s="1" t="s">
        <v>80</v>
      </c>
      <c r="P38" s="1" t="s">
        <v>106</v>
      </c>
      <c r="Q38" s="1" t="s">
        <v>107</v>
      </c>
      <c r="R38" s="20" t="s">
        <v>107</v>
      </c>
    </row>
    <row r="39" spans="1:18" ht="17" x14ac:dyDescent="0.25">
      <c r="A39" s="19">
        <v>38</v>
      </c>
      <c r="B39" s="1" t="s">
        <v>2441</v>
      </c>
      <c r="C39" s="73">
        <v>6</v>
      </c>
      <c r="D39" s="1" t="s">
        <v>304</v>
      </c>
      <c r="E39" s="1">
        <v>12302243</v>
      </c>
      <c r="F39" s="1" t="s">
        <v>306</v>
      </c>
      <c r="G39" s="1">
        <v>200.32</v>
      </c>
      <c r="H39" s="1" t="s">
        <v>4050</v>
      </c>
      <c r="I39" s="1" t="s">
        <v>2382</v>
      </c>
      <c r="J39" s="1" t="s">
        <v>2382</v>
      </c>
      <c r="K39" s="1" t="s">
        <v>2382</v>
      </c>
      <c r="L39" s="1" t="s">
        <v>2382</v>
      </c>
      <c r="M39" s="1" t="s">
        <v>2382</v>
      </c>
      <c r="N39" s="1" t="s">
        <v>9</v>
      </c>
      <c r="O39" s="1" t="s">
        <v>80</v>
      </c>
      <c r="P39" s="1" t="s">
        <v>81</v>
      </c>
      <c r="Q39" s="1" t="s">
        <v>305</v>
      </c>
      <c r="R39" s="20" t="s">
        <v>305</v>
      </c>
    </row>
    <row r="40" spans="1:18" ht="17" x14ac:dyDescent="0.25">
      <c r="A40" s="19">
        <v>39</v>
      </c>
      <c r="B40" s="1" t="s">
        <v>2427</v>
      </c>
      <c r="C40" s="73">
        <v>6</v>
      </c>
      <c r="D40" s="1" t="s">
        <v>153</v>
      </c>
      <c r="E40" s="1">
        <v>8175</v>
      </c>
      <c r="F40" s="1" t="s">
        <v>154</v>
      </c>
      <c r="G40" s="1">
        <v>156.26</v>
      </c>
      <c r="H40" s="1" t="s">
        <v>2428</v>
      </c>
      <c r="I40" s="1" t="s">
        <v>155</v>
      </c>
      <c r="J40" s="1">
        <v>31457</v>
      </c>
      <c r="K40" s="1" t="s">
        <v>156</v>
      </c>
      <c r="L40" s="1" t="s">
        <v>4300</v>
      </c>
      <c r="M40" s="1" t="s">
        <v>2382</v>
      </c>
      <c r="N40" s="1" t="s">
        <v>9</v>
      </c>
      <c r="O40" s="1" t="s">
        <v>10</v>
      </c>
      <c r="P40" s="1" t="s">
        <v>11</v>
      </c>
      <c r="Q40" s="1" t="s">
        <v>12</v>
      </c>
      <c r="R40" s="20" t="s">
        <v>25</v>
      </c>
    </row>
    <row r="41" spans="1:18" ht="17" x14ac:dyDescent="0.25">
      <c r="A41" s="19">
        <v>40</v>
      </c>
      <c r="B41" s="1" t="s">
        <v>2440</v>
      </c>
      <c r="C41" s="73">
        <v>6</v>
      </c>
      <c r="D41" s="1" t="s">
        <v>198</v>
      </c>
      <c r="E41" s="1">
        <v>702</v>
      </c>
      <c r="F41" s="1" t="s">
        <v>200</v>
      </c>
      <c r="G41" s="1">
        <v>46.07</v>
      </c>
      <c r="H41" s="1" t="s">
        <v>3786</v>
      </c>
      <c r="I41" s="1" t="s">
        <v>201</v>
      </c>
      <c r="J41" s="1">
        <v>16236</v>
      </c>
      <c r="K41" s="1" t="s">
        <v>202</v>
      </c>
      <c r="L41" s="1" t="s">
        <v>2382</v>
      </c>
      <c r="M41" s="1" t="s">
        <v>203</v>
      </c>
      <c r="N41" s="1" t="s">
        <v>9</v>
      </c>
      <c r="O41" s="1" t="s">
        <v>10</v>
      </c>
      <c r="P41" s="1" t="s">
        <v>11</v>
      </c>
      <c r="Q41" s="1" t="s">
        <v>176</v>
      </c>
      <c r="R41" s="20" t="s">
        <v>199</v>
      </c>
    </row>
    <row r="42" spans="1:18" ht="17" x14ac:dyDescent="0.25">
      <c r="A42" s="19">
        <v>41</v>
      </c>
      <c r="B42" s="1" t="s">
        <v>2438</v>
      </c>
      <c r="C42" s="73">
        <v>6</v>
      </c>
      <c r="D42" s="1" t="s">
        <v>216</v>
      </c>
      <c r="E42" s="1">
        <v>8857</v>
      </c>
      <c r="F42" s="1" t="s">
        <v>219</v>
      </c>
      <c r="G42" s="1">
        <v>88.11</v>
      </c>
      <c r="H42" s="1" t="s">
        <v>2439</v>
      </c>
      <c r="I42" s="1" t="s">
        <v>220</v>
      </c>
      <c r="J42" s="1">
        <v>27750</v>
      </c>
      <c r="K42" s="1" t="s">
        <v>221</v>
      </c>
      <c r="L42" s="1" t="s">
        <v>2382</v>
      </c>
      <c r="M42" s="1" t="s">
        <v>2382</v>
      </c>
      <c r="N42" s="1" t="s">
        <v>9</v>
      </c>
      <c r="O42" s="1" t="s">
        <v>94</v>
      </c>
      <c r="P42" s="1" t="s">
        <v>95</v>
      </c>
      <c r="Q42" s="1" t="s">
        <v>217</v>
      </c>
      <c r="R42" s="20" t="s">
        <v>218</v>
      </c>
    </row>
    <row r="43" spans="1:18" ht="17" x14ac:dyDescent="0.25">
      <c r="A43" s="19">
        <v>42</v>
      </c>
      <c r="B43" s="1" t="s">
        <v>2432</v>
      </c>
      <c r="C43" s="73">
        <v>6</v>
      </c>
      <c r="D43" s="1" t="s">
        <v>179</v>
      </c>
      <c r="E43" s="1">
        <v>10686</v>
      </c>
      <c r="F43" s="1" t="s">
        <v>180</v>
      </c>
      <c r="G43" s="1">
        <v>120.19</v>
      </c>
      <c r="H43" s="1" t="s">
        <v>3787</v>
      </c>
      <c r="I43" s="1" t="s">
        <v>181</v>
      </c>
      <c r="J43" s="1">
        <v>34037</v>
      </c>
      <c r="K43" s="1" t="s">
        <v>182</v>
      </c>
      <c r="L43" s="1" t="s">
        <v>2382</v>
      </c>
      <c r="M43" s="1" t="s">
        <v>2382</v>
      </c>
      <c r="N43" s="1" t="s">
        <v>9</v>
      </c>
      <c r="O43" s="1" t="s">
        <v>46</v>
      </c>
      <c r="P43" s="1" t="s">
        <v>59</v>
      </c>
      <c r="Q43" s="1" t="s">
        <v>59</v>
      </c>
      <c r="R43" s="20" t="s">
        <v>59</v>
      </c>
    </row>
    <row r="44" spans="1:18" ht="17" x14ac:dyDescent="0.25">
      <c r="A44" s="19">
        <v>43</v>
      </c>
      <c r="B44" s="1" t="s">
        <v>2436</v>
      </c>
      <c r="C44" s="73">
        <v>6</v>
      </c>
      <c r="D44" s="1" t="s">
        <v>190</v>
      </c>
      <c r="E44" s="1">
        <v>14505</v>
      </c>
      <c r="F44" s="1" t="s">
        <v>191</v>
      </c>
      <c r="G44" s="1">
        <v>110.11</v>
      </c>
      <c r="H44" s="1" t="s">
        <v>2437</v>
      </c>
      <c r="I44" s="1" t="s">
        <v>2382</v>
      </c>
      <c r="J44" s="1">
        <v>59983</v>
      </c>
      <c r="K44" s="1" t="s">
        <v>192</v>
      </c>
      <c r="L44" s="1" t="s">
        <v>2382</v>
      </c>
      <c r="M44" s="1" t="s">
        <v>2382</v>
      </c>
      <c r="N44" s="1" t="s">
        <v>9</v>
      </c>
      <c r="O44" s="1" t="s">
        <v>10</v>
      </c>
      <c r="P44" s="1" t="s">
        <v>11</v>
      </c>
      <c r="Q44" s="1" t="s">
        <v>12</v>
      </c>
      <c r="R44" s="20" t="s">
        <v>13</v>
      </c>
    </row>
    <row r="45" spans="1:18" ht="17" x14ac:dyDescent="0.25">
      <c r="A45" s="19">
        <v>44</v>
      </c>
      <c r="B45" s="1" t="s">
        <v>237</v>
      </c>
      <c r="C45" s="73">
        <v>6</v>
      </c>
      <c r="D45" s="1" t="s">
        <v>236</v>
      </c>
      <c r="E45" s="1">
        <v>19602</v>
      </c>
      <c r="F45" s="1" t="s">
        <v>238</v>
      </c>
      <c r="G45" s="1">
        <v>138.21</v>
      </c>
      <c r="H45" s="1" t="s">
        <v>2429</v>
      </c>
      <c r="I45" s="1" t="s">
        <v>2382</v>
      </c>
      <c r="J45" s="1" t="s">
        <v>2382</v>
      </c>
      <c r="K45" s="1" t="s">
        <v>239</v>
      </c>
      <c r="L45" s="1" t="s">
        <v>2382</v>
      </c>
      <c r="M45" s="1" t="s">
        <v>2382</v>
      </c>
      <c r="N45" s="1" t="s">
        <v>9</v>
      </c>
      <c r="O45" s="1" t="s">
        <v>88</v>
      </c>
      <c r="P45" s="1" t="s">
        <v>89</v>
      </c>
      <c r="Q45" s="1" t="s">
        <v>89</v>
      </c>
      <c r="R45" s="20" t="s">
        <v>89</v>
      </c>
    </row>
    <row r="46" spans="1:18" ht="17" x14ac:dyDescent="0.25">
      <c r="A46" s="19">
        <v>45</v>
      </c>
      <c r="B46" s="1" t="s">
        <v>2433</v>
      </c>
      <c r="C46" s="73">
        <v>6</v>
      </c>
      <c r="D46" s="1" t="s">
        <v>193</v>
      </c>
      <c r="E46" s="1">
        <v>7410</v>
      </c>
      <c r="F46" s="1" t="s">
        <v>194</v>
      </c>
      <c r="G46" s="1">
        <v>120.15</v>
      </c>
      <c r="H46" s="1" t="s">
        <v>3788</v>
      </c>
      <c r="I46" s="1" t="s">
        <v>195</v>
      </c>
      <c r="J46" s="1">
        <v>27632</v>
      </c>
      <c r="K46" s="1" t="s">
        <v>196</v>
      </c>
      <c r="L46" s="1" t="s">
        <v>2382</v>
      </c>
      <c r="M46" s="1" t="s">
        <v>197</v>
      </c>
      <c r="N46" s="1" t="s">
        <v>9</v>
      </c>
      <c r="O46" s="1" t="s">
        <v>10</v>
      </c>
      <c r="P46" s="1" t="s">
        <v>11</v>
      </c>
      <c r="Q46" s="1" t="s">
        <v>12</v>
      </c>
      <c r="R46" s="20" t="s">
        <v>13</v>
      </c>
    </row>
    <row r="47" spans="1:18" ht="17" x14ac:dyDescent="0.25">
      <c r="A47" s="19">
        <v>46</v>
      </c>
      <c r="B47" s="1" t="s">
        <v>2488</v>
      </c>
      <c r="C47" s="73">
        <v>5</v>
      </c>
      <c r="D47" s="1" t="s">
        <v>285</v>
      </c>
      <c r="E47" s="1">
        <v>7462</v>
      </c>
      <c r="F47" s="1" t="s">
        <v>171</v>
      </c>
      <c r="G47" s="1">
        <v>136.22999999999999</v>
      </c>
      <c r="H47" s="1" t="s">
        <v>3789</v>
      </c>
      <c r="I47" s="1" t="s">
        <v>286</v>
      </c>
      <c r="J47" s="1">
        <v>10334</v>
      </c>
      <c r="K47" s="1" t="s">
        <v>287</v>
      </c>
      <c r="L47" s="1" t="s">
        <v>4290</v>
      </c>
      <c r="M47" s="1" t="s">
        <v>2382</v>
      </c>
      <c r="N47" s="1" t="s">
        <v>9</v>
      </c>
      <c r="O47" s="1" t="s">
        <v>80</v>
      </c>
      <c r="P47" s="1" t="s">
        <v>81</v>
      </c>
      <c r="Q47" s="1" t="s">
        <v>82</v>
      </c>
      <c r="R47" s="20" t="s">
        <v>83</v>
      </c>
    </row>
    <row r="48" spans="1:18" ht="17" x14ac:dyDescent="0.25">
      <c r="A48" s="19">
        <v>47</v>
      </c>
      <c r="B48" s="1" t="s">
        <v>2469</v>
      </c>
      <c r="C48" s="73">
        <v>5</v>
      </c>
      <c r="D48" s="1" t="s">
        <v>347</v>
      </c>
      <c r="E48" s="1">
        <v>263</v>
      </c>
      <c r="F48" s="1" t="s">
        <v>348</v>
      </c>
      <c r="G48" s="1">
        <v>74.12</v>
      </c>
      <c r="H48" s="1" t="s">
        <v>3790</v>
      </c>
      <c r="I48" s="1" t="s">
        <v>349</v>
      </c>
      <c r="J48" s="1">
        <v>28885</v>
      </c>
      <c r="K48" s="1" t="s">
        <v>350</v>
      </c>
      <c r="L48" s="1" t="s">
        <v>4326</v>
      </c>
      <c r="M48" s="1" t="s">
        <v>351</v>
      </c>
      <c r="N48" s="1" t="s">
        <v>9</v>
      </c>
      <c r="O48" s="1" t="s">
        <v>10</v>
      </c>
      <c r="P48" s="1" t="s">
        <v>11</v>
      </c>
      <c r="Q48" s="1" t="s">
        <v>176</v>
      </c>
      <c r="R48" s="20" t="s">
        <v>199</v>
      </c>
    </row>
    <row r="49" spans="1:18" ht="17" x14ac:dyDescent="0.25">
      <c r="A49" s="19">
        <v>48</v>
      </c>
      <c r="B49" s="1" t="s">
        <v>2452</v>
      </c>
      <c r="C49" s="73">
        <v>5</v>
      </c>
      <c r="D49" s="1" t="s">
        <v>144</v>
      </c>
      <c r="E49" s="1">
        <v>7463</v>
      </c>
      <c r="F49" s="1" t="s">
        <v>146</v>
      </c>
      <c r="G49" s="1">
        <v>134.22</v>
      </c>
      <c r="H49" s="1" t="s">
        <v>3791</v>
      </c>
      <c r="I49" s="1" t="s">
        <v>147</v>
      </c>
      <c r="J49" s="1">
        <v>28768</v>
      </c>
      <c r="K49" s="1" t="s">
        <v>148</v>
      </c>
      <c r="L49" s="1" t="s">
        <v>4291</v>
      </c>
      <c r="M49" s="1" t="s">
        <v>2382</v>
      </c>
      <c r="N49" s="1" t="s">
        <v>9</v>
      </c>
      <c r="O49" s="1" t="s">
        <v>80</v>
      </c>
      <c r="P49" s="1" t="s">
        <v>81</v>
      </c>
      <c r="Q49" s="1" t="s">
        <v>82</v>
      </c>
      <c r="R49" s="20" t="s">
        <v>145</v>
      </c>
    </row>
    <row r="50" spans="1:18" ht="17" x14ac:dyDescent="0.25">
      <c r="A50" s="19">
        <v>49</v>
      </c>
      <c r="B50" s="1" t="s">
        <v>2486</v>
      </c>
      <c r="C50" s="73">
        <v>5</v>
      </c>
      <c r="D50" s="1" t="s">
        <v>288</v>
      </c>
      <c r="E50" s="1">
        <v>7461</v>
      </c>
      <c r="F50" s="1" t="s">
        <v>171</v>
      </c>
      <c r="G50" s="1">
        <v>136.22999999999999</v>
      </c>
      <c r="H50" s="1" t="s">
        <v>2487</v>
      </c>
      <c r="I50" s="1" t="s">
        <v>292</v>
      </c>
      <c r="J50" s="1">
        <v>10577</v>
      </c>
      <c r="K50" s="1" t="s">
        <v>293</v>
      </c>
      <c r="L50" s="1" t="s">
        <v>4289</v>
      </c>
      <c r="M50" s="1" t="s">
        <v>2382</v>
      </c>
      <c r="N50" s="1" t="s">
        <v>9</v>
      </c>
      <c r="O50" s="1" t="s">
        <v>289</v>
      </c>
      <c r="P50" s="1" t="s">
        <v>290</v>
      </c>
      <c r="Q50" s="1" t="s">
        <v>291</v>
      </c>
      <c r="R50" s="20" t="s">
        <v>291</v>
      </c>
    </row>
    <row r="51" spans="1:18" ht="17" x14ac:dyDescent="0.25">
      <c r="A51" s="19">
        <v>50</v>
      </c>
      <c r="B51" s="1" t="s">
        <v>2444</v>
      </c>
      <c r="C51" s="73">
        <v>5</v>
      </c>
      <c r="D51" s="1" t="s">
        <v>283</v>
      </c>
      <c r="E51" s="1">
        <v>17100</v>
      </c>
      <c r="F51" s="1" t="s">
        <v>208</v>
      </c>
      <c r="G51" s="1">
        <v>154.25</v>
      </c>
      <c r="H51" s="1" t="s">
        <v>3792</v>
      </c>
      <c r="I51" s="1" t="s">
        <v>284</v>
      </c>
      <c r="J51" s="1" t="s">
        <v>2382</v>
      </c>
      <c r="K51" s="1" t="s">
        <v>2382</v>
      </c>
      <c r="L51" s="1" t="s">
        <v>2382</v>
      </c>
      <c r="M51" s="1" t="s">
        <v>2382</v>
      </c>
      <c r="N51" s="1" t="s">
        <v>9</v>
      </c>
      <c r="O51" s="1" t="s">
        <v>80</v>
      </c>
      <c r="P51" s="1" t="s">
        <v>81</v>
      </c>
      <c r="Q51" s="1" t="s">
        <v>82</v>
      </c>
      <c r="R51" s="20" t="s">
        <v>83</v>
      </c>
    </row>
    <row r="52" spans="1:18" ht="17" x14ac:dyDescent="0.25">
      <c r="A52" s="19">
        <v>51</v>
      </c>
      <c r="B52" s="1" t="s">
        <v>2446</v>
      </c>
      <c r="C52" s="73">
        <v>5</v>
      </c>
      <c r="D52" s="1" t="s">
        <v>279</v>
      </c>
      <c r="E52" s="1">
        <v>2758</v>
      </c>
      <c r="F52" s="1" t="s">
        <v>208</v>
      </c>
      <c r="G52" s="1">
        <v>154.25</v>
      </c>
      <c r="H52" s="1" t="s">
        <v>3793</v>
      </c>
      <c r="I52" s="1" t="s">
        <v>281</v>
      </c>
      <c r="J52" s="1" t="s">
        <v>2382</v>
      </c>
      <c r="K52" s="1" t="s">
        <v>282</v>
      </c>
      <c r="L52" s="1" t="s">
        <v>4248</v>
      </c>
      <c r="M52" s="1" t="s">
        <v>2382</v>
      </c>
      <c r="N52" s="1" t="s">
        <v>9</v>
      </c>
      <c r="O52" s="1" t="s">
        <v>88</v>
      </c>
      <c r="P52" s="1" t="s">
        <v>280</v>
      </c>
      <c r="Q52" s="1" t="s">
        <v>280</v>
      </c>
      <c r="R52" s="20" t="s">
        <v>280</v>
      </c>
    </row>
    <row r="53" spans="1:18" ht="17" x14ac:dyDescent="0.25">
      <c r="A53" s="19">
        <v>52</v>
      </c>
      <c r="B53" s="1" t="s">
        <v>2453</v>
      </c>
      <c r="C53" s="73">
        <v>5</v>
      </c>
      <c r="D53" s="1" t="s">
        <v>339</v>
      </c>
      <c r="E53" s="1">
        <v>460</v>
      </c>
      <c r="F53" s="1" t="s">
        <v>340</v>
      </c>
      <c r="G53" s="1">
        <v>124.14</v>
      </c>
      <c r="H53" s="1" t="s">
        <v>3794</v>
      </c>
      <c r="I53" s="1" t="s">
        <v>4083</v>
      </c>
      <c r="J53" s="1">
        <v>28591</v>
      </c>
      <c r="K53" s="1" t="s">
        <v>341</v>
      </c>
      <c r="L53" s="1" t="s">
        <v>2382</v>
      </c>
      <c r="M53" s="1" t="s">
        <v>2382</v>
      </c>
      <c r="N53" s="1" t="s">
        <v>9</v>
      </c>
      <c r="O53" s="1" t="s">
        <v>46</v>
      </c>
      <c r="P53" s="1" t="s">
        <v>47</v>
      </c>
      <c r="Q53" s="1" t="s">
        <v>227</v>
      </c>
      <c r="R53" s="20" t="s">
        <v>227</v>
      </c>
    </row>
    <row r="54" spans="1:18" ht="17" x14ac:dyDescent="0.25">
      <c r="A54" s="19">
        <v>53</v>
      </c>
      <c r="B54" s="1" t="s">
        <v>2462</v>
      </c>
      <c r="C54" s="73">
        <v>5</v>
      </c>
      <c r="D54" s="1" t="s">
        <v>358</v>
      </c>
      <c r="E54" s="1">
        <v>31260</v>
      </c>
      <c r="F54" s="1" t="s">
        <v>359</v>
      </c>
      <c r="G54" s="1">
        <v>88.15</v>
      </c>
      <c r="H54" s="1" t="s">
        <v>2463</v>
      </c>
      <c r="I54" s="1" t="s">
        <v>360</v>
      </c>
      <c r="J54" s="1">
        <v>15837</v>
      </c>
      <c r="K54" s="1" t="s">
        <v>361</v>
      </c>
      <c r="L54" s="1" t="s">
        <v>4344</v>
      </c>
      <c r="M54" s="1" t="s">
        <v>362</v>
      </c>
      <c r="N54" s="1" t="s">
        <v>9</v>
      </c>
      <c r="O54" s="1" t="s">
        <v>10</v>
      </c>
      <c r="P54" s="1" t="s">
        <v>11</v>
      </c>
      <c r="Q54" s="1" t="s">
        <v>176</v>
      </c>
      <c r="R54" s="20" t="s">
        <v>199</v>
      </c>
    </row>
    <row r="55" spans="1:18" ht="17" x14ac:dyDescent="0.25">
      <c r="A55" s="19">
        <v>54</v>
      </c>
      <c r="B55" s="1" t="s">
        <v>2458</v>
      </c>
      <c r="C55" s="73">
        <v>5</v>
      </c>
      <c r="D55" s="1" t="s">
        <v>206</v>
      </c>
      <c r="E55" s="1">
        <v>11262</v>
      </c>
      <c r="F55" s="1" t="s">
        <v>26</v>
      </c>
      <c r="G55" s="1">
        <v>100.16</v>
      </c>
      <c r="H55" s="1" t="s">
        <v>2459</v>
      </c>
      <c r="I55" s="1" t="s">
        <v>2382</v>
      </c>
      <c r="J55" s="1" t="s">
        <v>2382</v>
      </c>
      <c r="K55" s="1" t="s">
        <v>2382</v>
      </c>
      <c r="L55" s="1" t="s">
        <v>4195</v>
      </c>
      <c r="M55" s="1" t="s">
        <v>2382</v>
      </c>
      <c r="N55" s="1" t="s">
        <v>9</v>
      </c>
      <c r="O55" s="1" t="s">
        <v>10</v>
      </c>
      <c r="P55" s="1" t="s">
        <v>11</v>
      </c>
      <c r="Q55" s="1" t="s">
        <v>12</v>
      </c>
      <c r="R55" s="20" t="s">
        <v>13</v>
      </c>
    </row>
    <row r="56" spans="1:18" ht="17" x14ac:dyDescent="0.25">
      <c r="A56" s="19">
        <v>55</v>
      </c>
      <c r="B56" s="1" t="s">
        <v>2460</v>
      </c>
      <c r="C56" s="73">
        <v>5</v>
      </c>
      <c r="D56" s="1" t="s">
        <v>255</v>
      </c>
      <c r="E56" s="1">
        <v>7967</v>
      </c>
      <c r="F56" s="1" t="s">
        <v>256</v>
      </c>
      <c r="G56" s="1">
        <v>98.14</v>
      </c>
      <c r="H56" s="1" t="s">
        <v>2461</v>
      </c>
      <c r="I56" s="1" t="s">
        <v>257</v>
      </c>
      <c r="J56" s="1">
        <v>17854</v>
      </c>
      <c r="K56" s="1" t="s">
        <v>258</v>
      </c>
      <c r="L56" s="1" t="s">
        <v>2382</v>
      </c>
      <c r="M56" s="1" t="s">
        <v>259</v>
      </c>
      <c r="N56" s="1" t="s">
        <v>9</v>
      </c>
      <c r="O56" s="1" t="s">
        <v>10</v>
      </c>
      <c r="P56" s="1" t="s">
        <v>11</v>
      </c>
      <c r="Q56" s="1" t="s">
        <v>12</v>
      </c>
      <c r="R56" s="20" t="s">
        <v>13</v>
      </c>
    </row>
    <row r="57" spans="1:18" ht="17" x14ac:dyDescent="0.25">
      <c r="A57" s="19">
        <v>56</v>
      </c>
      <c r="B57" s="1" t="s">
        <v>2443</v>
      </c>
      <c r="C57" s="73">
        <v>5</v>
      </c>
      <c r="D57" s="1" t="s">
        <v>183</v>
      </c>
      <c r="E57" s="1">
        <v>2969</v>
      </c>
      <c r="F57" s="1" t="s">
        <v>186</v>
      </c>
      <c r="G57" s="1">
        <v>172.26</v>
      </c>
      <c r="H57" s="1" t="s">
        <v>2566</v>
      </c>
      <c r="I57" s="1" t="s">
        <v>187</v>
      </c>
      <c r="J57" s="1">
        <v>30813</v>
      </c>
      <c r="K57" s="1" t="s">
        <v>188</v>
      </c>
      <c r="L57" s="1" t="s">
        <v>4333</v>
      </c>
      <c r="M57" s="1" t="s">
        <v>189</v>
      </c>
      <c r="N57" s="1" t="s">
        <v>9</v>
      </c>
      <c r="O57" s="1" t="s">
        <v>80</v>
      </c>
      <c r="P57" s="1" t="s">
        <v>106</v>
      </c>
      <c r="Q57" s="1" t="s">
        <v>184</v>
      </c>
      <c r="R57" s="20" t="s">
        <v>185</v>
      </c>
    </row>
    <row r="58" spans="1:18" ht="17" x14ac:dyDescent="0.25">
      <c r="A58" s="19">
        <v>57</v>
      </c>
      <c r="B58" s="1" t="s">
        <v>2468</v>
      </c>
      <c r="C58" s="73">
        <v>5</v>
      </c>
      <c r="D58" s="1" t="s">
        <v>477</v>
      </c>
      <c r="E58" s="1">
        <v>6348</v>
      </c>
      <c r="F58" s="1" t="s">
        <v>482</v>
      </c>
      <c r="G58" s="1">
        <v>76.150000000000006</v>
      </c>
      <c r="H58" s="1" t="s">
        <v>3795</v>
      </c>
      <c r="I58" s="1" t="s">
        <v>483</v>
      </c>
      <c r="J58" s="1">
        <v>23012</v>
      </c>
      <c r="K58" s="1" t="s">
        <v>484</v>
      </c>
      <c r="L58" s="1" t="s">
        <v>2382</v>
      </c>
      <c r="M58" s="1" t="s">
        <v>2382</v>
      </c>
      <c r="N58" s="1" t="s">
        <v>478</v>
      </c>
      <c r="O58" s="1" t="s">
        <v>479</v>
      </c>
      <c r="P58" s="1" t="s">
        <v>480</v>
      </c>
      <c r="Q58" s="1" t="s">
        <v>481</v>
      </c>
      <c r="R58" s="20" t="s">
        <v>481</v>
      </c>
    </row>
    <row r="59" spans="1:18" ht="17" x14ac:dyDescent="0.25">
      <c r="A59" s="19">
        <v>58</v>
      </c>
      <c r="B59" s="1" t="s">
        <v>2472</v>
      </c>
      <c r="C59" s="73">
        <v>5</v>
      </c>
      <c r="D59" s="1" t="s">
        <v>260</v>
      </c>
      <c r="E59" s="1">
        <v>68057</v>
      </c>
      <c r="F59" s="1" t="s">
        <v>262</v>
      </c>
      <c r="G59" s="1">
        <v>174.28</v>
      </c>
      <c r="H59" s="1" t="s">
        <v>2473</v>
      </c>
      <c r="I59" s="1" t="s">
        <v>2382</v>
      </c>
      <c r="J59" s="1" t="s">
        <v>2382</v>
      </c>
      <c r="K59" s="1" t="s">
        <v>263</v>
      </c>
      <c r="L59" s="1" t="s">
        <v>2382</v>
      </c>
      <c r="M59" s="1" t="s">
        <v>2382</v>
      </c>
      <c r="N59" s="1" t="s">
        <v>9</v>
      </c>
      <c r="O59" s="1" t="s">
        <v>46</v>
      </c>
      <c r="P59" s="1" t="s">
        <v>261</v>
      </c>
      <c r="Q59" s="1" t="s">
        <v>261</v>
      </c>
      <c r="R59" s="20" t="s">
        <v>261</v>
      </c>
    </row>
    <row r="60" spans="1:18" ht="17" x14ac:dyDescent="0.25">
      <c r="A60" s="19">
        <v>59</v>
      </c>
      <c r="B60" s="1" t="s">
        <v>2454</v>
      </c>
      <c r="C60" s="73">
        <v>5</v>
      </c>
      <c r="D60" s="1" t="s">
        <v>270</v>
      </c>
      <c r="E60" s="1">
        <v>7802</v>
      </c>
      <c r="F60" s="1" t="s">
        <v>14</v>
      </c>
      <c r="G60" s="1">
        <v>114.19</v>
      </c>
      <c r="H60" s="1" t="s">
        <v>2455</v>
      </c>
      <c r="I60" s="1" t="s">
        <v>2382</v>
      </c>
      <c r="J60" s="1">
        <v>50139</v>
      </c>
      <c r="K60" s="1" t="s">
        <v>271</v>
      </c>
      <c r="L60" s="1" t="s">
        <v>4250</v>
      </c>
      <c r="M60" s="1" t="s">
        <v>2382</v>
      </c>
      <c r="N60" s="1" t="s">
        <v>9</v>
      </c>
      <c r="O60" s="1" t="s">
        <v>10</v>
      </c>
      <c r="P60" s="1" t="s">
        <v>11</v>
      </c>
      <c r="Q60" s="1" t="s">
        <v>12</v>
      </c>
      <c r="R60" s="20" t="s">
        <v>13</v>
      </c>
    </row>
    <row r="61" spans="1:18" ht="17" x14ac:dyDescent="0.25">
      <c r="A61" s="19">
        <v>60</v>
      </c>
      <c r="B61" s="1" t="s">
        <v>2464</v>
      </c>
      <c r="C61" s="73">
        <v>5</v>
      </c>
      <c r="D61" s="1" t="s">
        <v>376</v>
      </c>
      <c r="E61" s="1">
        <v>8058</v>
      </c>
      <c r="F61" s="1" t="s">
        <v>379</v>
      </c>
      <c r="G61" s="1">
        <v>86.18</v>
      </c>
      <c r="H61" s="1" t="s">
        <v>2465</v>
      </c>
      <c r="I61" s="1" t="s">
        <v>380</v>
      </c>
      <c r="J61" s="1">
        <v>29021</v>
      </c>
      <c r="K61" s="1" t="s">
        <v>381</v>
      </c>
      <c r="L61" s="1" t="s">
        <v>4336</v>
      </c>
      <c r="M61" s="1" t="s">
        <v>4084</v>
      </c>
      <c r="N61" s="1" t="s">
        <v>9</v>
      </c>
      <c r="O61" s="1" t="s">
        <v>289</v>
      </c>
      <c r="P61" s="1" t="s">
        <v>377</v>
      </c>
      <c r="Q61" s="1" t="s">
        <v>378</v>
      </c>
      <c r="R61" s="20" t="s">
        <v>378</v>
      </c>
    </row>
    <row r="62" spans="1:18" ht="17" x14ac:dyDescent="0.25">
      <c r="A62" s="19">
        <v>61</v>
      </c>
      <c r="B62" s="1" t="s">
        <v>223</v>
      </c>
      <c r="C62" s="73">
        <v>5</v>
      </c>
      <c r="D62" s="1" t="s">
        <v>222</v>
      </c>
      <c r="E62" s="1">
        <v>14529</v>
      </c>
      <c r="F62" s="1" t="s">
        <v>84</v>
      </c>
      <c r="G62" s="1">
        <v>150.22</v>
      </c>
      <c r="H62" s="1" t="s">
        <v>2447</v>
      </c>
      <c r="I62" s="1" t="s">
        <v>2382</v>
      </c>
      <c r="J62" s="1" t="s">
        <v>2382</v>
      </c>
      <c r="K62" s="1" t="s">
        <v>225</v>
      </c>
      <c r="L62" s="1" t="s">
        <v>2382</v>
      </c>
      <c r="M62" s="1" t="s">
        <v>2382</v>
      </c>
      <c r="N62" s="1" t="s">
        <v>9</v>
      </c>
      <c r="O62" s="1" t="s">
        <v>46</v>
      </c>
      <c r="P62" s="1" t="s">
        <v>59</v>
      </c>
      <c r="Q62" s="1" t="s">
        <v>224</v>
      </c>
      <c r="R62" s="20" t="s">
        <v>224</v>
      </c>
    </row>
    <row r="63" spans="1:18" ht="17" x14ac:dyDescent="0.25">
      <c r="A63" s="19">
        <v>62</v>
      </c>
      <c r="B63" s="1" t="s">
        <v>2456</v>
      </c>
      <c r="C63" s="73">
        <v>5</v>
      </c>
      <c r="D63" s="1" t="s">
        <v>368</v>
      </c>
      <c r="E63" s="1">
        <v>7809</v>
      </c>
      <c r="F63" s="1" t="s">
        <v>371</v>
      </c>
      <c r="G63" s="1">
        <v>106.16</v>
      </c>
      <c r="H63" s="1" t="s">
        <v>2457</v>
      </c>
      <c r="I63" s="1" t="s">
        <v>372</v>
      </c>
      <c r="J63" s="1">
        <v>27417</v>
      </c>
      <c r="K63" s="1" t="s">
        <v>373</v>
      </c>
      <c r="L63" s="1" t="s">
        <v>2382</v>
      </c>
      <c r="M63" s="1" t="s">
        <v>4085</v>
      </c>
      <c r="N63" s="1" t="s">
        <v>9</v>
      </c>
      <c r="O63" s="1" t="s">
        <v>46</v>
      </c>
      <c r="P63" s="1" t="s">
        <v>59</v>
      </c>
      <c r="Q63" s="1" t="s">
        <v>369</v>
      </c>
      <c r="R63" s="20" t="s">
        <v>370</v>
      </c>
    </row>
    <row r="64" spans="1:18" ht="17" x14ac:dyDescent="0.25">
      <c r="A64" s="19">
        <v>63</v>
      </c>
      <c r="B64" s="20" t="s">
        <v>4347</v>
      </c>
      <c r="C64" s="73">
        <v>5</v>
      </c>
      <c r="D64" s="1" t="s">
        <v>211</v>
      </c>
      <c r="E64" s="1">
        <v>379</v>
      </c>
      <c r="F64" s="1" t="s">
        <v>212</v>
      </c>
      <c r="G64" s="1">
        <v>144.21</v>
      </c>
      <c r="H64" s="1" t="s">
        <v>2449</v>
      </c>
      <c r="I64" s="1" t="s">
        <v>213</v>
      </c>
      <c r="J64" s="1">
        <v>28837</v>
      </c>
      <c r="K64" s="1" t="s">
        <v>214</v>
      </c>
      <c r="L64" s="1" t="s">
        <v>4329</v>
      </c>
      <c r="M64" s="1" t="s">
        <v>215</v>
      </c>
      <c r="N64" s="1" t="s">
        <v>9</v>
      </c>
      <c r="O64" s="1" t="s">
        <v>80</v>
      </c>
      <c r="P64" s="1" t="s">
        <v>106</v>
      </c>
      <c r="Q64" s="1" t="s">
        <v>184</v>
      </c>
      <c r="R64" s="20" t="s">
        <v>185</v>
      </c>
    </row>
    <row r="65" spans="1:18" ht="17" x14ac:dyDescent="0.25">
      <c r="A65" s="19">
        <v>64</v>
      </c>
      <c r="B65" s="1" t="s">
        <v>2445</v>
      </c>
      <c r="C65" s="73">
        <v>5</v>
      </c>
      <c r="D65" s="1" t="s">
        <v>207</v>
      </c>
      <c r="E65" s="1">
        <v>11230</v>
      </c>
      <c r="F65" s="1" t="s">
        <v>208</v>
      </c>
      <c r="G65" s="1">
        <v>154.25</v>
      </c>
      <c r="H65" s="1" t="s">
        <v>3796</v>
      </c>
      <c r="I65" s="1" t="s">
        <v>209</v>
      </c>
      <c r="J65" s="1">
        <v>78884</v>
      </c>
      <c r="K65" s="1" t="s">
        <v>210</v>
      </c>
      <c r="L65" s="1" t="s">
        <v>2382</v>
      </c>
      <c r="M65" s="1" t="s">
        <v>2382</v>
      </c>
      <c r="N65" s="1" t="s">
        <v>9</v>
      </c>
      <c r="O65" s="1" t="s">
        <v>80</v>
      </c>
      <c r="P65" s="1" t="s">
        <v>81</v>
      </c>
      <c r="Q65" s="1" t="s">
        <v>82</v>
      </c>
      <c r="R65" s="20" t="s">
        <v>83</v>
      </c>
    </row>
    <row r="66" spans="1:18" ht="17" x14ac:dyDescent="0.25">
      <c r="A66" s="19">
        <v>65</v>
      </c>
      <c r="B66" s="1" t="s">
        <v>2450</v>
      </c>
      <c r="C66" s="73">
        <v>5</v>
      </c>
      <c r="D66" s="1" t="s">
        <v>264</v>
      </c>
      <c r="E66" s="1">
        <v>11463</v>
      </c>
      <c r="F66" s="1" t="s">
        <v>171</v>
      </c>
      <c r="G66" s="1">
        <v>136.22999999999999</v>
      </c>
      <c r="H66" s="1" t="s">
        <v>2451</v>
      </c>
      <c r="I66" s="1" t="s">
        <v>265</v>
      </c>
      <c r="J66" s="1">
        <v>9457</v>
      </c>
      <c r="K66" s="1" t="s">
        <v>266</v>
      </c>
      <c r="L66" s="1" t="s">
        <v>4309</v>
      </c>
      <c r="M66" s="1" t="s">
        <v>2382</v>
      </c>
      <c r="N66" s="1" t="s">
        <v>9</v>
      </c>
      <c r="O66" s="1" t="s">
        <v>80</v>
      </c>
      <c r="P66" s="1" t="s">
        <v>81</v>
      </c>
      <c r="Q66" s="1" t="s">
        <v>82</v>
      </c>
      <c r="R66" s="20" t="s">
        <v>83</v>
      </c>
    </row>
    <row r="67" spans="1:18" ht="17" x14ac:dyDescent="0.25">
      <c r="A67" s="19">
        <v>66</v>
      </c>
      <c r="B67" s="1" t="s">
        <v>2442</v>
      </c>
      <c r="C67" s="73">
        <v>5</v>
      </c>
      <c r="D67" s="1" t="s">
        <v>140</v>
      </c>
      <c r="E67" s="1">
        <v>61953</v>
      </c>
      <c r="F67" s="1" t="s">
        <v>142</v>
      </c>
      <c r="G67" s="1">
        <v>194.31</v>
      </c>
      <c r="H67" s="1" t="s">
        <v>3797</v>
      </c>
      <c r="I67" s="1" t="s">
        <v>2382</v>
      </c>
      <c r="J67" s="1" t="s">
        <v>2382</v>
      </c>
      <c r="K67" s="1" t="s">
        <v>143</v>
      </c>
      <c r="L67" s="1" t="s">
        <v>2382</v>
      </c>
      <c r="M67" s="1" t="s">
        <v>2382</v>
      </c>
      <c r="N67" s="1" t="s">
        <v>9</v>
      </c>
      <c r="O67" s="1" t="s">
        <v>88</v>
      </c>
      <c r="P67" s="1" t="s">
        <v>141</v>
      </c>
      <c r="Q67" s="1" t="s">
        <v>141</v>
      </c>
      <c r="R67" s="20" t="s">
        <v>141</v>
      </c>
    </row>
    <row r="68" spans="1:18" ht="17" x14ac:dyDescent="0.25">
      <c r="A68" s="19">
        <v>67</v>
      </c>
      <c r="B68" s="1" t="s">
        <v>2466</v>
      </c>
      <c r="C68" s="73">
        <v>5</v>
      </c>
      <c r="D68" s="1" t="s">
        <v>252</v>
      </c>
      <c r="E68" s="1">
        <v>8063</v>
      </c>
      <c r="F68" s="1" t="s">
        <v>17</v>
      </c>
      <c r="G68" s="1">
        <v>86.13</v>
      </c>
      <c r="H68" s="1" t="s">
        <v>2467</v>
      </c>
      <c r="I68" s="1" t="s">
        <v>2382</v>
      </c>
      <c r="J68" s="1">
        <v>84069</v>
      </c>
      <c r="K68" s="1" t="s">
        <v>253</v>
      </c>
      <c r="L68" s="1" t="s">
        <v>4295</v>
      </c>
      <c r="M68" s="1" t="s">
        <v>254</v>
      </c>
      <c r="N68" s="1" t="s">
        <v>9</v>
      </c>
      <c r="O68" s="1" t="s">
        <v>10</v>
      </c>
      <c r="P68" s="1" t="s">
        <v>11</v>
      </c>
      <c r="Q68" s="1" t="s">
        <v>12</v>
      </c>
      <c r="R68" s="20" t="s">
        <v>25</v>
      </c>
    </row>
    <row r="69" spans="1:18" ht="17" x14ac:dyDescent="0.25">
      <c r="A69" s="19">
        <v>68</v>
      </c>
      <c r="B69" s="1" t="s">
        <v>2481</v>
      </c>
      <c r="C69" s="73">
        <v>4</v>
      </c>
      <c r="D69" s="1" t="s">
        <v>294</v>
      </c>
      <c r="E69" s="1">
        <v>89488</v>
      </c>
      <c r="F69" s="1" t="s">
        <v>234</v>
      </c>
      <c r="G69" s="1">
        <v>152.22999999999999</v>
      </c>
      <c r="H69" s="1" t="s">
        <v>3798</v>
      </c>
      <c r="I69" s="1" t="s">
        <v>2382</v>
      </c>
      <c r="J69" s="1" t="s">
        <v>2382</v>
      </c>
      <c r="K69" s="1" t="s">
        <v>295</v>
      </c>
      <c r="L69" s="1" t="s">
        <v>2382</v>
      </c>
      <c r="M69" s="1" t="s">
        <v>2382</v>
      </c>
      <c r="N69" s="1" t="s">
        <v>9</v>
      </c>
      <c r="O69" s="1" t="s">
        <v>80</v>
      </c>
      <c r="P69" s="1" t="s">
        <v>81</v>
      </c>
      <c r="Q69" s="1" t="s">
        <v>82</v>
      </c>
      <c r="R69" s="20" t="s">
        <v>83</v>
      </c>
    </row>
    <row r="70" spans="1:18" ht="17" x14ac:dyDescent="0.25">
      <c r="A70" s="19">
        <v>69</v>
      </c>
      <c r="B70" s="1" t="s">
        <v>2497</v>
      </c>
      <c r="C70" s="73">
        <v>4</v>
      </c>
      <c r="D70" s="1" t="s">
        <v>778</v>
      </c>
      <c r="E70" s="1">
        <v>12512</v>
      </c>
      <c r="F70" s="1" t="s">
        <v>780</v>
      </c>
      <c r="G70" s="1">
        <v>102.17</v>
      </c>
      <c r="H70" s="1" t="s">
        <v>2498</v>
      </c>
      <c r="I70" s="1" t="s">
        <v>2382</v>
      </c>
      <c r="J70" s="1" t="s">
        <v>2382</v>
      </c>
      <c r="K70" s="1" t="s">
        <v>2382</v>
      </c>
      <c r="L70" s="1" t="s">
        <v>2382</v>
      </c>
      <c r="M70" s="1" t="s">
        <v>2382</v>
      </c>
      <c r="N70" s="1" t="s">
        <v>9</v>
      </c>
      <c r="O70" s="1" t="s">
        <v>10</v>
      </c>
      <c r="P70" s="1" t="s">
        <v>11</v>
      </c>
      <c r="Q70" s="1" t="s">
        <v>667</v>
      </c>
      <c r="R70" s="20" t="s">
        <v>779</v>
      </c>
    </row>
    <row r="71" spans="1:18" ht="17" x14ac:dyDescent="0.25">
      <c r="A71" s="19">
        <v>70</v>
      </c>
      <c r="B71" s="1" t="s">
        <v>2506</v>
      </c>
      <c r="C71" s="73">
        <v>4</v>
      </c>
      <c r="D71" s="1" t="s">
        <v>763</v>
      </c>
      <c r="E71" s="1">
        <v>6560</v>
      </c>
      <c r="F71" s="1" t="s">
        <v>348</v>
      </c>
      <c r="G71" s="1">
        <v>74.12</v>
      </c>
      <c r="H71" s="1" t="s">
        <v>3799</v>
      </c>
      <c r="I71" s="1" t="s">
        <v>764</v>
      </c>
      <c r="J71" s="1" t="s">
        <v>2382</v>
      </c>
      <c r="K71" s="1" t="s">
        <v>765</v>
      </c>
      <c r="L71" s="1" t="s">
        <v>4249</v>
      </c>
      <c r="M71" s="1" t="s">
        <v>2382</v>
      </c>
      <c r="N71" s="1" t="s">
        <v>9</v>
      </c>
      <c r="O71" s="1" t="s">
        <v>10</v>
      </c>
      <c r="P71" s="1" t="s">
        <v>11</v>
      </c>
      <c r="Q71" s="1" t="s">
        <v>176</v>
      </c>
      <c r="R71" s="20" t="s">
        <v>199</v>
      </c>
    </row>
    <row r="72" spans="1:18" ht="17" x14ac:dyDescent="0.25">
      <c r="A72" s="19">
        <v>71</v>
      </c>
      <c r="B72" s="1" t="s">
        <v>2494</v>
      </c>
      <c r="C72" s="73">
        <v>4</v>
      </c>
      <c r="D72" s="1" t="s">
        <v>392</v>
      </c>
      <c r="E72" s="1">
        <v>139121</v>
      </c>
      <c r="F72" s="1" t="s">
        <v>393</v>
      </c>
      <c r="G72" s="1">
        <v>112.17</v>
      </c>
      <c r="H72" s="1" t="s">
        <v>3800</v>
      </c>
      <c r="I72" s="1" t="s">
        <v>2382</v>
      </c>
      <c r="J72" s="1" t="s">
        <v>2382</v>
      </c>
      <c r="K72" s="1" t="s">
        <v>2382</v>
      </c>
      <c r="L72" s="1" t="s">
        <v>2382</v>
      </c>
      <c r="M72" s="1" t="s">
        <v>2382</v>
      </c>
      <c r="N72" s="1" t="s">
        <v>9</v>
      </c>
      <c r="O72" s="1" t="s">
        <v>10</v>
      </c>
      <c r="P72" s="1" t="s">
        <v>11</v>
      </c>
      <c r="Q72" s="1" t="s">
        <v>12</v>
      </c>
      <c r="R72" s="20" t="s">
        <v>13</v>
      </c>
    </row>
    <row r="73" spans="1:18" ht="17" x14ac:dyDescent="0.25">
      <c r="A73" s="19">
        <v>72</v>
      </c>
      <c r="B73" s="1" t="s">
        <v>2501</v>
      </c>
      <c r="C73" s="73">
        <v>4</v>
      </c>
      <c r="D73" s="1" t="s">
        <v>335</v>
      </c>
      <c r="E73" s="1">
        <v>13587</v>
      </c>
      <c r="F73" s="1" t="s">
        <v>135</v>
      </c>
      <c r="G73" s="1">
        <v>82.1</v>
      </c>
      <c r="H73" s="1" t="s">
        <v>2502</v>
      </c>
      <c r="I73" s="1" t="s">
        <v>2382</v>
      </c>
      <c r="J73" s="1" t="s">
        <v>2382</v>
      </c>
      <c r="K73" s="1" t="s">
        <v>2382</v>
      </c>
      <c r="L73" s="1" t="s">
        <v>2382</v>
      </c>
      <c r="M73" s="1" t="s">
        <v>2382</v>
      </c>
      <c r="N73" s="1" t="s">
        <v>9</v>
      </c>
      <c r="O73" s="1" t="s">
        <v>88</v>
      </c>
      <c r="P73" s="1" t="s">
        <v>89</v>
      </c>
      <c r="Q73" s="1" t="s">
        <v>89</v>
      </c>
      <c r="R73" s="20" t="s">
        <v>89</v>
      </c>
    </row>
    <row r="74" spans="1:18" ht="17" x14ac:dyDescent="0.25">
      <c r="A74" s="19">
        <v>73</v>
      </c>
      <c r="B74" s="1" t="s">
        <v>2499</v>
      </c>
      <c r="C74" s="73">
        <v>4</v>
      </c>
      <c r="D74" s="1" t="s">
        <v>355</v>
      </c>
      <c r="E74" s="1">
        <v>7909</v>
      </c>
      <c r="F74" s="1" t="s">
        <v>26</v>
      </c>
      <c r="G74" s="1">
        <v>100.16</v>
      </c>
      <c r="H74" s="1" t="s">
        <v>2500</v>
      </c>
      <c r="I74" s="1" t="s">
        <v>356</v>
      </c>
      <c r="J74" s="1">
        <v>82344</v>
      </c>
      <c r="K74" s="1" t="s">
        <v>357</v>
      </c>
      <c r="L74" s="1" t="s">
        <v>4293</v>
      </c>
      <c r="M74" s="1" t="s">
        <v>2382</v>
      </c>
      <c r="N74" s="1" t="s">
        <v>9</v>
      </c>
      <c r="O74" s="1" t="s">
        <v>10</v>
      </c>
      <c r="P74" s="1" t="s">
        <v>11</v>
      </c>
      <c r="Q74" s="1" t="s">
        <v>12</v>
      </c>
      <c r="R74" s="20" t="s">
        <v>13</v>
      </c>
    </row>
    <row r="75" spans="1:18" ht="17" x14ac:dyDescent="0.25">
      <c r="A75" s="19">
        <v>74</v>
      </c>
      <c r="B75" s="1" t="s">
        <v>2477</v>
      </c>
      <c r="C75" s="73">
        <v>4</v>
      </c>
      <c r="D75" s="1" t="s">
        <v>204</v>
      </c>
      <c r="E75" s="1">
        <v>1254</v>
      </c>
      <c r="F75" s="1" t="s">
        <v>154</v>
      </c>
      <c r="G75" s="1">
        <v>156.26</v>
      </c>
      <c r="H75" s="1" t="s">
        <v>2478</v>
      </c>
      <c r="I75" s="1" t="s">
        <v>4086</v>
      </c>
      <c r="J75" s="1">
        <v>25187</v>
      </c>
      <c r="K75" s="1" t="s">
        <v>205</v>
      </c>
      <c r="L75" s="1" t="s">
        <v>2382</v>
      </c>
      <c r="M75" s="1" t="s">
        <v>2382</v>
      </c>
      <c r="N75" s="1" t="s">
        <v>9</v>
      </c>
      <c r="O75" s="1" t="s">
        <v>80</v>
      </c>
      <c r="P75" s="1" t="s">
        <v>81</v>
      </c>
      <c r="Q75" s="1" t="s">
        <v>82</v>
      </c>
      <c r="R75" s="20" t="s">
        <v>83</v>
      </c>
    </row>
    <row r="76" spans="1:18" ht="17" x14ac:dyDescent="0.25">
      <c r="A76" s="19">
        <v>75</v>
      </c>
      <c r="B76" s="1" t="s">
        <v>2492</v>
      </c>
      <c r="C76" s="73">
        <v>4</v>
      </c>
      <c r="D76" s="1" t="s">
        <v>315</v>
      </c>
      <c r="E76" s="1">
        <v>12187</v>
      </c>
      <c r="F76" s="1" t="s">
        <v>14</v>
      </c>
      <c r="G76" s="1">
        <v>114.19</v>
      </c>
      <c r="H76" s="1" t="s">
        <v>2493</v>
      </c>
      <c r="I76" s="1" t="s">
        <v>2382</v>
      </c>
      <c r="J76" s="1" t="s">
        <v>2382</v>
      </c>
      <c r="K76" s="1" t="s">
        <v>316</v>
      </c>
      <c r="L76" s="1" t="s">
        <v>4232</v>
      </c>
      <c r="M76" s="1" t="s">
        <v>2382</v>
      </c>
      <c r="N76" s="1" t="s">
        <v>9</v>
      </c>
      <c r="O76" s="1" t="s">
        <v>10</v>
      </c>
      <c r="P76" s="1" t="s">
        <v>11</v>
      </c>
      <c r="Q76" s="1" t="s">
        <v>12</v>
      </c>
      <c r="R76" s="20" t="s">
        <v>13</v>
      </c>
    </row>
    <row r="77" spans="1:18" ht="17" x14ac:dyDescent="0.25">
      <c r="A77" s="19">
        <v>76</v>
      </c>
      <c r="B77" s="1" t="s">
        <v>2505</v>
      </c>
      <c r="C77" s="73">
        <v>4</v>
      </c>
      <c r="D77" s="1" t="s">
        <v>275</v>
      </c>
      <c r="E77" s="1">
        <v>241</v>
      </c>
      <c r="F77" s="1" t="s">
        <v>276</v>
      </c>
      <c r="G77" s="1">
        <v>78.11</v>
      </c>
      <c r="H77" s="1" t="s">
        <v>3801</v>
      </c>
      <c r="I77" s="1" t="s">
        <v>277</v>
      </c>
      <c r="J77" s="1">
        <v>16716</v>
      </c>
      <c r="K77" s="1" t="s">
        <v>278</v>
      </c>
      <c r="L77" s="1" t="s">
        <v>2382</v>
      </c>
      <c r="M77" s="1" t="s">
        <v>2382</v>
      </c>
      <c r="N77" s="1" t="s">
        <v>9</v>
      </c>
      <c r="O77" s="1" t="s">
        <v>46</v>
      </c>
      <c r="P77" s="1" t="s">
        <v>59</v>
      </c>
      <c r="Q77" s="1" t="s">
        <v>59</v>
      </c>
      <c r="R77" s="20" t="s">
        <v>59</v>
      </c>
    </row>
    <row r="78" spans="1:18" ht="17" x14ac:dyDescent="0.25">
      <c r="A78" s="19">
        <v>77</v>
      </c>
      <c r="B78" s="1" t="s">
        <v>2474</v>
      </c>
      <c r="C78" s="73">
        <v>4</v>
      </c>
      <c r="D78" s="1" t="s">
        <v>497</v>
      </c>
      <c r="E78" s="1">
        <v>8182</v>
      </c>
      <c r="F78" s="1" t="s">
        <v>498</v>
      </c>
      <c r="G78" s="1">
        <v>170.33</v>
      </c>
      <c r="H78" s="1" t="s">
        <v>2475</v>
      </c>
      <c r="I78" s="1" t="s">
        <v>499</v>
      </c>
      <c r="J78" s="1">
        <v>28817</v>
      </c>
      <c r="K78" s="1" t="s">
        <v>4087</v>
      </c>
      <c r="L78" s="1" t="s">
        <v>4338</v>
      </c>
      <c r="M78" s="1" t="s">
        <v>4088</v>
      </c>
      <c r="N78" s="1" t="s">
        <v>9</v>
      </c>
      <c r="O78" s="1" t="s">
        <v>289</v>
      </c>
      <c r="P78" s="1" t="s">
        <v>377</v>
      </c>
      <c r="Q78" s="1" t="s">
        <v>378</v>
      </c>
      <c r="R78" s="20" t="s">
        <v>378</v>
      </c>
    </row>
    <row r="79" spans="1:18" ht="17" x14ac:dyDescent="0.25">
      <c r="A79" s="19">
        <v>78</v>
      </c>
      <c r="B79" s="1" t="s">
        <v>2495</v>
      </c>
      <c r="C79" s="73">
        <v>4</v>
      </c>
      <c r="D79" s="1" t="s">
        <v>448</v>
      </c>
      <c r="E79" s="1">
        <v>74346</v>
      </c>
      <c r="F79" s="1" t="s">
        <v>449</v>
      </c>
      <c r="G79" s="1">
        <v>110.15</v>
      </c>
      <c r="H79" s="1" t="s">
        <v>2496</v>
      </c>
      <c r="I79" s="1" t="s">
        <v>2382</v>
      </c>
      <c r="J79" s="1" t="s">
        <v>2382</v>
      </c>
      <c r="K79" s="1" t="s">
        <v>450</v>
      </c>
      <c r="L79" s="1" t="s">
        <v>2382</v>
      </c>
      <c r="M79" s="1" t="s">
        <v>2382</v>
      </c>
      <c r="N79" s="1" t="s">
        <v>9</v>
      </c>
      <c r="O79" s="1" t="s">
        <v>88</v>
      </c>
      <c r="P79" s="1" t="s">
        <v>89</v>
      </c>
      <c r="Q79" s="1" t="s">
        <v>89</v>
      </c>
      <c r="R79" s="20" t="s">
        <v>89</v>
      </c>
    </row>
    <row r="80" spans="1:18" ht="17" x14ac:dyDescent="0.25">
      <c r="A80" s="19">
        <v>79</v>
      </c>
      <c r="B80" s="1" t="s">
        <v>241</v>
      </c>
      <c r="C80" s="73">
        <v>4</v>
      </c>
      <c r="D80" s="1" t="s">
        <v>240</v>
      </c>
      <c r="E80" s="1">
        <v>6549</v>
      </c>
      <c r="F80" s="1" t="s">
        <v>208</v>
      </c>
      <c r="G80" s="1">
        <v>154.25</v>
      </c>
      <c r="H80" s="1" t="s">
        <v>3802</v>
      </c>
      <c r="I80" s="1" t="s">
        <v>243</v>
      </c>
      <c r="J80" s="1">
        <v>17580</v>
      </c>
      <c r="K80" s="1" t="s">
        <v>244</v>
      </c>
      <c r="L80" s="1" t="s">
        <v>2382</v>
      </c>
      <c r="M80" s="1" t="s">
        <v>2382</v>
      </c>
      <c r="N80" s="1" t="s">
        <v>9</v>
      </c>
      <c r="O80" s="1" t="s">
        <v>80</v>
      </c>
      <c r="P80" s="1" t="s">
        <v>81</v>
      </c>
      <c r="Q80" s="1" t="s">
        <v>82</v>
      </c>
      <c r="R80" s="20" t="s">
        <v>242</v>
      </c>
    </row>
    <row r="81" spans="1:18" ht="17" x14ac:dyDescent="0.25">
      <c r="A81" s="19">
        <v>80</v>
      </c>
      <c r="B81" s="1" t="s">
        <v>2482</v>
      </c>
      <c r="C81" s="73">
        <v>4</v>
      </c>
      <c r="D81" s="1" t="s">
        <v>382</v>
      </c>
      <c r="E81" s="1">
        <v>5354896</v>
      </c>
      <c r="F81" s="1" t="s">
        <v>384</v>
      </c>
      <c r="G81" s="1">
        <v>146.19</v>
      </c>
      <c r="H81" s="1" t="s">
        <v>3803</v>
      </c>
      <c r="I81" s="1" t="s">
        <v>2382</v>
      </c>
      <c r="J81" s="1" t="s">
        <v>2382</v>
      </c>
      <c r="K81" s="1" t="s">
        <v>4089</v>
      </c>
      <c r="L81" s="1" t="s">
        <v>2382</v>
      </c>
      <c r="M81" s="1" t="s">
        <v>2382</v>
      </c>
      <c r="N81" s="1" t="s">
        <v>9</v>
      </c>
      <c r="O81" s="1" t="s">
        <v>383</v>
      </c>
      <c r="P81" s="1" t="s">
        <v>2483</v>
      </c>
      <c r="Q81" s="1" t="s">
        <v>2483</v>
      </c>
      <c r="R81" s="20" t="s">
        <v>2483</v>
      </c>
    </row>
    <row r="82" spans="1:18" ht="17" x14ac:dyDescent="0.25">
      <c r="A82" s="19">
        <v>81</v>
      </c>
      <c r="B82" s="1" t="s">
        <v>299</v>
      </c>
      <c r="C82" s="73">
        <v>4</v>
      </c>
      <c r="D82" s="1" t="s">
        <v>298</v>
      </c>
      <c r="E82" s="1">
        <v>7976</v>
      </c>
      <c r="F82" s="1" t="s">
        <v>302</v>
      </c>
      <c r="G82" s="1">
        <v>94.11</v>
      </c>
      <c r="H82" s="1" t="s">
        <v>3804</v>
      </c>
      <c r="I82" s="1" t="s">
        <v>2382</v>
      </c>
      <c r="J82" s="1" t="s">
        <v>2382</v>
      </c>
      <c r="K82" s="1" t="s">
        <v>303</v>
      </c>
      <c r="L82" s="1" t="s">
        <v>2382</v>
      </c>
      <c r="M82" s="1" t="s">
        <v>2382</v>
      </c>
      <c r="N82" s="1" t="s">
        <v>9</v>
      </c>
      <c r="O82" s="1" t="s">
        <v>88</v>
      </c>
      <c r="P82" s="1" t="s">
        <v>300</v>
      </c>
      <c r="Q82" s="1" t="s">
        <v>301</v>
      </c>
      <c r="R82" s="20" t="s">
        <v>301</v>
      </c>
    </row>
    <row r="83" spans="1:18" ht="17" x14ac:dyDescent="0.25">
      <c r="A83" s="19">
        <v>82</v>
      </c>
      <c r="B83" s="1" t="s">
        <v>2484</v>
      </c>
      <c r="C83" s="73">
        <v>4</v>
      </c>
      <c r="D83" s="1" t="s">
        <v>424</v>
      </c>
      <c r="E83" s="1">
        <v>6544</v>
      </c>
      <c r="F83" s="1" t="s">
        <v>238</v>
      </c>
      <c r="G83" s="1">
        <v>138.21</v>
      </c>
      <c r="H83" s="1" t="s">
        <v>2485</v>
      </c>
      <c r="I83" s="1" t="s">
        <v>425</v>
      </c>
      <c r="J83" s="1">
        <v>34800</v>
      </c>
      <c r="K83" s="1" t="s">
        <v>426</v>
      </c>
      <c r="L83" s="1" t="s">
        <v>2382</v>
      </c>
      <c r="M83" s="1" t="s">
        <v>2382</v>
      </c>
      <c r="N83" s="1" t="s">
        <v>9</v>
      </c>
      <c r="O83" s="1" t="s">
        <v>10</v>
      </c>
      <c r="P83" s="1" t="s">
        <v>11</v>
      </c>
      <c r="Q83" s="1" t="s">
        <v>12</v>
      </c>
      <c r="R83" s="20" t="s">
        <v>13</v>
      </c>
    </row>
    <row r="84" spans="1:18" ht="17" x14ac:dyDescent="0.25">
      <c r="A84" s="19">
        <v>83</v>
      </c>
      <c r="B84" s="1" t="s">
        <v>2489</v>
      </c>
      <c r="C84" s="73">
        <v>4</v>
      </c>
      <c r="D84" s="1" t="s">
        <v>389</v>
      </c>
      <c r="E84" s="1">
        <v>10703</v>
      </c>
      <c r="F84" s="1" t="s">
        <v>146</v>
      </c>
      <c r="G84" s="1">
        <v>134.22</v>
      </c>
      <c r="H84" s="1" t="s">
        <v>3791</v>
      </c>
      <c r="I84" s="1" t="s">
        <v>2382</v>
      </c>
      <c r="J84" s="1" t="s">
        <v>2382</v>
      </c>
      <c r="K84" s="1" t="s">
        <v>391</v>
      </c>
      <c r="L84" s="1" t="s">
        <v>2382</v>
      </c>
      <c r="M84" s="1" t="s">
        <v>2382</v>
      </c>
      <c r="N84" s="1" t="s">
        <v>9</v>
      </c>
      <c r="O84" s="1" t="s">
        <v>46</v>
      </c>
      <c r="P84" s="1" t="s">
        <v>59</v>
      </c>
      <c r="Q84" s="1" t="s">
        <v>390</v>
      </c>
      <c r="R84" s="20" t="s">
        <v>390</v>
      </c>
    </row>
    <row r="85" spans="1:18" ht="17" x14ac:dyDescent="0.25">
      <c r="A85" s="19">
        <v>84</v>
      </c>
      <c r="B85" s="1" t="s">
        <v>3751</v>
      </c>
      <c r="C85" s="73">
        <v>4</v>
      </c>
      <c r="D85" s="1" t="s">
        <v>485</v>
      </c>
      <c r="E85" s="1">
        <v>7393</v>
      </c>
      <c r="F85" s="1" t="s">
        <v>84</v>
      </c>
      <c r="G85" s="1">
        <v>150.22</v>
      </c>
      <c r="H85" s="1" t="s">
        <v>3805</v>
      </c>
      <c r="I85" s="1" t="s">
        <v>486</v>
      </c>
      <c r="J85" s="1" t="s">
        <v>2382</v>
      </c>
      <c r="K85" s="1" t="s">
        <v>487</v>
      </c>
      <c r="L85" s="1" t="s">
        <v>2382</v>
      </c>
      <c r="M85" s="1" t="s">
        <v>2382</v>
      </c>
      <c r="N85" s="1" t="s">
        <v>9</v>
      </c>
      <c r="O85" s="1" t="s">
        <v>46</v>
      </c>
      <c r="P85" s="1" t="s">
        <v>59</v>
      </c>
      <c r="Q85" s="1" t="s">
        <v>224</v>
      </c>
      <c r="R85" s="20" t="s">
        <v>224</v>
      </c>
    </row>
    <row r="86" spans="1:18" ht="17" x14ac:dyDescent="0.25">
      <c r="A86" s="19">
        <v>85</v>
      </c>
      <c r="B86" s="1" t="s">
        <v>233</v>
      </c>
      <c r="C86" s="73">
        <v>4</v>
      </c>
      <c r="D86" s="1" t="s">
        <v>232</v>
      </c>
      <c r="E86" s="1">
        <v>6987</v>
      </c>
      <c r="F86" s="1" t="s">
        <v>234</v>
      </c>
      <c r="G86" s="1">
        <v>152.22999999999999</v>
      </c>
      <c r="H86" s="1" t="s">
        <v>3806</v>
      </c>
      <c r="I86" s="1" t="s">
        <v>2382</v>
      </c>
      <c r="J86" s="1">
        <v>48933</v>
      </c>
      <c r="K86" s="1" t="s">
        <v>235</v>
      </c>
      <c r="L86" s="1" t="s">
        <v>2382</v>
      </c>
      <c r="M86" s="1" t="s">
        <v>2382</v>
      </c>
      <c r="N86" s="1" t="s">
        <v>9</v>
      </c>
      <c r="O86" s="1" t="s">
        <v>80</v>
      </c>
      <c r="P86" s="1" t="s">
        <v>81</v>
      </c>
      <c r="Q86" s="1" t="s">
        <v>82</v>
      </c>
      <c r="R86" s="20" t="s">
        <v>83</v>
      </c>
    </row>
    <row r="87" spans="1:18" ht="17" x14ac:dyDescent="0.25">
      <c r="A87" s="19">
        <v>86</v>
      </c>
      <c r="B87" s="1" t="s">
        <v>2479</v>
      </c>
      <c r="C87" s="73">
        <v>4</v>
      </c>
      <c r="D87" s="1" t="s">
        <v>488</v>
      </c>
      <c r="E87" s="1">
        <v>10106</v>
      </c>
      <c r="F87" s="1" t="s">
        <v>208</v>
      </c>
      <c r="G87" s="1">
        <v>154.25</v>
      </c>
      <c r="H87" s="1" t="s">
        <v>2480</v>
      </c>
      <c r="I87" s="1" t="s">
        <v>490</v>
      </c>
      <c r="J87" s="1">
        <v>80788</v>
      </c>
      <c r="K87" s="1" t="s">
        <v>491</v>
      </c>
      <c r="L87" s="1" t="s">
        <v>2382</v>
      </c>
      <c r="M87" s="1" t="s">
        <v>2382</v>
      </c>
      <c r="N87" s="1" t="s">
        <v>9</v>
      </c>
      <c r="O87" s="1" t="s">
        <v>80</v>
      </c>
      <c r="P87" s="1" t="s">
        <v>81</v>
      </c>
      <c r="Q87" s="1" t="s">
        <v>82</v>
      </c>
      <c r="R87" s="20" t="s">
        <v>489</v>
      </c>
    </row>
    <row r="88" spans="1:18" ht="17" x14ac:dyDescent="0.25">
      <c r="A88" s="19">
        <v>87</v>
      </c>
      <c r="B88" s="1" t="s">
        <v>364</v>
      </c>
      <c r="C88" s="73">
        <v>4</v>
      </c>
      <c r="D88" s="1" t="s">
        <v>363</v>
      </c>
      <c r="E88" s="1">
        <v>9862</v>
      </c>
      <c r="F88" s="1" t="s">
        <v>365</v>
      </c>
      <c r="G88" s="1">
        <v>126.2</v>
      </c>
      <c r="H88" s="1" t="s">
        <v>2490</v>
      </c>
      <c r="I88" s="1" t="s">
        <v>366</v>
      </c>
      <c r="J88" s="1">
        <v>16310</v>
      </c>
      <c r="K88" s="1" t="s">
        <v>367</v>
      </c>
      <c r="L88" s="1" t="s">
        <v>4307</v>
      </c>
      <c r="M88" s="1" t="s">
        <v>2382</v>
      </c>
      <c r="N88" s="1" t="s">
        <v>9</v>
      </c>
      <c r="O88" s="1" t="s">
        <v>10</v>
      </c>
      <c r="P88" s="1" t="s">
        <v>11</v>
      </c>
      <c r="Q88" s="1" t="s">
        <v>12</v>
      </c>
      <c r="R88" s="20" t="s">
        <v>13</v>
      </c>
    </row>
    <row r="89" spans="1:18" ht="17" x14ac:dyDescent="0.25">
      <c r="A89" s="19">
        <v>88</v>
      </c>
      <c r="B89" s="1" t="s">
        <v>2508</v>
      </c>
      <c r="C89" s="73">
        <v>4</v>
      </c>
      <c r="D89" s="1" t="s">
        <v>267</v>
      </c>
      <c r="E89" s="1">
        <v>527</v>
      </c>
      <c r="F89" s="1" t="s">
        <v>39</v>
      </c>
      <c r="G89" s="1">
        <v>58.08</v>
      </c>
      <c r="H89" s="1" t="s">
        <v>2509</v>
      </c>
      <c r="I89" s="1" t="s">
        <v>268</v>
      </c>
      <c r="J89" s="1">
        <v>17153</v>
      </c>
      <c r="K89" s="1" t="s">
        <v>269</v>
      </c>
      <c r="L89" s="1" t="s">
        <v>2382</v>
      </c>
      <c r="M89" s="1" t="s">
        <v>2382</v>
      </c>
      <c r="N89" s="1" t="s">
        <v>9</v>
      </c>
      <c r="O89" s="1" t="s">
        <v>10</v>
      </c>
      <c r="P89" s="1" t="s">
        <v>11</v>
      </c>
      <c r="Q89" s="1" t="s">
        <v>12</v>
      </c>
      <c r="R89" s="20" t="s">
        <v>25</v>
      </c>
    </row>
    <row r="90" spans="1:18" ht="17" x14ac:dyDescent="0.25">
      <c r="A90" s="19">
        <v>89</v>
      </c>
      <c r="B90" s="1" t="s">
        <v>2503</v>
      </c>
      <c r="C90" s="73">
        <v>4</v>
      </c>
      <c r="D90" s="1" t="s">
        <v>330</v>
      </c>
      <c r="E90" s="1">
        <v>1049</v>
      </c>
      <c r="F90" s="1" t="s">
        <v>332</v>
      </c>
      <c r="G90" s="1">
        <v>79.099999999999994</v>
      </c>
      <c r="H90" s="1" t="s">
        <v>2504</v>
      </c>
      <c r="I90" s="1" t="s">
        <v>333</v>
      </c>
      <c r="J90" s="1">
        <v>16227</v>
      </c>
      <c r="K90" s="1" t="s">
        <v>334</v>
      </c>
      <c r="L90" s="1" t="s">
        <v>2382</v>
      </c>
      <c r="M90" s="1" t="s">
        <v>2382</v>
      </c>
      <c r="N90" s="1" t="s">
        <v>9</v>
      </c>
      <c r="O90" s="1" t="s">
        <v>88</v>
      </c>
      <c r="P90" s="1" t="s">
        <v>331</v>
      </c>
      <c r="Q90" s="1" t="s">
        <v>331</v>
      </c>
      <c r="R90" s="20" t="s">
        <v>331</v>
      </c>
    </row>
    <row r="91" spans="1:18" ht="17" x14ac:dyDescent="0.25">
      <c r="A91" s="19">
        <v>90</v>
      </c>
      <c r="B91" s="1" t="s">
        <v>2470</v>
      </c>
      <c r="C91" s="73">
        <v>4</v>
      </c>
      <c r="D91" s="1" t="s">
        <v>400</v>
      </c>
      <c r="E91" s="1">
        <v>12389</v>
      </c>
      <c r="F91" s="1" t="s">
        <v>401</v>
      </c>
      <c r="G91" s="1">
        <v>198.39</v>
      </c>
      <c r="H91" s="1" t="s">
        <v>2471</v>
      </c>
      <c r="I91" s="1" t="s">
        <v>2382</v>
      </c>
      <c r="J91" s="1" t="s">
        <v>2382</v>
      </c>
      <c r="K91" s="1" t="s">
        <v>402</v>
      </c>
      <c r="L91" s="1" t="s">
        <v>4257</v>
      </c>
      <c r="M91" s="1" t="s">
        <v>4090</v>
      </c>
      <c r="N91" s="1" t="s">
        <v>9</v>
      </c>
      <c r="O91" s="1" t="s">
        <v>289</v>
      </c>
      <c r="P91" s="1" t="s">
        <v>377</v>
      </c>
      <c r="Q91" s="1" t="s">
        <v>378</v>
      </c>
      <c r="R91" s="20" t="s">
        <v>378</v>
      </c>
    </row>
    <row r="92" spans="1:18" ht="17" x14ac:dyDescent="0.25">
      <c r="A92" s="19">
        <v>91</v>
      </c>
      <c r="B92" s="1" t="s">
        <v>2476</v>
      </c>
      <c r="C92" s="73">
        <v>4</v>
      </c>
      <c r="D92" s="1" t="s">
        <v>307</v>
      </c>
      <c r="E92" s="1">
        <v>6548</v>
      </c>
      <c r="F92" s="1" t="s">
        <v>308</v>
      </c>
      <c r="G92" s="1">
        <v>158.28</v>
      </c>
      <c r="H92" s="1" t="s">
        <v>3807</v>
      </c>
      <c r="I92" s="1" t="s">
        <v>2382</v>
      </c>
      <c r="J92" s="1">
        <v>84242</v>
      </c>
      <c r="K92" s="1" t="s">
        <v>309</v>
      </c>
      <c r="L92" s="1" t="s">
        <v>2382</v>
      </c>
      <c r="M92" s="1" t="s">
        <v>2382</v>
      </c>
      <c r="N92" s="1" t="s">
        <v>9</v>
      </c>
      <c r="O92" s="1" t="s">
        <v>10</v>
      </c>
      <c r="P92" s="1" t="s">
        <v>11</v>
      </c>
      <c r="Q92" s="1" t="s">
        <v>176</v>
      </c>
      <c r="R92" s="20" t="s">
        <v>177</v>
      </c>
    </row>
    <row r="93" spans="1:18" ht="17" x14ac:dyDescent="0.25">
      <c r="A93" s="19">
        <v>92</v>
      </c>
      <c r="B93" s="1" t="s">
        <v>2491</v>
      </c>
      <c r="C93" s="73">
        <v>4</v>
      </c>
      <c r="D93" s="1" t="s">
        <v>327</v>
      </c>
      <c r="E93" s="1">
        <v>7247</v>
      </c>
      <c r="F93" s="1" t="s">
        <v>180</v>
      </c>
      <c r="G93" s="1">
        <v>120.19</v>
      </c>
      <c r="H93" s="1" t="s">
        <v>3808</v>
      </c>
      <c r="I93" s="1" t="s">
        <v>328</v>
      </c>
      <c r="J93" s="1">
        <v>34039</v>
      </c>
      <c r="K93" s="1" t="s">
        <v>329</v>
      </c>
      <c r="L93" s="1" t="s">
        <v>2382</v>
      </c>
      <c r="M93" s="1" t="s">
        <v>2382</v>
      </c>
      <c r="N93" s="1" t="s">
        <v>9</v>
      </c>
      <c r="O93" s="1" t="s">
        <v>46</v>
      </c>
      <c r="P93" s="1" t="s">
        <v>59</v>
      </c>
      <c r="Q93" s="1" t="s">
        <v>59</v>
      </c>
      <c r="R93" s="20" t="s">
        <v>59</v>
      </c>
    </row>
    <row r="94" spans="1:18" ht="17" x14ac:dyDescent="0.25">
      <c r="A94" s="19">
        <v>93</v>
      </c>
      <c r="B94" s="1" t="s">
        <v>2507</v>
      </c>
      <c r="C94" s="73">
        <v>4</v>
      </c>
      <c r="D94" s="1" t="s">
        <v>296</v>
      </c>
      <c r="E94" s="1">
        <v>6561</v>
      </c>
      <c r="F94" s="1" t="s">
        <v>21</v>
      </c>
      <c r="G94" s="1">
        <v>72.11</v>
      </c>
      <c r="H94" s="1" t="s">
        <v>3809</v>
      </c>
      <c r="I94" s="1" t="s">
        <v>2382</v>
      </c>
      <c r="J94" s="1">
        <v>48943</v>
      </c>
      <c r="K94" s="1" t="s">
        <v>297</v>
      </c>
      <c r="L94" s="1" t="s">
        <v>2382</v>
      </c>
      <c r="M94" s="1" t="s">
        <v>2382</v>
      </c>
      <c r="N94" s="1" t="s">
        <v>9</v>
      </c>
      <c r="O94" s="1" t="s">
        <v>10</v>
      </c>
      <c r="P94" s="1" t="s">
        <v>11</v>
      </c>
      <c r="Q94" s="1" t="s">
        <v>12</v>
      </c>
      <c r="R94" s="20" t="s">
        <v>25</v>
      </c>
    </row>
    <row r="95" spans="1:18" ht="17" x14ac:dyDescent="0.25">
      <c r="A95" s="19">
        <v>94</v>
      </c>
      <c r="B95" s="1" t="s">
        <v>2528</v>
      </c>
      <c r="C95" s="73">
        <v>3</v>
      </c>
      <c r="D95" s="1" t="s">
        <v>453</v>
      </c>
      <c r="E95" s="1">
        <v>16666</v>
      </c>
      <c r="F95" s="1" t="s">
        <v>154</v>
      </c>
      <c r="G95" s="1">
        <v>156.26</v>
      </c>
      <c r="H95" s="1" t="s">
        <v>2478</v>
      </c>
      <c r="I95" s="1" t="s">
        <v>454</v>
      </c>
      <c r="J95" s="1">
        <v>15409</v>
      </c>
      <c r="K95" s="1" t="s">
        <v>455</v>
      </c>
      <c r="L95" s="1" t="s">
        <v>4343</v>
      </c>
      <c r="M95" s="1" t="s">
        <v>456</v>
      </c>
      <c r="N95" s="1" t="s">
        <v>9</v>
      </c>
      <c r="O95" s="1" t="s">
        <v>80</v>
      </c>
      <c r="P95" s="1" t="s">
        <v>81</v>
      </c>
      <c r="Q95" s="1" t="s">
        <v>82</v>
      </c>
      <c r="R95" s="20" t="s">
        <v>83</v>
      </c>
    </row>
    <row r="96" spans="1:18" ht="17" x14ac:dyDescent="0.25">
      <c r="A96" s="19">
        <v>95</v>
      </c>
      <c r="B96" s="1" t="s">
        <v>2576</v>
      </c>
      <c r="C96" s="73">
        <v>3</v>
      </c>
      <c r="D96" s="1" t="s">
        <v>336</v>
      </c>
      <c r="E96" s="1">
        <v>637920</v>
      </c>
      <c r="F96" s="1" t="s">
        <v>337</v>
      </c>
      <c r="G96" s="1">
        <v>84.12</v>
      </c>
      <c r="H96" s="1" t="s">
        <v>3810</v>
      </c>
      <c r="I96" s="1" t="s">
        <v>2382</v>
      </c>
      <c r="J96" s="1" t="s">
        <v>2382</v>
      </c>
      <c r="K96" s="1" t="s">
        <v>338</v>
      </c>
      <c r="L96" s="1" t="s">
        <v>4240</v>
      </c>
      <c r="M96" s="1" t="s">
        <v>2382</v>
      </c>
      <c r="N96" s="1" t="s">
        <v>9</v>
      </c>
      <c r="O96" s="1" t="s">
        <v>10</v>
      </c>
      <c r="P96" s="1" t="s">
        <v>11</v>
      </c>
      <c r="Q96" s="1" t="s">
        <v>12</v>
      </c>
      <c r="R96" s="20" t="s">
        <v>127</v>
      </c>
    </row>
    <row r="97" spans="1:18" ht="17" x14ac:dyDescent="0.25">
      <c r="A97" s="19">
        <v>96</v>
      </c>
      <c r="B97" s="1" t="s">
        <v>2542</v>
      </c>
      <c r="C97" s="73">
        <v>3</v>
      </c>
      <c r="D97" s="1" t="s">
        <v>504</v>
      </c>
      <c r="E97" s="1">
        <v>18827</v>
      </c>
      <c r="F97" s="1" t="s">
        <v>158</v>
      </c>
      <c r="G97" s="1">
        <v>128.21</v>
      </c>
      <c r="H97" s="1" t="s">
        <v>3811</v>
      </c>
      <c r="I97" s="1" t="s">
        <v>505</v>
      </c>
      <c r="J97" s="1" t="s">
        <v>2382</v>
      </c>
      <c r="K97" s="1" t="s">
        <v>506</v>
      </c>
      <c r="L97" s="1" t="s">
        <v>4265</v>
      </c>
      <c r="M97" s="1" t="s">
        <v>2382</v>
      </c>
      <c r="N97" s="1" t="s">
        <v>9</v>
      </c>
      <c r="O97" s="1" t="s">
        <v>80</v>
      </c>
      <c r="P97" s="1" t="s">
        <v>106</v>
      </c>
      <c r="Q97" s="1" t="s">
        <v>107</v>
      </c>
      <c r="R97" s="20" t="s">
        <v>107</v>
      </c>
    </row>
    <row r="98" spans="1:18" ht="17" x14ac:dyDescent="0.25">
      <c r="A98" s="19">
        <v>97</v>
      </c>
      <c r="B98" s="1" t="s">
        <v>2529</v>
      </c>
      <c r="C98" s="73">
        <v>3</v>
      </c>
      <c r="D98" s="1" t="s">
        <v>429</v>
      </c>
      <c r="E98" s="1">
        <v>9602988</v>
      </c>
      <c r="F98" s="1" t="s">
        <v>430</v>
      </c>
      <c r="G98" s="1">
        <v>151.16</v>
      </c>
      <c r="H98" s="1" t="s">
        <v>4051</v>
      </c>
      <c r="I98" s="1" t="s">
        <v>2382</v>
      </c>
      <c r="J98" s="1" t="s">
        <v>2382</v>
      </c>
      <c r="K98" s="1" t="s">
        <v>2382</v>
      </c>
      <c r="L98" s="1" t="s">
        <v>2382</v>
      </c>
      <c r="M98" s="1" t="s">
        <v>2382</v>
      </c>
      <c r="N98" s="1" t="s">
        <v>9</v>
      </c>
      <c r="O98" s="1" t="s">
        <v>46</v>
      </c>
      <c r="P98" s="1" t="s">
        <v>59</v>
      </c>
      <c r="Q98" s="1" t="s">
        <v>59</v>
      </c>
      <c r="R98" s="20" t="s">
        <v>59</v>
      </c>
    </row>
    <row r="99" spans="1:18" ht="17" x14ac:dyDescent="0.25">
      <c r="A99" s="19">
        <v>98</v>
      </c>
      <c r="B99" s="1" t="s">
        <v>2533</v>
      </c>
      <c r="C99" s="73">
        <v>3</v>
      </c>
      <c r="D99" s="1" t="s">
        <v>717</v>
      </c>
      <c r="E99" s="1">
        <v>7269</v>
      </c>
      <c r="F99" s="1" t="s">
        <v>146</v>
      </c>
      <c r="G99" s="1">
        <v>134.22</v>
      </c>
      <c r="H99" s="1" t="s">
        <v>3812</v>
      </c>
      <c r="I99" s="1" t="s">
        <v>718</v>
      </c>
      <c r="J99" s="1" t="s">
        <v>2382</v>
      </c>
      <c r="K99" s="1" t="s">
        <v>2382</v>
      </c>
      <c r="L99" s="1" t="s">
        <v>2382</v>
      </c>
      <c r="M99" s="1" t="s">
        <v>2382</v>
      </c>
      <c r="N99" s="1" t="s">
        <v>9</v>
      </c>
      <c r="O99" s="1" t="s">
        <v>46</v>
      </c>
      <c r="P99" s="1" t="s">
        <v>59</v>
      </c>
      <c r="Q99" s="1" t="s">
        <v>59</v>
      </c>
      <c r="R99" s="20" t="s">
        <v>59</v>
      </c>
    </row>
    <row r="100" spans="1:18" ht="17" x14ac:dyDescent="0.25">
      <c r="A100" s="19">
        <v>99</v>
      </c>
      <c r="B100" s="1" t="s">
        <v>438</v>
      </c>
      <c r="C100" s="73">
        <v>3</v>
      </c>
      <c r="D100" s="1" t="s">
        <v>437</v>
      </c>
      <c r="E100" s="1">
        <v>136810</v>
      </c>
      <c r="F100" s="1" t="s">
        <v>439</v>
      </c>
      <c r="G100" s="1">
        <v>190.32</v>
      </c>
      <c r="H100" s="1" t="s">
        <v>2520</v>
      </c>
      <c r="I100" s="1" t="s">
        <v>2382</v>
      </c>
      <c r="J100" s="1" t="s">
        <v>2382</v>
      </c>
      <c r="K100" s="1" t="s">
        <v>4091</v>
      </c>
      <c r="L100" s="1" t="s">
        <v>2382</v>
      </c>
      <c r="M100" s="1" t="s">
        <v>2382</v>
      </c>
      <c r="N100" s="1" t="s">
        <v>9</v>
      </c>
      <c r="O100" s="1" t="s">
        <v>46</v>
      </c>
      <c r="P100" s="1" t="s">
        <v>59</v>
      </c>
      <c r="Q100" s="1" t="s">
        <v>224</v>
      </c>
      <c r="R100" s="20" t="s">
        <v>224</v>
      </c>
    </row>
    <row r="101" spans="1:18" ht="17" x14ac:dyDescent="0.25">
      <c r="A101" s="19">
        <v>100</v>
      </c>
      <c r="B101" s="1" t="s">
        <v>2522</v>
      </c>
      <c r="C101" s="73">
        <v>3</v>
      </c>
      <c r="D101" s="1" t="s">
        <v>352</v>
      </c>
      <c r="E101" s="1">
        <v>8174</v>
      </c>
      <c r="F101" s="1" t="s">
        <v>308</v>
      </c>
      <c r="G101" s="1">
        <v>158.28</v>
      </c>
      <c r="H101" s="1" t="s">
        <v>2523</v>
      </c>
      <c r="I101" s="1" t="s">
        <v>353</v>
      </c>
      <c r="J101" s="1">
        <v>28903</v>
      </c>
      <c r="K101" s="1" t="s">
        <v>354</v>
      </c>
      <c r="L101" s="1" t="s">
        <v>4299</v>
      </c>
      <c r="M101" s="1" t="s">
        <v>2382</v>
      </c>
      <c r="N101" s="1" t="s">
        <v>9</v>
      </c>
      <c r="O101" s="1" t="s">
        <v>80</v>
      </c>
      <c r="P101" s="1" t="s">
        <v>106</v>
      </c>
      <c r="Q101" s="1" t="s">
        <v>107</v>
      </c>
      <c r="R101" s="20" t="s">
        <v>107</v>
      </c>
    </row>
    <row r="102" spans="1:18" ht="17" x14ac:dyDescent="0.25">
      <c r="A102" s="19">
        <v>101</v>
      </c>
      <c r="B102" s="1" t="s">
        <v>2565</v>
      </c>
      <c r="C102" s="73">
        <v>3</v>
      </c>
      <c r="D102" s="1" t="s">
        <v>888</v>
      </c>
      <c r="E102" s="1">
        <v>8103</v>
      </c>
      <c r="F102" s="1" t="s">
        <v>780</v>
      </c>
      <c r="G102" s="1">
        <v>102.17</v>
      </c>
      <c r="H102" s="1" t="s">
        <v>2566</v>
      </c>
      <c r="I102" s="1" t="s">
        <v>2382</v>
      </c>
      <c r="J102" s="1" t="s">
        <v>2382</v>
      </c>
      <c r="K102" s="1" t="s">
        <v>889</v>
      </c>
      <c r="L102" s="1" t="s">
        <v>4220</v>
      </c>
      <c r="M102" s="1" t="s">
        <v>2382</v>
      </c>
      <c r="N102" s="1" t="s">
        <v>9</v>
      </c>
      <c r="O102" s="1" t="s">
        <v>80</v>
      </c>
      <c r="P102" s="1" t="s">
        <v>106</v>
      </c>
      <c r="Q102" s="1" t="s">
        <v>107</v>
      </c>
      <c r="R102" s="20" t="s">
        <v>107</v>
      </c>
    </row>
    <row r="103" spans="1:18" ht="17" x14ac:dyDescent="0.25">
      <c r="A103" s="19">
        <v>102</v>
      </c>
      <c r="B103" s="1" t="s">
        <v>404</v>
      </c>
      <c r="C103" s="73">
        <v>3</v>
      </c>
      <c r="D103" s="1" t="s">
        <v>403</v>
      </c>
      <c r="E103" s="1">
        <v>599689</v>
      </c>
      <c r="F103" s="1" t="s">
        <v>407</v>
      </c>
      <c r="G103" s="1">
        <v>188.26</v>
      </c>
      <c r="H103" s="1" t="s">
        <v>3813</v>
      </c>
      <c r="I103" s="1" t="s">
        <v>2382</v>
      </c>
      <c r="J103" s="1" t="s">
        <v>2382</v>
      </c>
      <c r="K103" s="1" t="s">
        <v>4092</v>
      </c>
      <c r="L103" s="1" t="s">
        <v>2382</v>
      </c>
      <c r="M103" s="1" t="s">
        <v>2382</v>
      </c>
      <c r="N103" s="1" t="s">
        <v>9</v>
      </c>
      <c r="O103" s="1" t="s">
        <v>46</v>
      </c>
      <c r="P103" s="1" t="s">
        <v>405</v>
      </c>
      <c r="Q103" s="1" t="s">
        <v>406</v>
      </c>
      <c r="R103" s="20" t="s">
        <v>406</v>
      </c>
    </row>
    <row r="104" spans="1:18" ht="17" x14ac:dyDescent="0.25">
      <c r="A104" s="19">
        <v>103</v>
      </c>
      <c r="B104" s="1" t="s">
        <v>2575</v>
      </c>
      <c r="C104" s="73">
        <v>3</v>
      </c>
      <c r="D104" s="1" t="s">
        <v>560</v>
      </c>
      <c r="E104" s="1">
        <v>6276</v>
      </c>
      <c r="F104" s="1" t="s">
        <v>359</v>
      </c>
      <c r="G104" s="1">
        <v>88.15</v>
      </c>
      <c r="H104" s="1" t="s">
        <v>3814</v>
      </c>
      <c r="I104" s="1" t="s">
        <v>561</v>
      </c>
      <c r="J104" s="1">
        <v>44884</v>
      </c>
      <c r="K104" s="1" t="s">
        <v>562</v>
      </c>
      <c r="L104" s="1" t="s">
        <v>4284</v>
      </c>
      <c r="M104" s="1" t="s">
        <v>2382</v>
      </c>
      <c r="N104" s="1" t="s">
        <v>9</v>
      </c>
      <c r="O104" s="1" t="s">
        <v>10</v>
      </c>
      <c r="P104" s="1" t="s">
        <v>11</v>
      </c>
      <c r="Q104" s="1" t="s">
        <v>176</v>
      </c>
      <c r="R104" s="20" t="s">
        <v>199</v>
      </c>
    </row>
    <row r="105" spans="1:18" ht="17" x14ac:dyDescent="0.25">
      <c r="A105" s="19">
        <v>104</v>
      </c>
      <c r="B105" s="1" t="s">
        <v>2539</v>
      </c>
      <c r="C105" s="73">
        <v>3</v>
      </c>
      <c r="D105" s="1" t="s">
        <v>910</v>
      </c>
      <c r="E105" s="1">
        <v>27010</v>
      </c>
      <c r="F105" s="1" t="s">
        <v>158</v>
      </c>
      <c r="G105" s="1">
        <v>128.21</v>
      </c>
      <c r="H105" s="1" t="s">
        <v>2540</v>
      </c>
      <c r="I105" s="1" t="s">
        <v>2382</v>
      </c>
      <c r="J105" s="1" t="s">
        <v>2382</v>
      </c>
      <c r="K105" s="1" t="s">
        <v>2382</v>
      </c>
      <c r="L105" s="1" t="s">
        <v>2382</v>
      </c>
      <c r="M105" s="1" t="s">
        <v>2382</v>
      </c>
      <c r="N105" s="1" t="s">
        <v>9</v>
      </c>
      <c r="O105" s="1" t="s">
        <v>88</v>
      </c>
      <c r="P105" s="1" t="s">
        <v>141</v>
      </c>
      <c r="Q105" s="1" t="s">
        <v>141</v>
      </c>
      <c r="R105" s="20" t="s">
        <v>141</v>
      </c>
    </row>
    <row r="106" spans="1:18" ht="17" x14ac:dyDescent="0.25">
      <c r="A106" s="19">
        <v>105</v>
      </c>
      <c r="B106" s="1" t="s">
        <v>2551</v>
      </c>
      <c r="C106" s="73">
        <v>3</v>
      </c>
      <c r="D106" s="1" t="s">
        <v>451</v>
      </c>
      <c r="E106" s="1">
        <v>517859</v>
      </c>
      <c r="F106" s="1" t="s">
        <v>449</v>
      </c>
      <c r="G106" s="1">
        <v>110.15</v>
      </c>
      <c r="H106" s="1" t="s">
        <v>2552</v>
      </c>
      <c r="I106" s="1" t="s">
        <v>2382</v>
      </c>
      <c r="J106" s="1" t="s">
        <v>2382</v>
      </c>
      <c r="K106" s="1" t="s">
        <v>452</v>
      </c>
      <c r="L106" s="1" t="s">
        <v>2382</v>
      </c>
      <c r="M106" s="1" t="s">
        <v>2382</v>
      </c>
      <c r="N106" s="1" t="s">
        <v>9</v>
      </c>
      <c r="O106" s="1" t="s">
        <v>88</v>
      </c>
      <c r="P106" s="1" t="s">
        <v>89</v>
      </c>
      <c r="Q106" s="1" t="s">
        <v>89</v>
      </c>
      <c r="R106" s="20" t="s">
        <v>89</v>
      </c>
    </row>
    <row r="107" spans="1:18" ht="17" x14ac:dyDescent="0.25">
      <c r="A107" s="19">
        <v>106</v>
      </c>
      <c r="B107" s="1" t="s">
        <v>2515</v>
      </c>
      <c r="C107" s="73">
        <v>3</v>
      </c>
      <c r="D107" s="1" t="s">
        <v>435</v>
      </c>
      <c r="E107" s="1">
        <v>7311</v>
      </c>
      <c r="F107" s="1" t="s">
        <v>436</v>
      </c>
      <c r="G107" s="1">
        <v>206.32</v>
      </c>
      <c r="H107" s="78" t="s">
        <v>2516</v>
      </c>
      <c r="I107" s="1" t="s">
        <v>2382</v>
      </c>
      <c r="J107" s="1">
        <v>89188</v>
      </c>
      <c r="K107" s="1" t="s">
        <v>4192</v>
      </c>
      <c r="L107" s="1" t="s">
        <v>2382</v>
      </c>
      <c r="M107" s="1" t="s">
        <v>2382</v>
      </c>
      <c r="N107" s="1" t="s">
        <v>9</v>
      </c>
      <c r="O107" s="1" t="s">
        <v>46</v>
      </c>
      <c r="P107" s="1" t="s">
        <v>59</v>
      </c>
      <c r="Q107" s="1" t="s">
        <v>224</v>
      </c>
      <c r="R107" s="20" t="s">
        <v>224</v>
      </c>
    </row>
    <row r="108" spans="1:18" ht="17" x14ac:dyDescent="0.25">
      <c r="A108" s="19">
        <v>107</v>
      </c>
      <c r="B108" s="1" t="s">
        <v>3752</v>
      </c>
      <c r="C108" s="73">
        <v>3</v>
      </c>
      <c r="D108" s="1" t="s">
        <v>374</v>
      </c>
      <c r="E108" s="1">
        <v>13187</v>
      </c>
      <c r="F108" s="1" t="s">
        <v>43</v>
      </c>
      <c r="G108" s="1">
        <v>142.24</v>
      </c>
      <c r="H108" s="1" t="s">
        <v>3815</v>
      </c>
      <c r="I108" s="1" t="s">
        <v>2382</v>
      </c>
      <c r="J108" s="1">
        <v>77927</v>
      </c>
      <c r="K108" s="1" t="s">
        <v>375</v>
      </c>
      <c r="L108" s="1" t="s">
        <v>4263</v>
      </c>
      <c r="M108" s="1" t="s">
        <v>2382</v>
      </c>
      <c r="N108" s="1" t="s">
        <v>9</v>
      </c>
      <c r="O108" s="1" t="s">
        <v>10</v>
      </c>
      <c r="P108" s="1" t="s">
        <v>11</v>
      </c>
      <c r="Q108" s="1" t="s">
        <v>12</v>
      </c>
      <c r="R108" s="20" t="s">
        <v>13</v>
      </c>
    </row>
    <row r="109" spans="1:18" ht="17" x14ac:dyDescent="0.25">
      <c r="A109" s="19">
        <v>108</v>
      </c>
      <c r="B109" s="1" t="s">
        <v>2581</v>
      </c>
      <c r="C109" s="73">
        <v>3</v>
      </c>
      <c r="D109" s="1" t="s">
        <v>555</v>
      </c>
      <c r="E109" s="1">
        <v>880</v>
      </c>
      <c r="F109" s="1" t="s">
        <v>556</v>
      </c>
      <c r="G109" s="1">
        <v>72.06</v>
      </c>
      <c r="H109" s="1" t="s">
        <v>3816</v>
      </c>
      <c r="I109" s="1" t="s">
        <v>557</v>
      </c>
      <c r="J109" s="1">
        <v>17158</v>
      </c>
      <c r="K109" s="1" t="s">
        <v>558</v>
      </c>
      <c r="L109" s="1" t="s">
        <v>2382</v>
      </c>
      <c r="M109" s="1" t="s">
        <v>559</v>
      </c>
      <c r="N109" s="1" t="s">
        <v>9</v>
      </c>
      <c r="O109" s="1" t="s">
        <v>10</v>
      </c>
      <c r="P109" s="1" t="s">
        <v>11</v>
      </c>
      <c r="Q109" s="1" t="s">
        <v>12</v>
      </c>
      <c r="R109" s="20" t="s">
        <v>25</v>
      </c>
    </row>
    <row r="110" spans="1:18" ht="17" x14ac:dyDescent="0.25">
      <c r="A110" s="19">
        <v>109</v>
      </c>
      <c r="B110" s="1" t="s">
        <v>2583</v>
      </c>
      <c r="C110" s="73">
        <v>3</v>
      </c>
      <c r="D110" s="1" t="s">
        <v>616</v>
      </c>
      <c r="E110" s="1">
        <v>3776</v>
      </c>
      <c r="F110" s="1" t="s">
        <v>569</v>
      </c>
      <c r="G110" s="1">
        <v>60.1</v>
      </c>
      <c r="H110" s="1" t="s">
        <v>3817</v>
      </c>
      <c r="I110" s="1" t="s">
        <v>618</v>
      </c>
      <c r="J110" s="1">
        <v>17824</v>
      </c>
      <c r="K110" s="1" t="s">
        <v>619</v>
      </c>
      <c r="L110" s="1" t="s">
        <v>2382</v>
      </c>
      <c r="M110" s="1" t="s">
        <v>620</v>
      </c>
      <c r="N110" s="1" t="s">
        <v>9</v>
      </c>
      <c r="O110" s="1" t="s">
        <v>10</v>
      </c>
      <c r="P110" s="1" t="s">
        <v>11</v>
      </c>
      <c r="Q110" s="1" t="s">
        <v>176</v>
      </c>
      <c r="R110" s="20" t="s">
        <v>617</v>
      </c>
    </row>
    <row r="111" spans="1:18" ht="17" x14ac:dyDescent="0.25">
      <c r="A111" s="19">
        <v>110</v>
      </c>
      <c r="B111" s="1" t="s">
        <v>643</v>
      </c>
      <c r="C111" s="73">
        <v>3</v>
      </c>
      <c r="D111" s="1" t="s">
        <v>642</v>
      </c>
      <c r="E111" s="1">
        <v>14838848</v>
      </c>
      <c r="F111" s="1" t="s">
        <v>644</v>
      </c>
      <c r="G111" s="1">
        <v>188.31</v>
      </c>
      <c r="H111" s="1" t="s">
        <v>2382</v>
      </c>
      <c r="I111" s="1" t="s">
        <v>2382</v>
      </c>
      <c r="J111" s="1" t="s">
        <v>2382</v>
      </c>
      <c r="K111" s="1" t="s">
        <v>2382</v>
      </c>
      <c r="L111" s="1" t="s">
        <v>2382</v>
      </c>
      <c r="M111" s="1" t="s">
        <v>2382</v>
      </c>
      <c r="N111" s="1" t="s">
        <v>9</v>
      </c>
      <c r="O111" s="1" t="s">
        <v>46</v>
      </c>
      <c r="P111" s="1" t="s">
        <v>405</v>
      </c>
      <c r="Q111" s="1" t="s">
        <v>405</v>
      </c>
      <c r="R111" s="20" t="s">
        <v>405</v>
      </c>
    </row>
    <row r="112" spans="1:18" ht="17" x14ac:dyDescent="0.25">
      <c r="A112" s="19">
        <v>111</v>
      </c>
      <c r="B112" s="1" t="s">
        <v>2541</v>
      </c>
      <c r="C112" s="73">
        <v>3</v>
      </c>
      <c r="D112" s="1" t="s">
        <v>500</v>
      </c>
      <c r="E112" s="1">
        <v>92927</v>
      </c>
      <c r="F112" s="1" t="s">
        <v>158</v>
      </c>
      <c r="G112" s="1">
        <v>128.21</v>
      </c>
      <c r="H112" s="1" t="s">
        <v>3818</v>
      </c>
      <c r="I112" s="1" t="s">
        <v>2382</v>
      </c>
      <c r="J112" s="1" t="s">
        <v>2382</v>
      </c>
      <c r="K112" s="1" t="s">
        <v>2382</v>
      </c>
      <c r="L112" s="1" t="s">
        <v>4206</v>
      </c>
      <c r="M112" s="1" t="s">
        <v>2382</v>
      </c>
      <c r="N112" s="1" t="s">
        <v>9</v>
      </c>
      <c r="O112" s="1" t="s">
        <v>10</v>
      </c>
      <c r="P112" s="1" t="s">
        <v>11</v>
      </c>
      <c r="Q112" s="1" t="s">
        <v>12</v>
      </c>
      <c r="R112" s="20" t="s">
        <v>13</v>
      </c>
    </row>
    <row r="113" spans="1:18" ht="17" x14ac:dyDescent="0.25">
      <c r="A113" s="19">
        <v>112</v>
      </c>
      <c r="B113" s="1" t="s">
        <v>2567</v>
      </c>
      <c r="C113" s="73">
        <v>3</v>
      </c>
      <c r="D113" s="1" t="s">
        <v>883</v>
      </c>
      <c r="E113" s="1">
        <v>7910</v>
      </c>
      <c r="F113" s="1" t="s">
        <v>780</v>
      </c>
      <c r="G113" s="1">
        <v>102.17</v>
      </c>
      <c r="H113" s="1" t="s">
        <v>2500</v>
      </c>
      <c r="I113" s="1" t="s">
        <v>2382</v>
      </c>
      <c r="J113" s="1" t="s">
        <v>2382</v>
      </c>
      <c r="K113" s="1" t="s">
        <v>2382</v>
      </c>
      <c r="L113" s="1" t="s">
        <v>2382</v>
      </c>
      <c r="M113" s="1" t="s">
        <v>2382</v>
      </c>
      <c r="N113" s="1" t="s">
        <v>9</v>
      </c>
      <c r="O113" s="1" t="s">
        <v>10</v>
      </c>
      <c r="P113" s="1" t="s">
        <v>11</v>
      </c>
      <c r="Q113" s="1" t="s">
        <v>176</v>
      </c>
      <c r="R113" s="20" t="s">
        <v>617</v>
      </c>
    </row>
    <row r="114" spans="1:18" ht="17" x14ac:dyDescent="0.25">
      <c r="A114" s="19">
        <v>113</v>
      </c>
      <c r="B114" s="1" t="s">
        <v>2531</v>
      </c>
      <c r="C114" s="73">
        <v>3</v>
      </c>
      <c r="D114" s="1" t="s">
        <v>385</v>
      </c>
      <c r="E114" s="1">
        <v>326</v>
      </c>
      <c r="F114" s="1" t="s">
        <v>386</v>
      </c>
      <c r="G114" s="1">
        <v>148.19999999999999</v>
      </c>
      <c r="H114" s="1" t="s">
        <v>2532</v>
      </c>
      <c r="I114" s="1" t="s">
        <v>387</v>
      </c>
      <c r="J114" s="1">
        <v>28671</v>
      </c>
      <c r="K114" s="1" t="s">
        <v>388</v>
      </c>
      <c r="L114" s="1" t="s">
        <v>2382</v>
      </c>
      <c r="M114" s="1" t="s">
        <v>2382</v>
      </c>
      <c r="N114" s="1" t="s">
        <v>9</v>
      </c>
      <c r="O114" s="1" t="s">
        <v>80</v>
      </c>
      <c r="P114" s="1" t="s">
        <v>81</v>
      </c>
      <c r="Q114" s="1" t="s">
        <v>82</v>
      </c>
      <c r="R114" s="20" t="s">
        <v>145</v>
      </c>
    </row>
    <row r="115" spans="1:18" ht="17" x14ac:dyDescent="0.25">
      <c r="A115" s="19">
        <v>114</v>
      </c>
      <c r="B115" s="1" t="s">
        <v>2518</v>
      </c>
      <c r="C115" s="73">
        <v>3</v>
      </c>
      <c r="D115" s="1" t="s">
        <v>413</v>
      </c>
      <c r="E115" s="1">
        <v>6450832</v>
      </c>
      <c r="F115" s="1" t="s">
        <v>414</v>
      </c>
      <c r="G115" s="1">
        <v>192.3</v>
      </c>
      <c r="H115" s="1" t="s">
        <v>2519</v>
      </c>
      <c r="I115" s="1" t="s">
        <v>2382</v>
      </c>
      <c r="J115" s="1" t="s">
        <v>2382</v>
      </c>
      <c r="K115" s="1" t="s">
        <v>415</v>
      </c>
      <c r="L115" s="1" t="s">
        <v>2382</v>
      </c>
      <c r="M115" s="1" t="s">
        <v>2382</v>
      </c>
      <c r="N115" s="1" t="s">
        <v>9</v>
      </c>
      <c r="O115" s="1" t="s">
        <v>88</v>
      </c>
      <c r="P115" s="1" t="s">
        <v>141</v>
      </c>
      <c r="Q115" s="1" t="s">
        <v>141</v>
      </c>
      <c r="R115" s="20" t="s">
        <v>141</v>
      </c>
    </row>
    <row r="116" spans="1:18" ht="17" x14ac:dyDescent="0.25">
      <c r="A116" s="19">
        <v>115</v>
      </c>
      <c r="B116" s="1" t="s">
        <v>2577</v>
      </c>
      <c r="C116" s="73">
        <v>3</v>
      </c>
      <c r="D116" s="1" t="s">
        <v>820</v>
      </c>
      <c r="E116" s="1">
        <v>517232</v>
      </c>
      <c r="F116" s="1" t="s">
        <v>822</v>
      </c>
      <c r="G116" s="1">
        <v>78.070999999999998</v>
      </c>
      <c r="H116" s="1" t="s">
        <v>2578</v>
      </c>
      <c r="I116" s="1" t="s">
        <v>2382</v>
      </c>
      <c r="J116" s="1" t="s">
        <v>2382</v>
      </c>
      <c r="K116" s="1" t="s">
        <v>2382</v>
      </c>
      <c r="L116" s="1" t="s">
        <v>2382</v>
      </c>
      <c r="M116" s="1" t="s">
        <v>2382</v>
      </c>
      <c r="N116" s="1" t="s">
        <v>9</v>
      </c>
      <c r="O116" s="1" t="s">
        <v>94</v>
      </c>
      <c r="P116" s="1" t="s">
        <v>821</v>
      </c>
      <c r="Q116" s="1" t="s">
        <v>821</v>
      </c>
      <c r="R116" s="20" t="s">
        <v>821</v>
      </c>
    </row>
    <row r="117" spans="1:18" ht="17" x14ac:dyDescent="0.25">
      <c r="A117" s="19">
        <v>116</v>
      </c>
      <c r="B117" s="1" t="s">
        <v>2570</v>
      </c>
      <c r="C117" s="73">
        <v>3</v>
      </c>
      <c r="D117" s="1" t="s">
        <v>750</v>
      </c>
      <c r="E117" s="1">
        <v>11126</v>
      </c>
      <c r="F117" s="1" t="s">
        <v>683</v>
      </c>
      <c r="G117" s="1">
        <v>98.17</v>
      </c>
      <c r="H117" s="1" t="s">
        <v>3819</v>
      </c>
      <c r="I117" s="1" t="s">
        <v>2382</v>
      </c>
      <c r="J117" s="1" t="s">
        <v>2382</v>
      </c>
      <c r="K117" s="1" t="s">
        <v>751</v>
      </c>
      <c r="L117" s="1" t="s">
        <v>2382</v>
      </c>
      <c r="M117" s="1" t="s">
        <v>2382</v>
      </c>
      <c r="N117" s="1" t="s">
        <v>9</v>
      </c>
      <c r="O117" s="1" t="s">
        <v>88</v>
      </c>
      <c r="P117" s="1" t="s">
        <v>89</v>
      </c>
      <c r="Q117" s="1" t="s">
        <v>89</v>
      </c>
      <c r="R117" s="20" t="s">
        <v>89</v>
      </c>
    </row>
    <row r="118" spans="1:18" ht="17" x14ac:dyDescent="0.25">
      <c r="A118" s="19">
        <v>117</v>
      </c>
      <c r="B118" s="1" t="s">
        <v>2544</v>
      </c>
      <c r="C118" s="73">
        <v>3</v>
      </c>
      <c r="D118" s="1" t="s">
        <v>507</v>
      </c>
      <c r="E118" s="1">
        <v>243</v>
      </c>
      <c r="F118" s="1" t="s">
        <v>509</v>
      </c>
      <c r="G118" s="1">
        <v>122.12</v>
      </c>
      <c r="H118" s="1" t="s">
        <v>3820</v>
      </c>
      <c r="I118" s="1" t="s">
        <v>4093</v>
      </c>
      <c r="J118" s="1">
        <v>30746</v>
      </c>
      <c r="K118" s="1" t="s">
        <v>510</v>
      </c>
      <c r="L118" s="1" t="s">
        <v>2382</v>
      </c>
      <c r="M118" s="1" t="s">
        <v>511</v>
      </c>
      <c r="N118" s="1" t="s">
        <v>9</v>
      </c>
      <c r="O118" s="1" t="s">
        <v>46</v>
      </c>
      <c r="P118" s="1" t="s">
        <v>59</v>
      </c>
      <c r="Q118" s="1" t="s">
        <v>458</v>
      </c>
      <c r="R118" s="20" t="s">
        <v>508</v>
      </c>
    </row>
    <row r="119" spans="1:18" ht="17" x14ac:dyDescent="0.25">
      <c r="A119" s="19">
        <v>118</v>
      </c>
      <c r="B119" s="1" t="s">
        <v>2563</v>
      </c>
      <c r="C119" s="73">
        <v>3</v>
      </c>
      <c r="D119" s="1" t="s">
        <v>530</v>
      </c>
      <c r="E119" s="1">
        <v>7505</v>
      </c>
      <c r="F119" s="1" t="s">
        <v>532</v>
      </c>
      <c r="G119" s="1">
        <v>103.12</v>
      </c>
      <c r="H119" s="1" t="s">
        <v>2564</v>
      </c>
      <c r="I119" s="1" t="s">
        <v>533</v>
      </c>
      <c r="J119" s="1">
        <v>27991</v>
      </c>
      <c r="K119" s="1" t="s">
        <v>2382</v>
      </c>
      <c r="L119" s="1" t="s">
        <v>2382</v>
      </c>
      <c r="M119" s="1" t="s">
        <v>2382</v>
      </c>
      <c r="N119" s="1" t="s">
        <v>9</v>
      </c>
      <c r="O119" s="1" t="s">
        <v>46</v>
      </c>
      <c r="P119" s="1" t="s">
        <v>59</v>
      </c>
      <c r="Q119" s="1" t="s">
        <v>531</v>
      </c>
      <c r="R119" s="20" t="s">
        <v>531</v>
      </c>
    </row>
    <row r="120" spans="1:18" ht="17" x14ac:dyDescent="0.25">
      <c r="A120" s="19">
        <v>119</v>
      </c>
      <c r="B120" s="1" t="s">
        <v>2579</v>
      </c>
      <c r="C120" s="73">
        <v>3</v>
      </c>
      <c r="D120" s="1" t="s">
        <v>805</v>
      </c>
      <c r="E120" s="1">
        <v>261</v>
      </c>
      <c r="F120" s="1" t="s">
        <v>21</v>
      </c>
      <c r="G120" s="1">
        <v>72.11</v>
      </c>
      <c r="H120" s="1" t="s">
        <v>2580</v>
      </c>
      <c r="I120" s="1" t="s">
        <v>806</v>
      </c>
      <c r="J120" s="1">
        <v>15743</v>
      </c>
      <c r="K120" s="1" t="s">
        <v>807</v>
      </c>
      <c r="L120" s="1" t="s">
        <v>2382</v>
      </c>
      <c r="M120" s="1" t="s">
        <v>2382</v>
      </c>
      <c r="N120" s="1" t="s">
        <v>9</v>
      </c>
      <c r="O120" s="1" t="s">
        <v>10</v>
      </c>
      <c r="P120" s="1" t="s">
        <v>11</v>
      </c>
      <c r="Q120" s="1" t="s">
        <v>12</v>
      </c>
      <c r="R120" s="20" t="s">
        <v>25</v>
      </c>
    </row>
    <row r="121" spans="1:18" ht="17" x14ac:dyDescent="0.25">
      <c r="A121" s="19">
        <v>120</v>
      </c>
      <c r="B121" s="1" t="s">
        <v>502</v>
      </c>
      <c r="C121" s="73">
        <v>3</v>
      </c>
      <c r="D121" s="1" t="s">
        <v>501</v>
      </c>
      <c r="E121" s="1">
        <v>10225</v>
      </c>
      <c r="F121" s="1" t="s">
        <v>503</v>
      </c>
      <c r="G121" s="1">
        <v>198.3</v>
      </c>
      <c r="H121" s="1" t="s">
        <v>2517</v>
      </c>
      <c r="I121" s="1" t="s">
        <v>2382</v>
      </c>
      <c r="J121" s="1" t="s">
        <v>2382</v>
      </c>
      <c r="K121" s="1" t="s">
        <v>4094</v>
      </c>
      <c r="L121" s="1" t="s">
        <v>4226</v>
      </c>
      <c r="M121" s="1" t="s">
        <v>2382</v>
      </c>
      <c r="N121" s="1" t="s">
        <v>9</v>
      </c>
      <c r="O121" s="1" t="s">
        <v>80</v>
      </c>
      <c r="P121" s="1" t="s">
        <v>81</v>
      </c>
      <c r="Q121" s="1" t="s">
        <v>305</v>
      </c>
      <c r="R121" s="20" t="s">
        <v>305</v>
      </c>
    </row>
    <row r="122" spans="1:18" ht="17" x14ac:dyDescent="0.25">
      <c r="A122" s="19">
        <v>121</v>
      </c>
      <c r="B122" s="20" t="s">
        <v>4348</v>
      </c>
      <c r="C122" s="73">
        <v>3</v>
      </c>
      <c r="D122" s="1" t="s">
        <v>317</v>
      </c>
      <c r="E122" s="1">
        <v>8892</v>
      </c>
      <c r="F122" s="1" t="s">
        <v>318</v>
      </c>
      <c r="G122" s="1">
        <v>116.16</v>
      </c>
      <c r="H122" s="1" t="s">
        <v>2550</v>
      </c>
      <c r="I122" s="1" t="s">
        <v>319</v>
      </c>
      <c r="J122" s="1">
        <v>30776</v>
      </c>
      <c r="K122" s="1" t="s">
        <v>320</v>
      </c>
      <c r="L122" s="1" t="s">
        <v>4306</v>
      </c>
      <c r="M122" s="1" t="s">
        <v>2382</v>
      </c>
      <c r="N122" s="1" t="s">
        <v>9</v>
      </c>
      <c r="O122" s="1" t="s">
        <v>80</v>
      </c>
      <c r="P122" s="1" t="s">
        <v>106</v>
      </c>
      <c r="Q122" s="1" t="s">
        <v>184</v>
      </c>
      <c r="R122" s="20" t="s">
        <v>185</v>
      </c>
    </row>
    <row r="123" spans="1:18" ht="17" x14ac:dyDescent="0.25">
      <c r="A123" s="19">
        <v>122</v>
      </c>
      <c r="B123" s="1" t="s">
        <v>2568</v>
      </c>
      <c r="C123" s="73">
        <v>3</v>
      </c>
      <c r="D123" s="1" t="s">
        <v>846</v>
      </c>
      <c r="E123" s="1">
        <v>7966</v>
      </c>
      <c r="F123" s="1" t="s">
        <v>26</v>
      </c>
      <c r="G123" s="1">
        <v>100.16</v>
      </c>
      <c r="H123" s="1" t="s">
        <v>2569</v>
      </c>
      <c r="I123" s="1" t="s">
        <v>847</v>
      </c>
      <c r="J123" s="1">
        <v>18099</v>
      </c>
      <c r="K123" s="1" t="s">
        <v>2382</v>
      </c>
      <c r="L123" s="1" t="s">
        <v>2382</v>
      </c>
      <c r="M123" s="1" t="s">
        <v>4095</v>
      </c>
      <c r="N123" s="1" t="s">
        <v>9</v>
      </c>
      <c r="O123" s="1" t="s">
        <v>10</v>
      </c>
      <c r="P123" s="1" t="s">
        <v>11</v>
      </c>
      <c r="Q123" s="1" t="s">
        <v>176</v>
      </c>
      <c r="R123" s="20" t="s">
        <v>617</v>
      </c>
    </row>
    <row r="124" spans="1:18" ht="17" x14ac:dyDescent="0.25">
      <c r="A124" s="19">
        <v>123</v>
      </c>
      <c r="B124" s="1" t="s">
        <v>2648</v>
      </c>
      <c r="C124" s="73">
        <v>3</v>
      </c>
      <c r="D124" s="1" t="s">
        <v>573</v>
      </c>
      <c r="E124" s="1">
        <v>26049</v>
      </c>
      <c r="F124" s="1" t="s">
        <v>171</v>
      </c>
      <c r="G124" s="1">
        <v>136.22999999999999</v>
      </c>
      <c r="H124" s="1" t="s">
        <v>2649</v>
      </c>
      <c r="I124" s="1" t="s">
        <v>2382</v>
      </c>
      <c r="J124" s="1">
        <v>35661</v>
      </c>
      <c r="K124" s="1" t="s">
        <v>574</v>
      </c>
      <c r="L124" s="1" t="s">
        <v>2382</v>
      </c>
      <c r="M124" s="1" t="s">
        <v>2382</v>
      </c>
      <c r="N124" s="1" t="s">
        <v>9</v>
      </c>
      <c r="O124" s="1" t="s">
        <v>80</v>
      </c>
      <c r="P124" s="1" t="s">
        <v>81</v>
      </c>
      <c r="Q124" s="1" t="s">
        <v>82</v>
      </c>
      <c r="R124" s="20" t="s">
        <v>489</v>
      </c>
    </row>
    <row r="125" spans="1:18" ht="17" x14ac:dyDescent="0.25">
      <c r="A125" s="19">
        <v>124</v>
      </c>
      <c r="B125" s="1" t="s">
        <v>2537</v>
      </c>
      <c r="C125" s="73">
        <v>3</v>
      </c>
      <c r="D125" s="1" t="s">
        <v>324</v>
      </c>
      <c r="E125" s="1">
        <v>8500</v>
      </c>
      <c r="F125" s="1" t="s">
        <v>325</v>
      </c>
      <c r="G125" s="1">
        <v>134.16999999999999</v>
      </c>
      <c r="H125" s="1" t="s">
        <v>2538</v>
      </c>
      <c r="I125" s="1" t="s">
        <v>2382</v>
      </c>
      <c r="J125" s="1" t="s">
        <v>2382</v>
      </c>
      <c r="K125" s="1" t="s">
        <v>326</v>
      </c>
      <c r="L125" s="1" t="s">
        <v>2382</v>
      </c>
      <c r="M125" s="1" t="s">
        <v>2382</v>
      </c>
      <c r="N125" s="1" t="s">
        <v>9</v>
      </c>
      <c r="O125" s="1" t="s">
        <v>10</v>
      </c>
      <c r="P125" s="1" t="s">
        <v>11</v>
      </c>
      <c r="Q125" s="1" t="s">
        <v>12</v>
      </c>
      <c r="R125" s="20" t="s">
        <v>13</v>
      </c>
    </row>
    <row r="126" spans="1:18" ht="17" x14ac:dyDescent="0.25">
      <c r="A126" s="19">
        <v>125</v>
      </c>
      <c r="B126" s="1" t="s">
        <v>2572</v>
      </c>
      <c r="C126" s="73">
        <v>3</v>
      </c>
      <c r="D126" s="1" t="s">
        <v>599</v>
      </c>
      <c r="E126" s="1">
        <v>18554</v>
      </c>
      <c r="F126" s="1" t="s">
        <v>116</v>
      </c>
      <c r="G126" s="1">
        <v>96.13</v>
      </c>
      <c r="H126" s="1" t="s">
        <v>3821</v>
      </c>
      <c r="I126" s="1" t="s">
        <v>2382</v>
      </c>
      <c r="J126" s="1" t="s">
        <v>2382</v>
      </c>
      <c r="K126" s="1" t="s">
        <v>600</v>
      </c>
      <c r="L126" s="1" t="s">
        <v>2382</v>
      </c>
      <c r="M126" s="1" t="s">
        <v>2382</v>
      </c>
      <c r="N126" s="1" t="s">
        <v>9</v>
      </c>
      <c r="O126" s="1" t="s">
        <v>88</v>
      </c>
      <c r="P126" s="1" t="s">
        <v>89</v>
      </c>
      <c r="Q126" s="1" t="s">
        <v>89</v>
      </c>
      <c r="R126" s="20" t="s">
        <v>89</v>
      </c>
    </row>
    <row r="127" spans="1:18" ht="17" x14ac:dyDescent="0.25">
      <c r="A127" s="19">
        <v>126</v>
      </c>
      <c r="B127" s="1" t="s">
        <v>2526</v>
      </c>
      <c r="C127" s="73">
        <v>3</v>
      </c>
      <c r="D127" s="1" t="s">
        <v>789</v>
      </c>
      <c r="E127" s="1">
        <v>14257</v>
      </c>
      <c r="F127" s="1" t="s">
        <v>790</v>
      </c>
      <c r="G127" s="1">
        <v>156.31</v>
      </c>
      <c r="H127" s="1" t="s">
        <v>2527</v>
      </c>
      <c r="I127" s="1" t="s">
        <v>2382</v>
      </c>
      <c r="J127" s="1" t="s">
        <v>2382</v>
      </c>
      <c r="K127" s="1" t="s">
        <v>791</v>
      </c>
      <c r="L127" s="1" t="s">
        <v>4234</v>
      </c>
      <c r="M127" s="1" t="s">
        <v>2382</v>
      </c>
      <c r="N127" s="1" t="s">
        <v>9</v>
      </c>
      <c r="O127" s="1" t="s">
        <v>289</v>
      </c>
      <c r="P127" s="1" t="s">
        <v>377</v>
      </c>
      <c r="Q127" s="1" t="s">
        <v>378</v>
      </c>
      <c r="R127" s="20" t="s">
        <v>378</v>
      </c>
    </row>
    <row r="128" spans="1:18" ht="17" x14ac:dyDescent="0.25">
      <c r="A128" s="19">
        <v>127</v>
      </c>
      <c r="B128" s="1" t="s">
        <v>2547</v>
      </c>
      <c r="C128" s="73">
        <v>3</v>
      </c>
      <c r="D128" s="1" t="s">
        <v>825</v>
      </c>
      <c r="E128" s="1">
        <v>8129</v>
      </c>
      <c r="F128" s="1" t="s">
        <v>826</v>
      </c>
      <c r="G128" s="1">
        <v>116.2</v>
      </c>
      <c r="H128" s="1" t="s">
        <v>2548</v>
      </c>
      <c r="I128" s="1" t="s">
        <v>2382</v>
      </c>
      <c r="J128" s="1" t="s">
        <v>2382</v>
      </c>
      <c r="K128" s="1" t="s">
        <v>827</v>
      </c>
      <c r="L128" s="1" t="s">
        <v>4221</v>
      </c>
      <c r="M128" s="1" t="s">
        <v>2382</v>
      </c>
      <c r="N128" s="1" t="s">
        <v>9</v>
      </c>
      <c r="O128" s="1" t="s">
        <v>80</v>
      </c>
      <c r="P128" s="1" t="s">
        <v>106</v>
      </c>
      <c r="Q128" s="1" t="s">
        <v>107</v>
      </c>
      <c r="R128" s="20" t="s">
        <v>107</v>
      </c>
    </row>
    <row r="129" spans="1:18" ht="17" x14ac:dyDescent="0.25">
      <c r="A129" s="19">
        <v>128</v>
      </c>
      <c r="B129" s="1" t="s">
        <v>2513</v>
      </c>
      <c r="C129" s="73">
        <v>3</v>
      </c>
      <c r="D129" s="1" t="s">
        <v>410</v>
      </c>
      <c r="E129" s="1">
        <v>11006</v>
      </c>
      <c r="F129" s="1" t="s">
        <v>411</v>
      </c>
      <c r="G129" s="1">
        <v>226.44</v>
      </c>
      <c r="H129" s="1" t="s">
        <v>2514</v>
      </c>
      <c r="I129" s="1" t="s">
        <v>2382</v>
      </c>
      <c r="J129" s="1" t="s">
        <v>2382</v>
      </c>
      <c r="K129" s="1" t="s">
        <v>412</v>
      </c>
      <c r="L129" s="1" t="s">
        <v>4227</v>
      </c>
      <c r="M129" s="1" t="s">
        <v>2382</v>
      </c>
      <c r="N129" s="1" t="s">
        <v>9</v>
      </c>
      <c r="O129" s="1" t="s">
        <v>289</v>
      </c>
      <c r="P129" s="1" t="s">
        <v>377</v>
      </c>
      <c r="Q129" s="1" t="s">
        <v>378</v>
      </c>
      <c r="R129" s="20" t="s">
        <v>378</v>
      </c>
    </row>
    <row r="130" spans="1:18" ht="17" x14ac:dyDescent="0.25">
      <c r="A130" s="19">
        <v>129</v>
      </c>
      <c r="B130" s="1" t="s">
        <v>2535</v>
      </c>
      <c r="C130" s="73">
        <v>3</v>
      </c>
      <c r="D130" s="1" t="s">
        <v>517</v>
      </c>
      <c r="E130" s="1">
        <v>10812</v>
      </c>
      <c r="F130" s="1" t="s">
        <v>146</v>
      </c>
      <c r="G130" s="1">
        <v>134.22</v>
      </c>
      <c r="H130" s="1" t="s">
        <v>2536</v>
      </c>
      <c r="I130" s="1" t="s">
        <v>2382</v>
      </c>
      <c r="J130" s="1" t="s">
        <v>2382</v>
      </c>
      <c r="K130" s="1" t="s">
        <v>518</v>
      </c>
      <c r="L130" s="1" t="s">
        <v>2382</v>
      </c>
      <c r="M130" s="1" t="s">
        <v>2382</v>
      </c>
      <c r="N130" s="1" t="s">
        <v>9</v>
      </c>
      <c r="O130" s="1" t="s">
        <v>46</v>
      </c>
      <c r="P130" s="1" t="s">
        <v>59</v>
      </c>
      <c r="Q130" s="1" t="s">
        <v>390</v>
      </c>
      <c r="R130" s="20" t="s">
        <v>390</v>
      </c>
    </row>
    <row r="131" spans="1:18" ht="17" x14ac:dyDescent="0.25">
      <c r="A131" s="19">
        <v>130</v>
      </c>
      <c r="B131" s="1" t="s">
        <v>2553</v>
      </c>
      <c r="C131" s="73">
        <v>3</v>
      </c>
      <c r="D131" s="1" t="s">
        <v>463</v>
      </c>
      <c r="E131" s="1">
        <v>12097</v>
      </c>
      <c r="F131" s="1" t="s">
        <v>191</v>
      </c>
      <c r="G131" s="1">
        <v>110.11</v>
      </c>
      <c r="H131" s="1" t="s">
        <v>2554</v>
      </c>
      <c r="I131" s="1" t="s">
        <v>464</v>
      </c>
      <c r="J131" s="1">
        <v>2091</v>
      </c>
      <c r="K131" s="1" t="s">
        <v>465</v>
      </c>
      <c r="L131" s="1" t="s">
        <v>2382</v>
      </c>
      <c r="M131" s="1" t="s">
        <v>2382</v>
      </c>
      <c r="N131" s="1" t="s">
        <v>9</v>
      </c>
      <c r="O131" s="1" t="s">
        <v>10</v>
      </c>
      <c r="P131" s="1" t="s">
        <v>11</v>
      </c>
      <c r="Q131" s="1" t="s">
        <v>12</v>
      </c>
      <c r="R131" s="20" t="s">
        <v>25</v>
      </c>
    </row>
    <row r="132" spans="1:18" ht="17" x14ac:dyDescent="0.25">
      <c r="A132" s="19">
        <v>131</v>
      </c>
      <c r="B132" s="1" t="s">
        <v>2545</v>
      </c>
      <c r="C132" s="73">
        <v>3</v>
      </c>
      <c r="D132" s="1" t="s">
        <v>746</v>
      </c>
      <c r="E132" s="1">
        <v>62434</v>
      </c>
      <c r="F132" s="1" t="s">
        <v>747</v>
      </c>
      <c r="G132" s="1">
        <v>120.2</v>
      </c>
      <c r="H132" s="1" t="s">
        <v>2546</v>
      </c>
      <c r="I132" s="1" t="s">
        <v>748</v>
      </c>
      <c r="J132" s="1">
        <v>6854</v>
      </c>
      <c r="K132" s="1" t="s">
        <v>749</v>
      </c>
      <c r="L132" s="1" t="s">
        <v>2382</v>
      </c>
      <c r="M132" s="1" t="s">
        <v>2382</v>
      </c>
      <c r="N132" s="1" t="s">
        <v>9</v>
      </c>
      <c r="O132" s="1" t="s">
        <v>29</v>
      </c>
      <c r="P132" s="1" t="s">
        <v>658</v>
      </c>
      <c r="Q132" s="1" t="s">
        <v>658</v>
      </c>
      <c r="R132" s="20" t="s">
        <v>658</v>
      </c>
    </row>
    <row r="133" spans="1:18" ht="17" x14ac:dyDescent="0.25">
      <c r="A133" s="19">
        <v>132</v>
      </c>
      <c r="B133" s="1" t="s">
        <v>2584</v>
      </c>
      <c r="C133" s="73">
        <v>3</v>
      </c>
      <c r="D133" s="1" t="s">
        <v>416</v>
      </c>
      <c r="E133" s="1">
        <v>1146</v>
      </c>
      <c r="F133" s="1" t="s">
        <v>421</v>
      </c>
      <c r="G133" s="1">
        <v>59.11</v>
      </c>
      <c r="H133" s="1" t="s">
        <v>3822</v>
      </c>
      <c r="I133" s="1" t="s">
        <v>422</v>
      </c>
      <c r="J133" s="1">
        <v>18139</v>
      </c>
      <c r="K133" s="1" t="s">
        <v>423</v>
      </c>
      <c r="L133" s="1" t="s">
        <v>2382</v>
      </c>
      <c r="M133" s="1" t="s">
        <v>2382</v>
      </c>
      <c r="N133" s="1" t="s">
        <v>9</v>
      </c>
      <c r="O133" s="1" t="s">
        <v>417</v>
      </c>
      <c r="P133" s="1" t="s">
        <v>418</v>
      </c>
      <c r="Q133" s="1" t="s">
        <v>419</v>
      </c>
      <c r="R133" s="20" t="s">
        <v>420</v>
      </c>
    </row>
    <row r="134" spans="1:18" ht="17" x14ac:dyDescent="0.25">
      <c r="A134" s="19">
        <v>133</v>
      </c>
      <c r="B134" s="1" t="s">
        <v>2524</v>
      </c>
      <c r="C134" s="73">
        <v>3</v>
      </c>
      <c r="D134" s="1" t="s">
        <v>245</v>
      </c>
      <c r="E134" s="1">
        <v>8158</v>
      </c>
      <c r="F134" s="1" t="s">
        <v>246</v>
      </c>
      <c r="G134" s="1">
        <v>158.24</v>
      </c>
      <c r="H134" s="1" t="s">
        <v>2525</v>
      </c>
      <c r="I134" s="1" t="s">
        <v>247</v>
      </c>
      <c r="J134" s="1">
        <v>29019</v>
      </c>
      <c r="K134" s="1" t="s">
        <v>248</v>
      </c>
      <c r="L134" s="1" t="s">
        <v>4298</v>
      </c>
      <c r="M134" s="1" t="s">
        <v>2382</v>
      </c>
      <c r="N134" s="1" t="s">
        <v>9</v>
      </c>
      <c r="O134" s="1" t="s">
        <v>80</v>
      </c>
      <c r="P134" s="1" t="s">
        <v>106</v>
      </c>
      <c r="Q134" s="1" t="s">
        <v>184</v>
      </c>
      <c r="R134" s="20" t="s">
        <v>185</v>
      </c>
    </row>
    <row r="135" spans="1:18" ht="17" x14ac:dyDescent="0.25">
      <c r="A135" s="19">
        <v>134</v>
      </c>
      <c r="B135" s="1" t="s">
        <v>2559</v>
      </c>
      <c r="C135" s="73">
        <v>3</v>
      </c>
      <c r="D135" s="1" t="s">
        <v>1259</v>
      </c>
      <c r="E135" s="1">
        <v>7500</v>
      </c>
      <c r="F135" s="1" t="s">
        <v>371</v>
      </c>
      <c r="G135" s="1">
        <v>106.16</v>
      </c>
      <c r="H135" s="1" t="s">
        <v>2560</v>
      </c>
      <c r="I135" s="1" t="s">
        <v>1260</v>
      </c>
      <c r="J135" s="1">
        <v>16101</v>
      </c>
      <c r="K135" s="1" t="s">
        <v>1261</v>
      </c>
      <c r="L135" s="1" t="s">
        <v>2382</v>
      </c>
      <c r="M135" s="1" t="s">
        <v>4096</v>
      </c>
      <c r="N135" s="1" t="s">
        <v>9</v>
      </c>
      <c r="O135" s="1" t="s">
        <v>46</v>
      </c>
      <c r="P135" s="1" t="s">
        <v>59</v>
      </c>
      <c r="Q135" s="1" t="s">
        <v>59</v>
      </c>
      <c r="R135" s="20" t="s">
        <v>59</v>
      </c>
    </row>
    <row r="136" spans="1:18" ht="17" x14ac:dyDescent="0.25">
      <c r="A136" s="19">
        <v>135</v>
      </c>
      <c r="B136" s="1" t="s">
        <v>2555</v>
      </c>
      <c r="C136" s="73">
        <v>3</v>
      </c>
      <c r="D136" s="1" t="s">
        <v>512</v>
      </c>
      <c r="E136" s="1">
        <v>244</v>
      </c>
      <c r="F136" s="1" t="s">
        <v>66</v>
      </c>
      <c r="G136" s="1">
        <v>108.14</v>
      </c>
      <c r="H136" s="1" t="s">
        <v>2556</v>
      </c>
      <c r="I136" s="1" t="s">
        <v>514</v>
      </c>
      <c r="J136" s="1">
        <v>17987</v>
      </c>
      <c r="K136" s="1" t="s">
        <v>515</v>
      </c>
      <c r="L136" s="1" t="s">
        <v>2382</v>
      </c>
      <c r="M136" s="1" t="s">
        <v>516</v>
      </c>
      <c r="N136" s="1" t="s">
        <v>9</v>
      </c>
      <c r="O136" s="1" t="s">
        <v>46</v>
      </c>
      <c r="P136" s="1" t="s">
        <v>59</v>
      </c>
      <c r="Q136" s="1" t="s">
        <v>513</v>
      </c>
      <c r="R136" s="20" t="s">
        <v>513</v>
      </c>
    </row>
    <row r="137" spans="1:18" ht="17" x14ac:dyDescent="0.25">
      <c r="A137" s="19">
        <v>136</v>
      </c>
      <c r="B137" s="1" t="s">
        <v>2582</v>
      </c>
      <c r="C137" s="73">
        <v>3</v>
      </c>
      <c r="D137" s="1" t="s">
        <v>568</v>
      </c>
      <c r="E137" s="1">
        <v>1031</v>
      </c>
      <c r="F137" s="1" t="s">
        <v>569</v>
      </c>
      <c r="G137" s="1">
        <v>60.1</v>
      </c>
      <c r="H137" s="1" t="s">
        <v>3823</v>
      </c>
      <c r="I137" s="1" t="s">
        <v>570</v>
      </c>
      <c r="J137" s="1">
        <v>28831</v>
      </c>
      <c r="K137" s="1" t="s">
        <v>571</v>
      </c>
      <c r="L137" s="1" t="s">
        <v>4331</v>
      </c>
      <c r="M137" s="1" t="s">
        <v>572</v>
      </c>
      <c r="N137" s="1" t="s">
        <v>9</v>
      </c>
      <c r="O137" s="1" t="s">
        <v>10</v>
      </c>
      <c r="P137" s="1" t="s">
        <v>11</v>
      </c>
      <c r="Q137" s="1" t="s">
        <v>176</v>
      </c>
      <c r="R137" s="20" t="s">
        <v>199</v>
      </c>
    </row>
    <row r="138" spans="1:18" ht="17" x14ac:dyDescent="0.25">
      <c r="A138" s="19">
        <v>137</v>
      </c>
      <c r="B138" s="1" t="s">
        <v>2557</v>
      </c>
      <c r="C138" s="73">
        <v>3</v>
      </c>
      <c r="D138" s="1" t="s">
        <v>546</v>
      </c>
      <c r="E138" s="1">
        <v>31252</v>
      </c>
      <c r="F138" s="1" t="s">
        <v>547</v>
      </c>
      <c r="G138" s="1">
        <v>108.14</v>
      </c>
      <c r="H138" s="1" t="s">
        <v>2558</v>
      </c>
      <c r="I138" s="1" t="s">
        <v>2382</v>
      </c>
      <c r="J138" s="1" t="s">
        <v>2382</v>
      </c>
      <c r="K138" s="1" t="s">
        <v>548</v>
      </c>
      <c r="L138" s="1" t="s">
        <v>2382</v>
      </c>
      <c r="M138" s="1" t="s">
        <v>2382</v>
      </c>
      <c r="N138" s="1" t="s">
        <v>9</v>
      </c>
      <c r="O138" s="1" t="s">
        <v>88</v>
      </c>
      <c r="P138" s="1" t="s">
        <v>300</v>
      </c>
      <c r="Q138" s="1" t="s">
        <v>301</v>
      </c>
      <c r="R138" s="20" t="s">
        <v>301</v>
      </c>
    </row>
    <row r="139" spans="1:18" ht="17" x14ac:dyDescent="0.25">
      <c r="A139" s="19">
        <v>138</v>
      </c>
      <c r="B139" s="1" t="s">
        <v>2571</v>
      </c>
      <c r="C139" s="73">
        <v>3</v>
      </c>
      <c r="D139" s="1" t="s">
        <v>521</v>
      </c>
      <c r="E139" s="1">
        <v>7361</v>
      </c>
      <c r="F139" s="1" t="s">
        <v>522</v>
      </c>
      <c r="G139" s="1">
        <v>98.1</v>
      </c>
      <c r="H139" s="1" t="s">
        <v>3824</v>
      </c>
      <c r="I139" s="1" t="s">
        <v>523</v>
      </c>
      <c r="J139" s="1">
        <v>207496</v>
      </c>
      <c r="K139" s="1" t="s">
        <v>524</v>
      </c>
      <c r="L139" s="1" t="s">
        <v>2382</v>
      </c>
      <c r="M139" s="1" t="s">
        <v>2382</v>
      </c>
      <c r="N139" s="1" t="s">
        <v>9</v>
      </c>
      <c r="O139" s="1" t="s">
        <v>88</v>
      </c>
      <c r="P139" s="1" t="s">
        <v>89</v>
      </c>
      <c r="Q139" s="1" t="s">
        <v>89</v>
      </c>
      <c r="R139" s="20" t="s">
        <v>89</v>
      </c>
    </row>
    <row r="140" spans="1:18" ht="17" x14ac:dyDescent="0.25">
      <c r="A140" s="19">
        <v>139</v>
      </c>
      <c r="B140" s="1" t="s">
        <v>2573</v>
      </c>
      <c r="C140" s="73">
        <v>3</v>
      </c>
      <c r="D140" s="1" t="s">
        <v>657</v>
      </c>
      <c r="E140" s="1">
        <v>66282</v>
      </c>
      <c r="F140" s="1" t="s">
        <v>659</v>
      </c>
      <c r="G140" s="1">
        <v>88.17</v>
      </c>
      <c r="H140" s="1" t="s">
        <v>2574</v>
      </c>
      <c r="I140" s="1" t="s">
        <v>2382</v>
      </c>
      <c r="J140" s="1" t="s">
        <v>2382</v>
      </c>
      <c r="K140" s="1" t="s">
        <v>660</v>
      </c>
      <c r="L140" s="1" t="s">
        <v>2382</v>
      </c>
      <c r="M140" s="1" t="s">
        <v>2382</v>
      </c>
      <c r="N140" s="1" t="s">
        <v>9</v>
      </c>
      <c r="O140" s="1" t="s">
        <v>29</v>
      </c>
      <c r="P140" s="1" t="s">
        <v>658</v>
      </c>
      <c r="Q140" s="1" t="s">
        <v>658</v>
      </c>
      <c r="R140" s="20" t="s">
        <v>658</v>
      </c>
    </row>
    <row r="141" spans="1:18" ht="17" x14ac:dyDescent="0.25">
      <c r="A141" s="19">
        <v>140</v>
      </c>
      <c r="B141" s="1" t="s">
        <v>2534</v>
      </c>
      <c r="C141" s="73">
        <v>3</v>
      </c>
      <c r="D141" s="1" t="s">
        <v>730</v>
      </c>
      <c r="E141" s="1">
        <v>10263</v>
      </c>
      <c r="F141" s="1" t="s">
        <v>146</v>
      </c>
      <c r="G141" s="1">
        <v>134.22</v>
      </c>
      <c r="H141" s="1" t="s">
        <v>3825</v>
      </c>
      <c r="I141" s="1" t="s">
        <v>2382</v>
      </c>
      <c r="J141" s="1" t="s">
        <v>2382</v>
      </c>
      <c r="K141" s="1" t="s">
        <v>731</v>
      </c>
      <c r="L141" s="1" t="s">
        <v>2382</v>
      </c>
      <c r="M141" s="1" t="s">
        <v>2382</v>
      </c>
      <c r="N141" s="1" t="s">
        <v>9</v>
      </c>
      <c r="O141" s="1" t="s">
        <v>46</v>
      </c>
      <c r="P141" s="1" t="s">
        <v>59</v>
      </c>
      <c r="Q141" s="1" t="s">
        <v>59</v>
      </c>
      <c r="R141" s="20" t="s">
        <v>59</v>
      </c>
    </row>
    <row r="142" spans="1:18" ht="17" x14ac:dyDescent="0.25">
      <c r="A142" s="19">
        <v>141</v>
      </c>
      <c r="B142" s="1" t="s">
        <v>2521</v>
      </c>
      <c r="C142" s="73">
        <v>3</v>
      </c>
      <c r="D142" s="1" t="s">
        <v>606</v>
      </c>
      <c r="E142" s="1">
        <v>12388</v>
      </c>
      <c r="F142" s="1" t="s">
        <v>607</v>
      </c>
      <c r="G142" s="1">
        <v>184.36</v>
      </c>
      <c r="H142" s="1" t="s">
        <v>3826</v>
      </c>
      <c r="I142" s="1" t="s">
        <v>608</v>
      </c>
      <c r="J142" s="1">
        <v>35998</v>
      </c>
      <c r="K142" s="1" t="s">
        <v>609</v>
      </c>
      <c r="L142" s="1" t="s">
        <v>4310</v>
      </c>
      <c r="M142" s="1" t="s">
        <v>2382</v>
      </c>
      <c r="N142" s="1" t="s">
        <v>9</v>
      </c>
      <c r="O142" s="1" t="s">
        <v>289</v>
      </c>
      <c r="P142" s="1" t="s">
        <v>377</v>
      </c>
      <c r="Q142" s="1" t="s">
        <v>378</v>
      </c>
      <c r="R142" s="20" t="s">
        <v>378</v>
      </c>
    </row>
    <row r="143" spans="1:18" ht="17" x14ac:dyDescent="0.25">
      <c r="A143" s="19">
        <v>142</v>
      </c>
      <c r="B143" s="1" t="s">
        <v>432</v>
      </c>
      <c r="C143" s="73">
        <v>3</v>
      </c>
      <c r="D143" s="1" t="s">
        <v>431</v>
      </c>
      <c r="E143" s="1">
        <v>26808</v>
      </c>
      <c r="F143" s="1" t="s">
        <v>433</v>
      </c>
      <c r="G143" s="1">
        <v>122.17</v>
      </c>
      <c r="H143" s="1" t="s">
        <v>2543</v>
      </c>
      <c r="I143" s="1" t="s">
        <v>2382</v>
      </c>
      <c r="J143" s="1" t="s">
        <v>2382</v>
      </c>
      <c r="K143" s="1" t="s">
        <v>434</v>
      </c>
      <c r="L143" s="1" t="s">
        <v>2382</v>
      </c>
      <c r="M143" s="1" t="s">
        <v>2382</v>
      </c>
      <c r="N143" s="1" t="s">
        <v>9</v>
      </c>
      <c r="O143" s="1" t="s">
        <v>88</v>
      </c>
      <c r="P143" s="1" t="s">
        <v>300</v>
      </c>
      <c r="Q143" s="1" t="s">
        <v>301</v>
      </c>
      <c r="R143" s="20" t="s">
        <v>301</v>
      </c>
    </row>
    <row r="144" spans="1:18" ht="17" x14ac:dyDescent="0.25">
      <c r="A144" s="19">
        <v>143</v>
      </c>
      <c r="B144" s="1" t="s">
        <v>2561</v>
      </c>
      <c r="C144" s="73">
        <v>3</v>
      </c>
      <c r="D144" s="1" t="s">
        <v>472</v>
      </c>
      <c r="E144" s="1">
        <v>7501</v>
      </c>
      <c r="F144" s="1" t="s">
        <v>474</v>
      </c>
      <c r="G144" s="1">
        <v>104.15</v>
      </c>
      <c r="H144" s="1" t="s">
        <v>2562</v>
      </c>
      <c r="I144" s="1" t="s">
        <v>475</v>
      </c>
      <c r="J144" s="1">
        <v>27452</v>
      </c>
      <c r="K144" s="1" t="s">
        <v>476</v>
      </c>
      <c r="L144" s="1" t="s">
        <v>2382</v>
      </c>
      <c r="M144" s="1" t="s">
        <v>2382</v>
      </c>
      <c r="N144" s="1" t="s">
        <v>9</v>
      </c>
      <c r="O144" s="1" t="s">
        <v>46</v>
      </c>
      <c r="P144" s="1" t="s">
        <v>59</v>
      </c>
      <c r="Q144" s="1" t="s">
        <v>473</v>
      </c>
      <c r="R144" s="20" t="s">
        <v>473</v>
      </c>
    </row>
    <row r="145" spans="1:18" ht="17" x14ac:dyDescent="0.25">
      <c r="A145" s="19">
        <v>144</v>
      </c>
      <c r="B145" s="1" t="s">
        <v>2530</v>
      </c>
      <c r="C145" s="73">
        <v>3</v>
      </c>
      <c r="D145" s="1" t="s">
        <v>226</v>
      </c>
      <c r="E145" s="1">
        <v>332</v>
      </c>
      <c r="F145" s="1" t="s">
        <v>228</v>
      </c>
      <c r="G145" s="1">
        <v>150.16999999999999</v>
      </c>
      <c r="H145" s="1" t="s">
        <v>3827</v>
      </c>
      <c r="I145" s="1" t="s">
        <v>229</v>
      </c>
      <c r="J145" s="1">
        <v>42438</v>
      </c>
      <c r="K145" s="1" t="s">
        <v>230</v>
      </c>
      <c r="L145" s="1" t="s">
        <v>2382</v>
      </c>
      <c r="M145" s="1" t="s">
        <v>231</v>
      </c>
      <c r="N145" s="1" t="s">
        <v>9</v>
      </c>
      <c r="O145" s="1" t="s">
        <v>46</v>
      </c>
      <c r="P145" s="1" t="s">
        <v>47</v>
      </c>
      <c r="Q145" s="1" t="s">
        <v>227</v>
      </c>
      <c r="R145" s="20" t="s">
        <v>227</v>
      </c>
    </row>
    <row r="146" spans="1:18" ht="17" x14ac:dyDescent="0.25">
      <c r="A146" s="19">
        <v>145</v>
      </c>
      <c r="B146" s="1" t="s">
        <v>2733</v>
      </c>
      <c r="C146" s="73">
        <v>2</v>
      </c>
      <c r="D146" s="1" t="s">
        <v>766</v>
      </c>
      <c r="E146" s="1">
        <v>638071</v>
      </c>
      <c r="F146" s="1" t="s">
        <v>769</v>
      </c>
      <c r="G146" s="1">
        <v>82.14</v>
      </c>
      <c r="H146" s="1" t="s">
        <v>3828</v>
      </c>
      <c r="I146" s="1" t="s">
        <v>2382</v>
      </c>
      <c r="J146" s="1" t="s">
        <v>2382</v>
      </c>
      <c r="K146" s="1" t="s">
        <v>2382</v>
      </c>
      <c r="L146" s="1" t="s">
        <v>2382</v>
      </c>
      <c r="M146" s="1" t="s">
        <v>2382</v>
      </c>
      <c r="N146" s="1" t="s">
        <v>9</v>
      </c>
      <c r="O146" s="1" t="s">
        <v>289</v>
      </c>
      <c r="P146" s="1" t="s">
        <v>290</v>
      </c>
      <c r="Q146" s="1" t="s">
        <v>767</v>
      </c>
      <c r="R146" s="20" t="s">
        <v>768</v>
      </c>
    </row>
    <row r="147" spans="1:18" ht="17" x14ac:dyDescent="0.25">
      <c r="A147" s="19">
        <v>146</v>
      </c>
      <c r="B147" s="1" t="s">
        <v>2608</v>
      </c>
      <c r="C147" s="73">
        <v>2</v>
      </c>
      <c r="D147" s="1" t="s">
        <v>587</v>
      </c>
      <c r="E147" s="1">
        <v>15624540</v>
      </c>
      <c r="F147" s="1" t="s">
        <v>414</v>
      </c>
      <c r="G147" s="1">
        <v>192.3</v>
      </c>
      <c r="H147" s="79" t="s">
        <v>4052</v>
      </c>
      <c r="I147" s="1" t="s">
        <v>2382</v>
      </c>
      <c r="J147" s="1" t="s">
        <v>2382</v>
      </c>
      <c r="K147" s="1" t="s">
        <v>2382</v>
      </c>
      <c r="L147" s="1" t="s">
        <v>2382</v>
      </c>
      <c r="M147" s="1" t="s">
        <v>2382</v>
      </c>
      <c r="N147" s="1" t="s">
        <v>9</v>
      </c>
      <c r="O147" s="1" t="s">
        <v>88</v>
      </c>
      <c r="P147" s="1" t="s">
        <v>141</v>
      </c>
      <c r="Q147" s="1" t="s">
        <v>141</v>
      </c>
      <c r="R147" s="20" t="s">
        <v>141</v>
      </c>
    </row>
    <row r="148" spans="1:18" ht="17" x14ac:dyDescent="0.25">
      <c r="A148" s="19">
        <v>147</v>
      </c>
      <c r="B148" s="1" t="s">
        <v>1117</v>
      </c>
      <c r="C148" s="73">
        <v>2</v>
      </c>
      <c r="D148" s="1" t="s">
        <v>1116</v>
      </c>
      <c r="E148" s="1">
        <v>5353015</v>
      </c>
      <c r="F148" s="1" t="s">
        <v>545</v>
      </c>
      <c r="G148" s="1">
        <v>222.37</v>
      </c>
      <c r="H148" s="1" t="s">
        <v>2382</v>
      </c>
      <c r="I148" s="1" t="s">
        <v>2382</v>
      </c>
      <c r="J148" s="1" t="s">
        <v>2382</v>
      </c>
      <c r="K148" s="1" t="s">
        <v>2382</v>
      </c>
      <c r="L148" s="1" t="s">
        <v>2382</v>
      </c>
      <c r="M148" s="1" t="s">
        <v>2382</v>
      </c>
      <c r="N148" s="1" t="s">
        <v>9</v>
      </c>
      <c r="O148" s="1" t="s">
        <v>80</v>
      </c>
      <c r="P148" s="1" t="s">
        <v>81</v>
      </c>
      <c r="Q148" s="1" t="s">
        <v>305</v>
      </c>
      <c r="R148" s="20" t="s">
        <v>305</v>
      </c>
    </row>
    <row r="149" spans="1:18" ht="17" x14ac:dyDescent="0.25">
      <c r="A149" s="19">
        <v>148</v>
      </c>
      <c r="B149" s="1" t="s">
        <v>2627</v>
      </c>
      <c r="C149" s="73">
        <v>2</v>
      </c>
      <c r="D149" s="1" t="s">
        <v>610</v>
      </c>
      <c r="E149" s="1">
        <v>5368785</v>
      </c>
      <c r="F149" s="1" t="s">
        <v>208</v>
      </c>
      <c r="G149" s="1">
        <v>154.25</v>
      </c>
      <c r="H149" s="1" t="s">
        <v>3829</v>
      </c>
      <c r="I149" s="1" t="s">
        <v>2382</v>
      </c>
      <c r="J149" s="1" t="s">
        <v>2382</v>
      </c>
      <c r="K149" s="1" t="s">
        <v>2382</v>
      </c>
      <c r="L149" s="1" t="s">
        <v>2382</v>
      </c>
      <c r="M149" s="1" t="s">
        <v>2382</v>
      </c>
      <c r="N149" s="1" t="s">
        <v>9</v>
      </c>
      <c r="O149" s="1" t="s">
        <v>10</v>
      </c>
      <c r="P149" s="1" t="s">
        <v>11</v>
      </c>
      <c r="Q149" s="1" t="s">
        <v>176</v>
      </c>
      <c r="R149" s="20" t="s">
        <v>177</v>
      </c>
    </row>
    <row r="150" spans="1:18" ht="17" x14ac:dyDescent="0.25">
      <c r="A150" s="19">
        <v>149</v>
      </c>
      <c r="B150" s="1" t="s">
        <v>2748</v>
      </c>
      <c r="C150" s="73">
        <v>2</v>
      </c>
      <c r="D150" s="1" t="s">
        <v>781</v>
      </c>
      <c r="E150" s="1">
        <v>1068</v>
      </c>
      <c r="F150" s="1" t="s">
        <v>783</v>
      </c>
      <c r="G150" s="1">
        <v>62.14</v>
      </c>
      <c r="H150" s="1" t="s">
        <v>2749</v>
      </c>
      <c r="I150" s="1" t="s">
        <v>784</v>
      </c>
      <c r="J150" s="1">
        <v>17437</v>
      </c>
      <c r="K150" s="1" t="s">
        <v>785</v>
      </c>
      <c r="L150" s="1" t="s">
        <v>2382</v>
      </c>
      <c r="M150" s="1" t="s">
        <v>2382</v>
      </c>
      <c r="N150" s="1" t="s">
        <v>9</v>
      </c>
      <c r="O150" s="1" t="s">
        <v>29</v>
      </c>
      <c r="P150" s="1" t="s">
        <v>130</v>
      </c>
      <c r="Q150" s="1" t="s">
        <v>782</v>
      </c>
      <c r="R150" s="20" t="s">
        <v>782</v>
      </c>
    </row>
    <row r="151" spans="1:18" ht="17" x14ac:dyDescent="0.25">
      <c r="A151" s="19">
        <v>150</v>
      </c>
      <c r="B151" s="1" t="s">
        <v>2656</v>
      </c>
      <c r="C151" s="73">
        <v>2</v>
      </c>
      <c r="D151" s="1" t="s">
        <v>2265</v>
      </c>
      <c r="E151" s="1">
        <v>20745</v>
      </c>
      <c r="F151" s="1" t="s">
        <v>158</v>
      </c>
      <c r="G151" s="1">
        <v>128.21</v>
      </c>
      <c r="H151" s="1" t="s">
        <v>2657</v>
      </c>
      <c r="I151" s="1" t="s">
        <v>2658</v>
      </c>
      <c r="J151" s="1">
        <v>15833</v>
      </c>
      <c r="K151" s="1" t="s">
        <v>2659</v>
      </c>
      <c r="L151" s="1" t="s">
        <v>2382</v>
      </c>
      <c r="M151" s="1" t="s">
        <v>2382</v>
      </c>
      <c r="N151" s="1" t="s">
        <v>9</v>
      </c>
      <c r="O151" s="1" t="s">
        <v>80</v>
      </c>
      <c r="P151" s="1" t="s">
        <v>106</v>
      </c>
      <c r="Q151" s="1" t="s">
        <v>107</v>
      </c>
      <c r="R151" s="20" t="s">
        <v>107</v>
      </c>
    </row>
    <row r="152" spans="1:18" ht="17" x14ac:dyDescent="0.25">
      <c r="A152" s="19">
        <v>151</v>
      </c>
      <c r="B152" s="1" t="s">
        <v>2609</v>
      </c>
      <c r="C152" s="73">
        <v>2</v>
      </c>
      <c r="D152" s="1" t="s">
        <v>675</v>
      </c>
      <c r="E152" s="1">
        <v>638014</v>
      </c>
      <c r="F152" s="1" t="s">
        <v>414</v>
      </c>
      <c r="G152" s="1">
        <v>192.3</v>
      </c>
      <c r="H152" s="1" t="s">
        <v>3830</v>
      </c>
      <c r="I152" s="1" t="s">
        <v>676</v>
      </c>
      <c r="J152" s="1">
        <v>32325</v>
      </c>
      <c r="K152" s="1" t="s">
        <v>677</v>
      </c>
      <c r="L152" s="1" t="s">
        <v>2382</v>
      </c>
      <c r="M152" s="1" t="s">
        <v>2382</v>
      </c>
      <c r="N152" s="1" t="s">
        <v>9</v>
      </c>
      <c r="O152" s="1" t="s">
        <v>80</v>
      </c>
      <c r="P152" s="1" t="s">
        <v>81</v>
      </c>
      <c r="Q152" s="1" t="s">
        <v>305</v>
      </c>
      <c r="R152" s="20" t="s">
        <v>305</v>
      </c>
    </row>
    <row r="153" spans="1:18" ht="17" x14ac:dyDescent="0.25">
      <c r="A153" s="19">
        <v>152</v>
      </c>
      <c r="B153" s="1" t="s">
        <v>2090</v>
      </c>
      <c r="C153" s="73">
        <v>2</v>
      </c>
      <c r="D153" s="1" t="s">
        <v>987</v>
      </c>
      <c r="E153" s="1">
        <v>535380</v>
      </c>
      <c r="F153" s="1" t="s">
        <v>414</v>
      </c>
      <c r="G153" s="1">
        <v>192.3</v>
      </c>
      <c r="H153" s="1" t="s">
        <v>3831</v>
      </c>
      <c r="I153" s="1" t="s">
        <v>2382</v>
      </c>
      <c r="J153" s="1" t="s">
        <v>2382</v>
      </c>
      <c r="K153" s="1" t="s">
        <v>2382</v>
      </c>
      <c r="L153" s="1" t="s">
        <v>2382</v>
      </c>
      <c r="M153" s="1" t="s">
        <v>2382</v>
      </c>
      <c r="N153" s="1" t="s">
        <v>9</v>
      </c>
      <c r="O153" s="1" t="s">
        <v>10</v>
      </c>
      <c r="P153" s="1" t="s">
        <v>11</v>
      </c>
      <c r="Q153" s="1" t="s">
        <v>12</v>
      </c>
      <c r="R153" s="20" t="s">
        <v>13</v>
      </c>
    </row>
    <row r="154" spans="1:18" ht="17" x14ac:dyDescent="0.25">
      <c r="A154" s="19">
        <v>153</v>
      </c>
      <c r="B154" s="1" t="s">
        <v>1686</v>
      </c>
      <c r="C154" s="73">
        <v>2</v>
      </c>
      <c r="D154" s="1" t="s">
        <v>603</v>
      </c>
      <c r="E154" s="1">
        <v>91722674</v>
      </c>
      <c r="F154" s="1" t="s">
        <v>273</v>
      </c>
      <c r="G154" s="1">
        <v>172.27</v>
      </c>
      <c r="H154" s="1" t="s">
        <v>2382</v>
      </c>
      <c r="I154" s="1" t="s">
        <v>2382</v>
      </c>
      <c r="J154" s="1" t="s">
        <v>2382</v>
      </c>
      <c r="K154" s="1" t="s">
        <v>2382</v>
      </c>
      <c r="L154" s="1" t="s">
        <v>2382</v>
      </c>
      <c r="M154" s="1" t="s">
        <v>2382</v>
      </c>
      <c r="N154" s="1" t="s">
        <v>9</v>
      </c>
      <c r="O154" s="1" t="s">
        <v>46</v>
      </c>
      <c r="P154" s="1" t="s">
        <v>2419</v>
      </c>
      <c r="Q154" s="1" t="s">
        <v>2419</v>
      </c>
      <c r="R154" s="20" t="s">
        <v>2419</v>
      </c>
    </row>
    <row r="155" spans="1:18" ht="17" x14ac:dyDescent="0.25">
      <c r="A155" s="19">
        <v>154</v>
      </c>
      <c r="B155" s="1" t="s">
        <v>1692</v>
      </c>
      <c r="C155" s="73">
        <v>2</v>
      </c>
      <c r="D155" s="1" t="s">
        <v>1209</v>
      </c>
      <c r="E155" s="1">
        <v>529436</v>
      </c>
      <c r="F155" s="1" t="s">
        <v>262</v>
      </c>
      <c r="G155" s="1">
        <v>174.28</v>
      </c>
      <c r="H155" s="1" t="s">
        <v>2620</v>
      </c>
      <c r="I155" s="1" t="s">
        <v>2382</v>
      </c>
      <c r="J155" s="1" t="s">
        <v>2382</v>
      </c>
      <c r="K155" s="1" t="s">
        <v>4097</v>
      </c>
      <c r="L155" s="1" t="s">
        <v>2382</v>
      </c>
      <c r="M155" s="1" t="s">
        <v>2382</v>
      </c>
      <c r="N155" s="1" t="s">
        <v>9</v>
      </c>
      <c r="O155" s="1" t="s">
        <v>46</v>
      </c>
      <c r="P155" s="1" t="s">
        <v>261</v>
      </c>
      <c r="Q155" s="1" t="s">
        <v>261</v>
      </c>
      <c r="R155" s="20" t="s">
        <v>261</v>
      </c>
    </row>
    <row r="156" spans="1:18" ht="17" x14ac:dyDescent="0.25">
      <c r="A156" s="19">
        <v>155</v>
      </c>
      <c r="B156" s="1" t="s">
        <v>2621</v>
      </c>
      <c r="C156" s="73">
        <v>2</v>
      </c>
      <c r="D156" s="1" t="s">
        <v>996</v>
      </c>
      <c r="E156" s="1">
        <v>31545</v>
      </c>
      <c r="F156" s="1" t="s">
        <v>262</v>
      </c>
      <c r="G156" s="1">
        <v>174.28</v>
      </c>
      <c r="H156" s="1" t="s">
        <v>4053</v>
      </c>
      <c r="I156" s="1" t="s">
        <v>2382</v>
      </c>
      <c r="J156" s="1" t="s">
        <v>2382</v>
      </c>
      <c r="K156" s="1" t="s">
        <v>2382</v>
      </c>
      <c r="L156" s="1" t="s">
        <v>2382</v>
      </c>
      <c r="M156" s="1" t="s">
        <v>2382</v>
      </c>
      <c r="N156" s="1" t="s">
        <v>9</v>
      </c>
      <c r="O156" s="1" t="s">
        <v>46</v>
      </c>
      <c r="P156" s="1" t="s">
        <v>261</v>
      </c>
      <c r="Q156" s="1" t="s">
        <v>261</v>
      </c>
      <c r="R156" s="20" t="s">
        <v>261</v>
      </c>
    </row>
    <row r="157" spans="1:18" ht="17" x14ac:dyDescent="0.25">
      <c r="A157" s="19">
        <v>156</v>
      </c>
      <c r="B157" s="1" t="s">
        <v>2615</v>
      </c>
      <c r="C157" s="73">
        <v>2</v>
      </c>
      <c r="D157" s="1" t="s">
        <v>342</v>
      </c>
      <c r="E157" s="1">
        <v>8193</v>
      </c>
      <c r="F157" s="1" t="s">
        <v>343</v>
      </c>
      <c r="G157" s="1">
        <v>186.33</v>
      </c>
      <c r="H157" s="1" t="s">
        <v>3832</v>
      </c>
      <c r="I157" s="1" t="s">
        <v>344</v>
      </c>
      <c r="J157" s="1">
        <v>28878</v>
      </c>
      <c r="K157" s="1" t="s">
        <v>345</v>
      </c>
      <c r="L157" s="1" t="s">
        <v>4339</v>
      </c>
      <c r="M157" s="1" t="s">
        <v>346</v>
      </c>
      <c r="N157" s="1" t="s">
        <v>9</v>
      </c>
      <c r="O157" s="1" t="s">
        <v>80</v>
      </c>
      <c r="P157" s="1" t="s">
        <v>106</v>
      </c>
      <c r="Q157" s="1" t="s">
        <v>107</v>
      </c>
      <c r="R157" s="20" t="s">
        <v>107</v>
      </c>
    </row>
    <row r="158" spans="1:18" ht="17" x14ac:dyDescent="0.25">
      <c r="A158" s="19">
        <v>157</v>
      </c>
      <c r="B158" s="1" t="s">
        <v>605</v>
      </c>
      <c r="C158" s="73">
        <v>2</v>
      </c>
      <c r="D158" s="1" t="s">
        <v>604</v>
      </c>
      <c r="E158" s="1">
        <v>84820</v>
      </c>
      <c r="F158" s="1" t="s">
        <v>439</v>
      </c>
      <c r="G158" s="1">
        <v>190.32</v>
      </c>
      <c r="H158" s="1" t="s">
        <v>2610</v>
      </c>
      <c r="I158" s="1" t="s">
        <v>2382</v>
      </c>
      <c r="J158" s="1" t="s">
        <v>2382</v>
      </c>
      <c r="K158" s="1" t="s">
        <v>4098</v>
      </c>
      <c r="L158" s="1" t="s">
        <v>2382</v>
      </c>
      <c r="M158" s="1" t="s">
        <v>2382</v>
      </c>
      <c r="N158" s="1" t="s">
        <v>9</v>
      </c>
      <c r="O158" s="1" t="s">
        <v>46</v>
      </c>
      <c r="P158" s="1" t="s">
        <v>59</v>
      </c>
      <c r="Q158" s="1" t="s">
        <v>390</v>
      </c>
      <c r="R158" s="20" t="s">
        <v>390</v>
      </c>
    </row>
    <row r="159" spans="1:18" ht="17" x14ac:dyDescent="0.25">
      <c r="A159" s="19">
        <v>158</v>
      </c>
      <c r="B159" s="1" t="s">
        <v>2688</v>
      </c>
      <c r="C159" s="73">
        <v>2</v>
      </c>
      <c r="D159" s="1" t="s">
        <v>841</v>
      </c>
      <c r="E159" s="1">
        <v>13603</v>
      </c>
      <c r="F159" s="1" t="s">
        <v>843</v>
      </c>
      <c r="G159" s="1">
        <v>113.16</v>
      </c>
      <c r="H159" s="1" t="s">
        <v>3833</v>
      </c>
      <c r="I159" s="1" t="s">
        <v>2382</v>
      </c>
      <c r="J159" s="1" t="s">
        <v>2382</v>
      </c>
      <c r="K159" s="1" t="s">
        <v>2382</v>
      </c>
      <c r="L159" s="1" t="s">
        <v>2382</v>
      </c>
      <c r="M159" s="1" t="s">
        <v>2382</v>
      </c>
      <c r="N159" s="1" t="s">
        <v>9</v>
      </c>
      <c r="O159" s="1" t="s">
        <v>88</v>
      </c>
      <c r="P159" s="1" t="s">
        <v>653</v>
      </c>
      <c r="Q159" s="1" t="s">
        <v>842</v>
      </c>
      <c r="R159" s="20" t="s">
        <v>842</v>
      </c>
    </row>
    <row r="160" spans="1:18" ht="17" x14ac:dyDescent="0.25">
      <c r="A160" s="19">
        <v>159</v>
      </c>
      <c r="B160" s="1" t="s">
        <v>2606</v>
      </c>
      <c r="C160" s="73">
        <v>2</v>
      </c>
      <c r="D160" s="1" t="s">
        <v>624</v>
      </c>
      <c r="E160" s="1">
        <v>23503</v>
      </c>
      <c r="F160" s="1" t="s">
        <v>626</v>
      </c>
      <c r="G160" s="1">
        <v>196.29</v>
      </c>
      <c r="H160" s="1" t="s">
        <v>3834</v>
      </c>
      <c r="I160" s="1" t="s">
        <v>2382</v>
      </c>
      <c r="J160" s="1" t="s">
        <v>2382</v>
      </c>
      <c r="K160" s="1" t="s">
        <v>2382</v>
      </c>
      <c r="L160" s="1" t="s">
        <v>2382</v>
      </c>
      <c r="M160" s="1" t="s">
        <v>2382</v>
      </c>
      <c r="N160" s="1" t="s">
        <v>9</v>
      </c>
      <c r="O160" s="1" t="s">
        <v>46</v>
      </c>
      <c r="P160" s="1" t="s">
        <v>59</v>
      </c>
      <c r="Q160" s="1" t="s">
        <v>625</v>
      </c>
      <c r="R160" s="20" t="s">
        <v>625</v>
      </c>
    </row>
    <row r="161" spans="1:18" ht="17" x14ac:dyDescent="0.25">
      <c r="A161" s="19">
        <v>160</v>
      </c>
      <c r="B161" s="1" t="s">
        <v>2636</v>
      </c>
      <c r="C161" s="73">
        <v>2</v>
      </c>
      <c r="D161" s="1" t="s">
        <v>588</v>
      </c>
      <c r="E161" s="1">
        <v>519323</v>
      </c>
      <c r="F161" s="1" t="s">
        <v>234</v>
      </c>
      <c r="G161" s="1">
        <v>152.22999999999999</v>
      </c>
      <c r="H161" s="1" t="s">
        <v>2637</v>
      </c>
      <c r="I161" s="1" t="s">
        <v>2382</v>
      </c>
      <c r="J161" s="1" t="s">
        <v>2382</v>
      </c>
      <c r="K161" s="1" t="s">
        <v>2382</v>
      </c>
      <c r="L161" s="1" t="s">
        <v>2382</v>
      </c>
      <c r="M161" s="1" t="s">
        <v>2382</v>
      </c>
      <c r="N161" s="1" t="s">
        <v>9</v>
      </c>
      <c r="O161" s="1" t="s">
        <v>80</v>
      </c>
      <c r="P161" s="1" t="s">
        <v>81</v>
      </c>
      <c r="Q161" s="1" t="s">
        <v>82</v>
      </c>
      <c r="R161" s="20" t="s">
        <v>83</v>
      </c>
    </row>
    <row r="162" spans="1:18" ht="17" x14ac:dyDescent="0.25">
      <c r="A162" s="19">
        <v>161</v>
      </c>
      <c r="B162" s="1" t="s">
        <v>2654</v>
      </c>
      <c r="C162" s="73">
        <v>2</v>
      </c>
      <c r="D162" s="1" t="s">
        <v>756</v>
      </c>
      <c r="E162" s="1">
        <v>79844</v>
      </c>
      <c r="F162" s="1" t="s">
        <v>757</v>
      </c>
      <c r="G162" s="1">
        <v>130.19999999999999</v>
      </c>
      <c r="H162" s="1" t="s">
        <v>2655</v>
      </c>
      <c r="I162" s="1" t="s">
        <v>2382</v>
      </c>
      <c r="J162" s="1" t="s">
        <v>2382</v>
      </c>
      <c r="K162" s="1" t="s">
        <v>2382</v>
      </c>
      <c r="L162" s="1" t="s">
        <v>2382</v>
      </c>
      <c r="M162" s="1" t="s">
        <v>2382</v>
      </c>
      <c r="N162" s="1" t="s">
        <v>9</v>
      </c>
      <c r="O162" s="1" t="s">
        <v>29</v>
      </c>
      <c r="P162" s="1" t="s">
        <v>130</v>
      </c>
      <c r="Q162" s="1" t="s">
        <v>131</v>
      </c>
      <c r="R162" s="20" t="s">
        <v>131</v>
      </c>
    </row>
    <row r="163" spans="1:18" ht="17" x14ac:dyDescent="0.25">
      <c r="A163" s="19">
        <v>162</v>
      </c>
      <c r="B163" s="1" t="s">
        <v>4346</v>
      </c>
      <c r="C163" s="73">
        <v>2</v>
      </c>
      <c r="D163" s="1" t="s">
        <v>651</v>
      </c>
      <c r="E163" s="1">
        <v>588771</v>
      </c>
      <c r="F163" s="1" t="s">
        <v>306</v>
      </c>
      <c r="G163" s="1">
        <v>200.32</v>
      </c>
      <c r="H163" s="1" t="s">
        <v>2382</v>
      </c>
      <c r="I163" s="1" t="s">
        <v>2382</v>
      </c>
      <c r="J163" s="1" t="s">
        <v>2382</v>
      </c>
      <c r="K163" s="1" t="s">
        <v>4099</v>
      </c>
      <c r="L163" s="1" t="s">
        <v>2382</v>
      </c>
      <c r="M163" s="1" t="s">
        <v>2382</v>
      </c>
      <c r="N163" s="1" t="s">
        <v>9</v>
      </c>
      <c r="O163" s="1" t="s">
        <v>289</v>
      </c>
      <c r="P163" s="1" t="s">
        <v>623</v>
      </c>
      <c r="Q163" s="1" t="s">
        <v>623</v>
      </c>
      <c r="R163" s="20" t="s">
        <v>623</v>
      </c>
    </row>
    <row r="164" spans="1:18" ht="17" x14ac:dyDescent="0.25">
      <c r="A164" s="19">
        <v>163</v>
      </c>
      <c r="B164" s="1" t="s">
        <v>2653</v>
      </c>
      <c r="C164" s="73">
        <v>2</v>
      </c>
      <c r="D164" s="1" t="s">
        <v>887</v>
      </c>
      <c r="E164" s="1">
        <v>85984</v>
      </c>
      <c r="F164" s="1" t="s">
        <v>108</v>
      </c>
      <c r="G164" s="1">
        <v>130.22999999999999</v>
      </c>
      <c r="H164" s="1" t="s">
        <v>3835</v>
      </c>
      <c r="I164" s="1" t="s">
        <v>2382</v>
      </c>
      <c r="J164" s="1" t="s">
        <v>2382</v>
      </c>
      <c r="K164" s="1" t="s">
        <v>2382</v>
      </c>
      <c r="L164" s="1" t="s">
        <v>2382</v>
      </c>
      <c r="M164" s="1" t="s">
        <v>2382</v>
      </c>
      <c r="N164" s="1" t="s">
        <v>9</v>
      </c>
      <c r="O164" s="1" t="s">
        <v>10</v>
      </c>
      <c r="P164" s="1" t="s">
        <v>11</v>
      </c>
      <c r="Q164" s="1" t="s">
        <v>176</v>
      </c>
      <c r="R164" s="20" t="s">
        <v>199</v>
      </c>
    </row>
    <row r="165" spans="1:18" ht="17" x14ac:dyDescent="0.25">
      <c r="A165" s="19">
        <v>164</v>
      </c>
      <c r="B165" s="1" t="s">
        <v>2670</v>
      </c>
      <c r="C165" s="73">
        <v>2</v>
      </c>
      <c r="D165" s="1" t="s">
        <v>830</v>
      </c>
      <c r="E165" s="1">
        <v>7953</v>
      </c>
      <c r="F165" s="1" t="s">
        <v>832</v>
      </c>
      <c r="G165" s="1">
        <v>121.18</v>
      </c>
      <c r="H165" s="1" t="s">
        <v>2671</v>
      </c>
      <c r="I165" s="1" t="s">
        <v>2382</v>
      </c>
      <c r="J165" s="1" t="s">
        <v>2382</v>
      </c>
      <c r="K165" s="1" t="s">
        <v>2382</v>
      </c>
      <c r="L165" s="1" t="s">
        <v>2382</v>
      </c>
      <c r="M165" s="1" t="s">
        <v>2382</v>
      </c>
      <c r="N165" s="1" t="s">
        <v>9</v>
      </c>
      <c r="O165" s="1" t="s">
        <v>88</v>
      </c>
      <c r="P165" s="1" t="s">
        <v>331</v>
      </c>
      <c r="Q165" s="1" t="s">
        <v>831</v>
      </c>
      <c r="R165" s="20" t="s">
        <v>831</v>
      </c>
    </row>
    <row r="166" spans="1:18" ht="17" x14ac:dyDescent="0.25">
      <c r="A166" s="19">
        <v>165</v>
      </c>
      <c r="B166" s="1" t="s">
        <v>550</v>
      </c>
      <c r="C166" s="73">
        <v>2</v>
      </c>
      <c r="D166" s="1" t="s">
        <v>549</v>
      </c>
      <c r="E166" s="1">
        <v>19462</v>
      </c>
      <c r="F166" s="1" t="s">
        <v>116</v>
      </c>
      <c r="G166" s="1">
        <v>96.13</v>
      </c>
      <c r="H166" s="1" t="s">
        <v>2713</v>
      </c>
      <c r="I166" s="1" t="s">
        <v>2382</v>
      </c>
      <c r="J166" s="1" t="s">
        <v>2382</v>
      </c>
      <c r="K166" s="1" t="s">
        <v>551</v>
      </c>
      <c r="L166" s="1" t="s">
        <v>2382</v>
      </c>
      <c r="M166" s="1" t="s">
        <v>2382</v>
      </c>
      <c r="N166" s="1" t="s">
        <v>9</v>
      </c>
      <c r="O166" s="1" t="s">
        <v>88</v>
      </c>
      <c r="P166" s="1" t="s">
        <v>89</v>
      </c>
      <c r="Q166" s="1" t="s">
        <v>89</v>
      </c>
      <c r="R166" s="20" t="s">
        <v>89</v>
      </c>
    </row>
    <row r="167" spans="1:18" ht="17" x14ac:dyDescent="0.25">
      <c r="A167" s="19">
        <v>166</v>
      </c>
      <c r="B167" s="1" t="s">
        <v>580</v>
      </c>
      <c r="C167" s="73">
        <v>2</v>
      </c>
      <c r="D167" s="1" t="s">
        <v>579</v>
      </c>
      <c r="E167" s="1">
        <v>34296</v>
      </c>
      <c r="F167" s="1" t="s">
        <v>581</v>
      </c>
      <c r="G167" s="1">
        <v>112.19</v>
      </c>
      <c r="H167" s="1" t="s">
        <v>3836</v>
      </c>
      <c r="I167" s="1" t="s">
        <v>2382</v>
      </c>
      <c r="J167" s="1" t="s">
        <v>2382</v>
      </c>
      <c r="K167" s="1" t="s">
        <v>582</v>
      </c>
      <c r="L167" s="1" t="s">
        <v>2382</v>
      </c>
      <c r="M167" s="1" t="s">
        <v>2382</v>
      </c>
      <c r="N167" s="1" t="s">
        <v>9</v>
      </c>
      <c r="O167" s="1" t="s">
        <v>88</v>
      </c>
      <c r="P167" s="1" t="s">
        <v>89</v>
      </c>
      <c r="Q167" s="1" t="s">
        <v>89</v>
      </c>
      <c r="R167" s="20" t="s">
        <v>89</v>
      </c>
    </row>
    <row r="168" spans="1:18" ht="17" x14ac:dyDescent="0.25">
      <c r="A168" s="19">
        <v>167</v>
      </c>
      <c r="B168" s="1" t="s">
        <v>2696</v>
      </c>
      <c r="C168" s="73">
        <v>2</v>
      </c>
      <c r="D168" s="1" t="s">
        <v>844</v>
      </c>
      <c r="E168" s="1">
        <v>7938</v>
      </c>
      <c r="F168" s="1" t="s">
        <v>547</v>
      </c>
      <c r="G168" s="1">
        <v>108.14</v>
      </c>
      <c r="H168" s="1" t="s">
        <v>3837</v>
      </c>
      <c r="I168" s="1" t="s">
        <v>2382</v>
      </c>
      <c r="J168" s="1" t="s">
        <v>2382</v>
      </c>
      <c r="K168" s="1" t="s">
        <v>845</v>
      </c>
      <c r="L168" s="1" t="s">
        <v>2382</v>
      </c>
      <c r="M168" s="1" t="s">
        <v>2382</v>
      </c>
      <c r="N168" s="1" t="s">
        <v>9</v>
      </c>
      <c r="O168" s="1" t="s">
        <v>88</v>
      </c>
      <c r="P168" s="1" t="s">
        <v>300</v>
      </c>
      <c r="Q168" s="1" t="s">
        <v>301</v>
      </c>
      <c r="R168" s="20" t="s">
        <v>301</v>
      </c>
    </row>
    <row r="169" spans="1:18" ht="17" x14ac:dyDescent="0.25">
      <c r="A169" s="19">
        <v>168</v>
      </c>
      <c r="B169" s="1" t="s">
        <v>2587</v>
      </c>
      <c r="C169" s="73">
        <v>2</v>
      </c>
      <c r="D169" s="1" t="s">
        <v>2211</v>
      </c>
      <c r="E169" s="1">
        <v>12523</v>
      </c>
      <c r="F169" s="1" t="s">
        <v>1650</v>
      </c>
      <c r="G169" s="1">
        <v>282.5</v>
      </c>
      <c r="H169" s="1" t="s">
        <v>2588</v>
      </c>
      <c r="I169" s="1" t="s">
        <v>2382</v>
      </c>
      <c r="J169" s="1" t="s">
        <v>2382</v>
      </c>
      <c r="K169" s="1" t="s">
        <v>2382</v>
      </c>
      <c r="L169" s="1" t="s">
        <v>4198</v>
      </c>
      <c r="M169" s="1" t="s">
        <v>2382</v>
      </c>
      <c r="N169" s="1" t="s">
        <v>9</v>
      </c>
      <c r="O169" s="1" t="s">
        <v>80</v>
      </c>
      <c r="P169" s="1" t="s">
        <v>81</v>
      </c>
      <c r="Q169" s="1" t="s">
        <v>1240</v>
      </c>
      <c r="R169" s="20" t="s">
        <v>1241</v>
      </c>
    </row>
    <row r="170" spans="1:18" ht="17" x14ac:dyDescent="0.25">
      <c r="A170" s="19">
        <v>169</v>
      </c>
      <c r="B170" s="1" t="s">
        <v>2596</v>
      </c>
      <c r="C170" s="73">
        <v>2</v>
      </c>
      <c r="D170" s="1" t="s">
        <v>1656</v>
      </c>
      <c r="E170" s="1">
        <v>35768</v>
      </c>
      <c r="F170" s="1" t="s">
        <v>1641</v>
      </c>
      <c r="G170" s="1">
        <v>212.41</v>
      </c>
      <c r="H170" s="1" t="s">
        <v>3838</v>
      </c>
      <c r="I170" s="1" t="s">
        <v>2382</v>
      </c>
      <c r="J170" s="1" t="s">
        <v>2382</v>
      </c>
      <c r="K170" s="1" t="s">
        <v>2382</v>
      </c>
      <c r="L170" s="1" t="s">
        <v>4201</v>
      </c>
      <c r="M170" s="1" t="s">
        <v>2382</v>
      </c>
      <c r="N170" s="1" t="s">
        <v>9</v>
      </c>
      <c r="O170" s="1" t="s">
        <v>289</v>
      </c>
      <c r="P170" s="1" t="s">
        <v>377</v>
      </c>
      <c r="Q170" s="1" t="s">
        <v>378</v>
      </c>
      <c r="R170" s="20" t="s">
        <v>1006</v>
      </c>
    </row>
    <row r="171" spans="1:18" ht="17" x14ac:dyDescent="0.25">
      <c r="A171" s="19">
        <v>170</v>
      </c>
      <c r="B171" s="1" t="s">
        <v>1687</v>
      </c>
      <c r="C171" s="73">
        <v>2</v>
      </c>
      <c r="D171" s="1" t="s">
        <v>647</v>
      </c>
      <c r="E171" s="1">
        <v>447466</v>
      </c>
      <c r="F171" s="1" t="s">
        <v>648</v>
      </c>
      <c r="G171" s="1">
        <v>70.09</v>
      </c>
      <c r="H171" s="1" t="s">
        <v>2744</v>
      </c>
      <c r="I171" s="1" t="s">
        <v>649</v>
      </c>
      <c r="J171" s="1">
        <v>41607</v>
      </c>
      <c r="K171" s="1" t="s">
        <v>2382</v>
      </c>
      <c r="L171" s="1" t="s">
        <v>2382</v>
      </c>
      <c r="M171" s="1" t="s">
        <v>650</v>
      </c>
      <c r="N171" s="1" t="s">
        <v>9</v>
      </c>
      <c r="O171" s="1" t="s">
        <v>10</v>
      </c>
      <c r="P171" s="1" t="s">
        <v>11</v>
      </c>
      <c r="Q171" s="1" t="s">
        <v>12</v>
      </c>
      <c r="R171" s="20" t="s">
        <v>127</v>
      </c>
    </row>
    <row r="172" spans="1:18" ht="17" x14ac:dyDescent="0.25">
      <c r="A172" s="19">
        <v>171</v>
      </c>
      <c r="B172" s="1" t="s">
        <v>2641</v>
      </c>
      <c r="C172" s="73">
        <v>2</v>
      </c>
      <c r="D172" s="1" t="s">
        <v>877</v>
      </c>
      <c r="E172" s="1">
        <v>121719</v>
      </c>
      <c r="F172" s="1" t="s">
        <v>84</v>
      </c>
      <c r="G172" s="1">
        <v>150.22</v>
      </c>
      <c r="H172" s="1" t="s">
        <v>3839</v>
      </c>
      <c r="I172" s="1" t="s">
        <v>4101</v>
      </c>
      <c r="J172" s="1">
        <v>28996</v>
      </c>
      <c r="K172" s="1" t="s">
        <v>4100</v>
      </c>
      <c r="L172" s="1" t="s">
        <v>4316</v>
      </c>
      <c r="M172" s="1" t="s">
        <v>2382</v>
      </c>
      <c r="N172" s="1" t="s">
        <v>9</v>
      </c>
      <c r="O172" s="1" t="s">
        <v>80</v>
      </c>
      <c r="P172" s="1" t="s">
        <v>81</v>
      </c>
      <c r="Q172" s="1" t="s">
        <v>82</v>
      </c>
      <c r="R172" s="20" t="s">
        <v>489</v>
      </c>
    </row>
    <row r="173" spans="1:18" ht="17" x14ac:dyDescent="0.25">
      <c r="A173" s="19">
        <v>172</v>
      </c>
      <c r="B173" s="1" t="s">
        <v>2673</v>
      </c>
      <c r="C173" s="73">
        <v>2</v>
      </c>
      <c r="D173" s="1" t="s">
        <v>632</v>
      </c>
      <c r="E173" s="1">
        <v>518838</v>
      </c>
      <c r="F173" s="1" t="s">
        <v>633</v>
      </c>
      <c r="G173" s="1">
        <v>120.15</v>
      </c>
      <c r="H173" s="1" t="s">
        <v>3840</v>
      </c>
      <c r="I173" s="1" t="s">
        <v>2382</v>
      </c>
      <c r="J173" s="1" t="s">
        <v>2382</v>
      </c>
      <c r="K173" s="1" t="s">
        <v>2382</v>
      </c>
      <c r="L173" s="1" t="s">
        <v>2382</v>
      </c>
      <c r="M173" s="1" t="s">
        <v>2382</v>
      </c>
      <c r="N173" s="1" t="s">
        <v>9</v>
      </c>
      <c r="O173" s="1" t="s">
        <v>88</v>
      </c>
      <c r="P173" s="1" t="s">
        <v>300</v>
      </c>
      <c r="Q173" s="1" t="s">
        <v>301</v>
      </c>
      <c r="R173" s="20" t="s">
        <v>301</v>
      </c>
    </row>
    <row r="174" spans="1:18" ht="17" x14ac:dyDescent="0.25">
      <c r="A174" s="19">
        <v>173</v>
      </c>
      <c r="B174" s="1" t="s">
        <v>2701</v>
      </c>
      <c r="C174" s="73">
        <v>2</v>
      </c>
      <c r="D174" s="1" t="s">
        <v>852</v>
      </c>
      <c r="E174" s="1">
        <v>77840</v>
      </c>
      <c r="F174" s="1" t="s">
        <v>853</v>
      </c>
      <c r="G174" s="1">
        <v>106.13</v>
      </c>
      <c r="H174" s="1" t="s">
        <v>2702</v>
      </c>
      <c r="I174" s="1" t="s">
        <v>2382</v>
      </c>
      <c r="J174" s="1" t="s">
        <v>2382</v>
      </c>
      <c r="K174" s="1" t="s">
        <v>2382</v>
      </c>
      <c r="L174" s="1" t="s">
        <v>2382</v>
      </c>
      <c r="M174" s="1" t="s">
        <v>2382</v>
      </c>
      <c r="N174" s="1" t="s">
        <v>9</v>
      </c>
      <c r="O174" s="1" t="s">
        <v>88</v>
      </c>
      <c r="P174" s="1" t="s">
        <v>300</v>
      </c>
      <c r="Q174" s="1" t="s">
        <v>301</v>
      </c>
      <c r="R174" s="20" t="s">
        <v>301</v>
      </c>
    </row>
    <row r="175" spans="1:18" ht="17" x14ac:dyDescent="0.25">
      <c r="A175" s="19">
        <v>174</v>
      </c>
      <c r="B175" s="1" t="s">
        <v>2642</v>
      </c>
      <c r="C175" s="73">
        <v>2</v>
      </c>
      <c r="D175" s="1" t="s">
        <v>661</v>
      </c>
      <c r="E175" s="1">
        <v>8697</v>
      </c>
      <c r="F175" s="1" t="s">
        <v>212</v>
      </c>
      <c r="G175" s="1">
        <v>144.21</v>
      </c>
      <c r="H175" s="1" t="s">
        <v>3841</v>
      </c>
      <c r="I175" s="1" t="s">
        <v>2382</v>
      </c>
      <c r="J175" s="1" t="s">
        <v>2382</v>
      </c>
      <c r="K175" s="1" t="s">
        <v>662</v>
      </c>
      <c r="L175" s="1" t="s">
        <v>4224</v>
      </c>
      <c r="M175" s="1" t="s">
        <v>2382</v>
      </c>
      <c r="N175" s="1" t="s">
        <v>9</v>
      </c>
      <c r="O175" s="1" t="s">
        <v>80</v>
      </c>
      <c r="P175" s="1" t="s">
        <v>106</v>
      </c>
      <c r="Q175" s="1" t="s">
        <v>184</v>
      </c>
      <c r="R175" s="20" t="s">
        <v>185</v>
      </c>
    </row>
    <row r="176" spans="1:18" ht="17" x14ac:dyDescent="0.25">
      <c r="A176" s="19">
        <v>175</v>
      </c>
      <c r="B176" s="1" t="s">
        <v>2703</v>
      </c>
      <c r="C176" s="73">
        <v>2</v>
      </c>
      <c r="D176" s="1" t="s">
        <v>862</v>
      </c>
      <c r="E176" s="1">
        <v>12297</v>
      </c>
      <c r="F176" s="1" t="s">
        <v>780</v>
      </c>
      <c r="G176" s="1">
        <v>102.17</v>
      </c>
      <c r="H176" s="1" t="s">
        <v>3842</v>
      </c>
      <c r="I176" s="1" t="s">
        <v>2382</v>
      </c>
      <c r="J176" s="1" t="s">
        <v>2382</v>
      </c>
      <c r="K176" s="1" t="s">
        <v>863</v>
      </c>
      <c r="L176" s="1" t="s">
        <v>4233</v>
      </c>
      <c r="M176" s="1" t="s">
        <v>2382</v>
      </c>
      <c r="N176" s="1" t="s">
        <v>9</v>
      </c>
      <c r="O176" s="1" t="s">
        <v>10</v>
      </c>
      <c r="P176" s="1" t="s">
        <v>11</v>
      </c>
      <c r="Q176" s="1" t="s">
        <v>176</v>
      </c>
      <c r="R176" s="20" t="s">
        <v>617</v>
      </c>
    </row>
    <row r="177" spans="1:18" ht="17" x14ac:dyDescent="0.25">
      <c r="A177" s="19">
        <v>176</v>
      </c>
      <c r="B177" s="1" t="s">
        <v>2625</v>
      </c>
      <c r="C177" s="73">
        <v>2</v>
      </c>
      <c r="D177" s="1" t="s">
        <v>707</v>
      </c>
      <c r="E177" s="1">
        <v>3314</v>
      </c>
      <c r="F177" s="1" t="s">
        <v>708</v>
      </c>
      <c r="G177" s="1">
        <v>164.2</v>
      </c>
      <c r="H177" s="1" t="s">
        <v>3843</v>
      </c>
      <c r="I177" s="1" t="s">
        <v>709</v>
      </c>
      <c r="J177" s="1">
        <v>4917</v>
      </c>
      <c r="K177" s="1" t="s">
        <v>710</v>
      </c>
      <c r="L177" s="1" t="s">
        <v>2382</v>
      </c>
      <c r="M177" s="1" t="s">
        <v>2382</v>
      </c>
      <c r="N177" s="1" t="s">
        <v>9</v>
      </c>
      <c r="O177" s="1" t="s">
        <v>46</v>
      </c>
      <c r="P177" s="1" t="s">
        <v>47</v>
      </c>
      <c r="Q177" s="1" t="s">
        <v>227</v>
      </c>
      <c r="R177" s="20" t="s">
        <v>227</v>
      </c>
    </row>
    <row r="178" spans="1:18" ht="17" x14ac:dyDescent="0.25">
      <c r="A178" s="19">
        <v>177</v>
      </c>
      <c r="B178" s="1" t="s">
        <v>2662</v>
      </c>
      <c r="C178" s="73">
        <v>2</v>
      </c>
      <c r="D178" s="1" t="s">
        <v>1171</v>
      </c>
      <c r="E178" s="1">
        <v>141615</v>
      </c>
      <c r="F178" s="1" t="s">
        <v>132</v>
      </c>
      <c r="G178" s="1">
        <v>128.19</v>
      </c>
      <c r="H178" s="1" t="s">
        <v>2663</v>
      </c>
      <c r="I178" s="1" t="s">
        <v>2382</v>
      </c>
      <c r="J178" s="1" t="s">
        <v>2382</v>
      </c>
      <c r="K178" s="1" t="s">
        <v>2382</v>
      </c>
      <c r="L178" s="1" t="s">
        <v>2382</v>
      </c>
      <c r="M178" s="1" t="s">
        <v>2382</v>
      </c>
      <c r="N178" s="1" t="s">
        <v>9</v>
      </c>
      <c r="O178" s="1" t="s">
        <v>10</v>
      </c>
      <c r="P178" s="1" t="s">
        <v>11</v>
      </c>
      <c r="Q178" s="1" t="s">
        <v>667</v>
      </c>
      <c r="R178" s="20" t="s">
        <v>668</v>
      </c>
    </row>
    <row r="179" spans="1:18" ht="17" x14ac:dyDescent="0.25">
      <c r="A179" s="19">
        <v>178</v>
      </c>
      <c r="B179" s="1" t="s">
        <v>2683</v>
      </c>
      <c r="C179" s="73">
        <v>2</v>
      </c>
      <c r="D179" s="1" t="s">
        <v>666</v>
      </c>
      <c r="E179" s="1">
        <v>85610</v>
      </c>
      <c r="F179" s="1" t="s">
        <v>669</v>
      </c>
      <c r="G179" s="1">
        <v>114.17</v>
      </c>
      <c r="H179" s="1" t="s">
        <v>3844</v>
      </c>
      <c r="I179" s="1" t="s">
        <v>2382</v>
      </c>
      <c r="J179" s="1" t="s">
        <v>2382</v>
      </c>
      <c r="K179" s="1" t="s">
        <v>2382</v>
      </c>
      <c r="L179" s="1" t="s">
        <v>2382</v>
      </c>
      <c r="M179" s="1" t="s">
        <v>2382</v>
      </c>
      <c r="N179" s="1" t="s">
        <v>9</v>
      </c>
      <c r="O179" s="1" t="s">
        <v>10</v>
      </c>
      <c r="P179" s="1" t="s">
        <v>11</v>
      </c>
      <c r="Q179" s="1" t="s">
        <v>667</v>
      </c>
      <c r="R179" s="20" t="s">
        <v>668</v>
      </c>
    </row>
    <row r="180" spans="1:18" ht="17" x14ac:dyDescent="0.25">
      <c r="A180" s="19">
        <v>179</v>
      </c>
      <c r="B180" s="1" t="s">
        <v>2323</v>
      </c>
      <c r="C180" s="73">
        <v>2</v>
      </c>
      <c r="D180" s="1" t="s">
        <v>552</v>
      </c>
      <c r="E180" s="1">
        <v>5321950</v>
      </c>
      <c r="F180" s="1" t="s">
        <v>337</v>
      </c>
      <c r="G180" s="1">
        <v>84.12</v>
      </c>
      <c r="H180" s="1" t="s">
        <v>3845</v>
      </c>
      <c r="I180" s="1" t="s">
        <v>2382</v>
      </c>
      <c r="J180" s="1" t="s">
        <v>2382</v>
      </c>
      <c r="K180" s="1" t="s">
        <v>2382</v>
      </c>
      <c r="L180" s="1" t="s">
        <v>2382</v>
      </c>
      <c r="M180" s="1" t="s">
        <v>2382</v>
      </c>
      <c r="N180" s="1" t="s">
        <v>9</v>
      </c>
      <c r="O180" s="1" t="s">
        <v>10</v>
      </c>
      <c r="P180" s="1" t="s">
        <v>11</v>
      </c>
      <c r="Q180" s="1" t="s">
        <v>12</v>
      </c>
      <c r="R180" s="20" t="s">
        <v>127</v>
      </c>
    </row>
    <row r="181" spans="1:18" ht="17" x14ac:dyDescent="0.25">
      <c r="A181" s="19">
        <v>180</v>
      </c>
      <c r="B181" s="1" t="s">
        <v>2711</v>
      </c>
      <c r="C181" s="73">
        <v>2</v>
      </c>
      <c r="D181" s="1" t="s">
        <v>1276</v>
      </c>
      <c r="E181" s="1">
        <v>14265</v>
      </c>
      <c r="F181" s="1" t="s">
        <v>256</v>
      </c>
      <c r="G181" s="1">
        <v>98.14</v>
      </c>
      <c r="H181" s="1" t="s">
        <v>3846</v>
      </c>
      <c r="I181" s="1" t="s">
        <v>2382</v>
      </c>
      <c r="J181" s="1" t="s">
        <v>2382</v>
      </c>
      <c r="K181" s="1" t="s">
        <v>2382</v>
      </c>
      <c r="L181" s="1" t="s">
        <v>2382</v>
      </c>
      <c r="M181" s="1" t="s">
        <v>2382</v>
      </c>
      <c r="N181" s="1" t="s">
        <v>9</v>
      </c>
      <c r="O181" s="1" t="s">
        <v>10</v>
      </c>
      <c r="P181" s="1" t="s">
        <v>11</v>
      </c>
      <c r="Q181" s="1" t="s">
        <v>12</v>
      </c>
      <c r="R181" s="20" t="s">
        <v>13</v>
      </c>
    </row>
    <row r="182" spans="1:18" ht="17" x14ac:dyDescent="0.25">
      <c r="A182" s="19">
        <v>181</v>
      </c>
      <c r="B182" s="1" t="s">
        <v>1327</v>
      </c>
      <c r="C182" s="73">
        <v>2</v>
      </c>
      <c r="D182" s="1" t="s">
        <v>1326</v>
      </c>
      <c r="E182" s="1">
        <v>23847</v>
      </c>
      <c r="F182" s="1" t="s">
        <v>14</v>
      </c>
      <c r="G182" s="1">
        <v>114.19</v>
      </c>
      <c r="H182" s="1" t="s">
        <v>3847</v>
      </c>
      <c r="I182" s="1" t="s">
        <v>2382</v>
      </c>
      <c r="J182" s="1" t="s">
        <v>2382</v>
      </c>
      <c r="K182" s="1" t="s">
        <v>4102</v>
      </c>
      <c r="L182" s="1" t="s">
        <v>2382</v>
      </c>
      <c r="M182" s="1" t="s">
        <v>2382</v>
      </c>
      <c r="N182" s="1" t="s">
        <v>9</v>
      </c>
      <c r="O182" s="1" t="s">
        <v>10</v>
      </c>
      <c r="P182" s="1" t="s">
        <v>11</v>
      </c>
      <c r="Q182" s="1" t="s">
        <v>12</v>
      </c>
      <c r="R182" s="20" t="s">
        <v>13</v>
      </c>
    </row>
    <row r="183" spans="1:18" ht="17" x14ac:dyDescent="0.25">
      <c r="A183" s="19">
        <v>182</v>
      </c>
      <c r="B183" s="1" t="s">
        <v>2747</v>
      </c>
      <c r="C183" s="73">
        <v>2</v>
      </c>
      <c r="D183" s="1" t="s">
        <v>786</v>
      </c>
      <c r="E183" s="1">
        <v>6557</v>
      </c>
      <c r="F183" s="1" t="s">
        <v>787</v>
      </c>
      <c r="G183" s="1">
        <v>68.12</v>
      </c>
      <c r="H183" s="1" t="s">
        <v>3682</v>
      </c>
      <c r="I183" s="1" t="s">
        <v>788</v>
      </c>
      <c r="J183" s="1">
        <v>35194</v>
      </c>
      <c r="K183" s="1" t="s">
        <v>2382</v>
      </c>
      <c r="L183" s="1" t="s">
        <v>2382</v>
      </c>
      <c r="M183" s="1" t="s">
        <v>2382</v>
      </c>
      <c r="N183" s="1" t="s">
        <v>9</v>
      </c>
      <c r="O183" s="1" t="s">
        <v>289</v>
      </c>
      <c r="P183" s="1" t="s">
        <v>290</v>
      </c>
      <c r="Q183" s="1" t="s">
        <v>291</v>
      </c>
      <c r="R183" s="20" t="s">
        <v>291</v>
      </c>
    </row>
    <row r="184" spans="1:18" ht="17" x14ac:dyDescent="0.25">
      <c r="A184" s="19">
        <v>183</v>
      </c>
      <c r="B184" s="1" t="s">
        <v>2704</v>
      </c>
      <c r="C184" s="73">
        <v>2</v>
      </c>
      <c r="D184" s="1" t="s">
        <v>735</v>
      </c>
      <c r="E184" s="1">
        <v>8314</v>
      </c>
      <c r="F184" s="1" t="s">
        <v>737</v>
      </c>
      <c r="G184" s="1">
        <v>102.13</v>
      </c>
      <c r="H184" s="1" t="s">
        <v>2705</v>
      </c>
      <c r="I184" s="1" t="s">
        <v>738</v>
      </c>
      <c r="J184" s="1">
        <v>37070</v>
      </c>
      <c r="K184" s="1" t="s">
        <v>739</v>
      </c>
      <c r="L184" s="1" t="s">
        <v>4305</v>
      </c>
      <c r="M184" s="1" t="s">
        <v>2382</v>
      </c>
      <c r="N184" s="1" t="s">
        <v>9</v>
      </c>
      <c r="O184" s="1" t="s">
        <v>80</v>
      </c>
      <c r="P184" s="1" t="s">
        <v>106</v>
      </c>
      <c r="Q184" s="1" t="s">
        <v>184</v>
      </c>
      <c r="R184" s="20" t="s">
        <v>736</v>
      </c>
    </row>
    <row r="185" spans="1:18" ht="17" x14ac:dyDescent="0.25">
      <c r="A185" s="19">
        <v>184</v>
      </c>
      <c r="B185" s="1" t="s">
        <v>2589</v>
      </c>
      <c r="C185" s="73">
        <v>2</v>
      </c>
      <c r="D185" s="1" t="s">
        <v>2210</v>
      </c>
      <c r="E185" s="1">
        <v>15265</v>
      </c>
      <c r="F185" s="1" t="s">
        <v>1645</v>
      </c>
      <c r="G185" s="1">
        <v>254.5</v>
      </c>
      <c r="H185" s="1" t="s">
        <v>2590</v>
      </c>
      <c r="I185" s="1" t="s">
        <v>2382</v>
      </c>
      <c r="J185" s="1" t="s">
        <v>2382</v>
      </c>
      <c r="K185" s="1" t="s">
        <v>2382</v>
      </c>
      <c r="L185" s="1" t="s">
        <v>4199</v>
      </c>
      <c r="M185" s="1" t="s">
        <v>2382</v>
      </c>
      <c r="N185" s="1" t="s">
        <v>9</v>
      </c>
      <c r="O185" s="1" t="s">
        <v>289</v>
      </c>
      <c r="P185" s="1" t="s">
        <v>377</v>
      </c>
      <c r="Q185" s="1" t="s">
        <v>378</v>
      </c>
      <c r="R185" s="20" t="s">
        <v>1006</v>
      </c>
    </row>
    <row r="186" spans="1:18" ht="17" x14ac:dyDescent="0.25">
      <c r="A186" s="19">
        <v>185</v>
      </c>
      <c r="B186" s="1" t="s">
        <v>2674</v>
      </c>
      <c r="C186" s="73">
        <v>2</v>
      </c>
      <c r="D186" s="1" t="s">
        <v>310</v>
      </c>
      <c r="E186" s="1">
        <v>998</v>
      </c>
      <c r="F186" s="1" t="s">
        <v>194</v>
      </c>
      <c r="G186" s="1">
        <v>120.15</v>
      </c>
      <c r="H186" s="1" t="s">
        <v>2675</v>
      </c>
      <c r="I186" s="1" t="s">
        <v>312</v>
      </c>
      <c r="J186" s="1">
        <v>16424</v>
      </c>
      <c r="K186" s="1" t="s">
        <v>313</v>
      </c>
      <c r="L186" s="1" t="s">
        <v>2382</v>
      </c>
      <c r="M186" s="1" t="s">
        <v>314</v>
      </c>
      <c r="N186" s="1" t="s">
        <v>9</v>
      </c>
      <c r="O186" s="1" t="s">
        <v>46</v>
      </c>
      <c r="P186" s="1" t="s">
        <v>59</v>
      </c>
      <c r="Q186" s="1" t="s">
        <v>311</v>
      </c>
      <c r="R186" s="20" t="s">
        <v>311</v>
      </c>
    </row>
    <row r="187" spans="1:18" ht="17" x14ac:dyDescent="0.25">
      <c r="A187" s="19">
        <v>186</v>
      </c>
      <c r="B187" s="1" t="s">
        <v>2613</v>
      </c>
      <c r="C187" s="73">
        <v>2</v>
      </c>
      <c r="D187" s="1" t="s">
        <v>2320</v>
      </c>
      <c r="E187" s="1">
        <v>41183</v>
      </c>
      <c r="F187" s="1" t="s">
        <v>407</v>
      </c>
      <c r="G187" s="1">
        <v>188.26</v>
      </c>
      <c r="H187" s="1" t="s">
        <v>2614</v>
      </c>
      <c r="I187" s="1" t="s">
        <v>2382</v>
      </c>
      <c r="J187" s="1" t="s">
        <v>2382</v>
      </c>
      <c r="K187" s="1" t="s">
        <v>4103</v>
      </c>
      <c r="L187" s="1" t="s">
        <v>2382</v>
      </c>
      <c r="M187" s="1" t="s">
        <v>2382</v>
      </c>
      <c r="N187" s="1" t="s">
        <v>9</v>
      </c>
      <c r="O187" s="1" t="s">
        <v>46</v>
      </c>
      <c r="P187" s="1" t="s">
        <v>59</v>
      </c>
      <c r="Q187" s="1" t="s">
        <v>59</v>
      </c>
      <c r="R187" s="20" t="s">
        <v>59</v>
      </c>
    </row>
    <row r="188" spans="1:18" ht="17" x14ac:dyDescent="0.25">
      <c r="A188" s="19">
        <v>187</v>
      </c>
      <c r="B188" s="1" t="s">
        <v>2707</v>
      </c>
      <c r="C188" s="73">
        <v>2</v>
      </c>
      <c r="D188" s="1" t="s">
        <v>526</v>
      </c>
      <c r="E188" s="1">
        <v>5971</v>
      </c>
      <c r="F188" s="1" t="s">
        <v>527</v>
      </c>
      <c r="G188" s="1">
        <v>99.16</v>
      </c>
      <c r="H188" s="1" t="s">
        <v>3848</v>
      </c>
      <c r="I188" s="1" t="s">
        <v>528</v>
      </c>
      <c r="J188" s="1">
        <v>73224</v>
      </c>
      <c r="K188" s="1" t="s">
        <v>529</v>
      </c>
      <c r="L188" s="1" t="s">
        <v>2382</v>
      </c>
      <c r="M188" s="1" t="s">
        <v>2382</v>
      </c>
      <c r="N188" s="1" t="s">
        <v>9</v>
      </c>
      <c r="O188" s="1" t="s">
        <v>29</v>
      </c>
      <c r="P188" s="1" t="s">
        <v>2708</v>
      </c>
      <c r="Q188" s="1" t="s">
        <v>2708</v>
      </c>
      <c r="R188" s="20" t="s">
        <v>2708</v>
      </c>
    </row>
    <row r="189" spans="1:18" ht="17" x14ac:dyDescent="0.25">
      <c r="A189" s="19">
        <v>188</v>
      </c>
      <c r="B189" s="1" t="s">
        <v>2712</v>
      </c>
      <c r="C189" s="73">
        <v>2</v>
      </c>
      <c r="D189" s="1" t="s">
        <v>534</v>
      </c>
      <c r="E189" s="1">
        <v>15650</v>
      </c>
      <c r="F189" s="1" t="s">
        <v>256</v>
      </c>
      <c r="G189" s="1">
        <v>98.14</v>
      </c>
      <c r="H189" s="1" t="s">
        <v>3846</v>
      </c>
      <c r="I189" s="1" t="s">
        <v>2382</v>
      </c>
      <c r="J189" s="1" t="s">
        <v>2382</v>
      </c>
      <c r="K189" s="1" t="s">
        <v>2382</v>
      </c>
      <c r="L189" s="1" t="s">
        <v>2382</v>
      </c>
      <c r="M189" s="1" t="s">
        <v>2382</v>
      </c>
      <c r="N189" s="1" t="s">
        <v>9</v>
      </c>
      <c r="O189" s="1" t="s">
        <v>10</v>
      </c>
      <c r="P189" s="1" t="s">
        <v>11</v>
      </c>
      <c r="Q189" s="1" t="s">
        <v>12</v>
      </c>
      <c r="R189" s="20" t="s">
        <v>13</v>
      </c>
    </row>
    <row r="190" spans="1:18" ht="17" x14ac:dyDescent="0.25">
      <c r="A190" s="19">
        <v>189</v>
      </c>
      <c r="B190" s="1" t="s">
        <v>2723</v>
      </c>
      <c r="C190" s="73">
        <v>2</v>
      </c>
      <c r="D190" s="1" t="s">
        <v>724</v>
      </c>
      <c r="E190" s="1">
        <v>11251</v>
      </c>
      <c r="F190" s="1" t="s">
        <v>17</v>
      </c>
      <c r="G190" s="1">
        <v>86.13</v>
      </c>
      <c r="H190" s="1" t="s">
        <v>2724</v>
      </c>
      <c r="I190" s="1" t="s">
        <v>2382</v>
      </c>
      <c r="J190" s="1" t="s">
        <v>2382</v>
      </c>
      <c r="K190" s="1" t="s">
        <v>2382</v>
      </c>
      <c r="L190" s="1" t="s">
        <v>4194</v>
      </c>
      <c r="M190" s="1" t="s">
        <v>2382</v>
      </c>
      <c r="N190" s="1" t="s">
        <v>9</v>
      </c>
      <c r="O190" s="1" t="s">
        <v>10</v>
      </c>
      <c r="P190" s="1" t="s">
        <v>11</v>
      </c>
      <c r="Q190" s="1" t="s">
        <v>12</v>
      </c>
      <c r="R190" s="20" t="s">
        <v>13</v>
      </c>
    </row>
    <row r="191" spans="1:18" ht="17" x14ac:dyDescent="0.25">
      <c r="A191" s="19">
        <v>190</v>
      </c>
      <c r="B191" s="1" t="s">
        <v>2694</v>
      </c>
      <c r="C191" s="73">
        <v>2</v>
      </c>
      <c r="D191" s="1" t="s">
        <v>492</v>
      </c>
      <c r="E191" s="1">
        <v>342</v>
      </c>
      <c r="F191" s="1" t="s">
        <v>66</v>
      </c>
      <c r="G191" s="1">
        <v>108.14</v>
      </c>
      <c r="H191" s="1" t="s">
        <v>2695</v>
      </c>
      <c r="I191" s="1" t="s">
        <v>494</v>
      </c>
      <c r="J191" s="1">
        <v>17231</v>
      </c>
      <c r="K191" s="1" t="s">
        <v>495</v>
      </c>
      <c r="L191" s="1" t="s">
        <v>2382</v>
      </c>
      <c r="M191" s="1" t="s">
        <v>496</v>
      </c>
      <c r="N191" s="1" t="s">
        <v>9</v>
      </c>
      <c r="O191" s="1" t="s">
        <v>46</v>
      </c>
      <c r="P191" s="1" t="s">
        <v>47</v>
      </c>
      <c r="Q191" s="1" t="s">
        <v>64</v>
      </c>
      <c r="R191" s="20" t="s">
        <v>493</v>
      </c>
    </row>
    <row r="192" spans="1:18" ht="17" x14ac:dyDescent="0.25">
      <c r="A192" s="19">
        <v>191</v>
      </c>
      <c r="B192" s="1" t="s">
        <v>2717</v>
      </c>
      <c r="C192" s="73">
        <v>2</v>
      </c>
      <c r="D192" s="1" t="s">
        <v>901</v>
      </c>
      <c r="E192" s="1">
        <v>11428</v>
      </c>
      <c r="F192" s="1" t="s">
        <v>359</v>
      </c>
      <c r="G192" s="1">
        <v>88.15</v>
      </c>
      <c r="H192" s="1" t="s">
        <v>2718</v>
      </c>
      <c r="I192" s="1" t="s">
        <v>2382</v>
      </c>
      <c r="J192" s="1">
        <v>77519</v>
      </c>
      <c r="K192" s="1" t="s">
        <v>2382</v>
      </c>
      <c r="L192" s="1" t="s">
        <v>2382</v>
      </c>
      <c r="M192" s="1" t="s">
        <v>2382</v>
      </c>
      <c r="N192" s="1" t="s">
        <v>9</v>
      </c>
      <c r="O192" s="1" t="s">
        <v>10</v>
      </c>
      <c r="P192" s="1" t="s">
        <v>11</v>
      </c>
      <c r="Q192" s="1" t="s">
        <v>176</v>
      </c>
      <c r="R192" s="20" t="s">
        <v>617</v>
      </c>
    </row>
    <row r="193" spans="1:18" ht="17" x14ac:dyDescent="0.25">
      <c r="A193" s="19">
        <v>192</v>
      </c>
      <c r="B193" s="1" t="s">
        <v>2611</v>
      </c>
      <c r="C193" s="73">
        <v>2</v>
      </c>
      <c r="D193" s="1" t="s">
        <v>525</v>
      </c>
      <c r="E193" s="1">
        <v>583460</v>
      </c>
      <c r="F193" s="1" t="s">
        <v>128</v>
      </c>
      <c r="G193" s="1">
        <v>190.28</v>
      </c>
      <c r="H193" s="1" t="s">
        <v>2612</v>
      </c>
      <c r="I193" s="1" t="s">
        <v>2382</v>
      </c>
      <c r="J193" s="1" t="s">
        <v>2382</v>
      </c>
      <c r="K193" s="1" t="s">
        <v>2382</v>
      </c>
      <c r="L193" s="1" t="s">
        <v>2382</v>
      </c>
      <c r="M193" s="1" t="s">
        <v>2382</v>
      </c>
      <c r="N193" s="1" t="s">
        <v>9</v>
      </c>
      <c r="O193" s="1" t="s">
        <v>46</v>
      </c>
      <c r="P193" s="1" t="s">
        <v>59</v>
      </c>
      <c r="Q193" s="1" t="s">
        <v>59</v>
      </c>
      <c r="R193" s="20" t="s">
        <v>59</v>
      </c>
    </row>
    <row r="194" spans="1:18" ht="17" x14ac:dyDescent="0.25">
      <c r="A194" s="19">
        <v>193</v>
      </c>
      <c r="B194" s="1" t="s">
        <v>2607</v>
      </c>
      <c r="C194" s="73">
        <v>2</v>
      </c>
      <c r="D194" s="1" t="s">
        <v>615</v>
      </c>
      <c r="E194" s="1">
        <v>35821</v>
      </c>
      <c r="F194" s="1" t="s">
        <v>142</v>
      </c>
      <c r="G194" s="1">
        <v>194.31</v>
      </c>
      <c r="H194" s="1" t="s">
        <v>3849</v>
      </c>
      <c r="I194" s="1" t="s">
        <v>2382</v>
      </c>
      <c r="J194" s="1" t="s">
        <v>2382</v>
      </c>
      <c r="K194" s="1" t="s">
        <v>2382</v>
      </c>
      <c r="L194" s="1" t="s">
        <v>2382</v>
      </c>
      <c r="M194" s="1" t="s">
        <v>2382</v>
      </c>
      <c r="N194" s="1" t="s">
        <v>9</v>
      </c>
      <c r="O194" s="1" t="s">
        <v>80</v>
      </c>
      <c r="P194" s="1" t="s">
        <v>81</v>
      </c>
      <c r="Q194" s="1" t="s">
        <v>305</v>
      </c>
      <c r="R194" s="20" t="s">
        <v>305</v>
      </c>
    </row>
    <row r="195" spans="1:18" ht="17" x14ac:dyDescent="0.25">
      <c r="A195" s="19">
        <v>194</v>
      </c>
      <c r="B195" s="1" t="s">
        <v>2629</v>
      </c>
      <c r="C195" s="73">
        <v>2</v>
      </c>
      <c r="D195" s="1" t="s">
        <v>837</v>
      </c>
      <c r="E195" s="1">
        <v>64685</v>
      </c>
      <c r="F195" s="1" t="s">
        <v>208</v>
      </c>
      <c r="G195" s="1">
        <v>154.25</v>
      </c>
      <c r="H195" s="1" t="s">
        <v>2630</v>
      </c>
      <c r="I195" s="1" t="s">
        <v>4104</v>
      </c>
      <c r="J195" s="1">
        <v>28093</v>
      </c>
      <c r="K195" s="1" t="s">
        <v>2382</v>
      </c>
      <c r="L195" s="1" t="s">
        <v>2382</v>
      </c>
      <c r="M195" s="1" t="s">
        <v>2382</v>
      </c>
      <c r="N195" s="1" t="s">
        <v>9</v>
      </c>
      <c r="O195" s="1" t="s">
        <v>80</v>
      </c>
      <c r="P195" s="1" t="s">
        <v>81</v>
      </c>
      <c r="Q195" s="1" t="s">
        <v>82</v>
      </c>
      <c r="R195" s="20" t="s">
        <v>489</v>
      </c>
    </row>
    <row r="196" spans="1:18" ht="17" x14ac:dyDescent="0.25">
      <c r="A196" s="19">
        <v>195</v>
      </c>
      <c r="B196" s="1" t="s">
        <v>2635</v>
      </c>
      <c r="C196" s="73">
        <v>2</v>
      </c>
      <c r="D196" s="1" t="s">
        <v>585</v>
      </c>
      <c r="E196" s="1">
        <v>2537</v>
      </c>
      <c r="F196" s="1" t="s">
        <v>234</v>
      </c>
      <c r="G196" s="1">
        <v>152.22999999999999</v>
      </c>
      <c r="H196" s="1" t="s">
        <v>3850</v>
      </c>
      <c r="I196" s="1" t="s">
        <v>586</v>
      </c>
      <c r="J196" s="1">
        <v>36773</v>
      </c>
      <c r="K196" s="1" t="s">
        <v>2382</v>
      </c>
      <c r="L196" s="1" t="s">
        <v>4247</v>
      </c>
      <c r="M196" s="1" t="s">
        <v>2382</v>
      </c>
      <c r="N196" s="1" t="s">
        <v>9</v>
      </c>
      <c r="O196" s="1" t="s">
        <v>80</v>
      </c>
      <c r="P196" s="1" t="s">
        <v>81</v>
      </c>
      <c r="Q196" s="1" t="s">
        <v>82</v>
      </c>
      <c r="R196" s="20" t="s">
        <v>489</v>
      </c>
    </row>
    <row r="197" spans="1:18" ht="17" x14ac:dyDescent="0.25">
      <c r="A197" s="19">
        <v>196</v>
      </c>
      <c r="B197" s="1" t="s">
        <v>622</v>
      </c>
      <c r="C197" s="73">
        <v>2</v>
      </c>
      <c r="D197" s="1" t="s">
        <v>621</v>
      </c>
      <c r="E197" s="1">
        <v>10047</v>
      </c>
      <c r="F197" s="1" t="s">
        <v>171</v>
      </c>
      <c r="G197" s="1">
        <v>136.22999999999999</v>
      </c>
      <c r="H197" s="1" t="s">
        <v>3851</v>
      </c>
      <c r="I197" s="1" t="s">
        <v>2382</v>
      </c>
      <c r="J197" s="1" t="s">
        <v>2382</v>
      </c>
      <c r="K197" s="1" t="s">
        <v>2382</v>
      </c>
      <c r="L197" s="1" t="s">
        <v>2382</v>
      </c>
      <c r="M197" s="1" t="s">
        <v>2382</v>
      </c>
      <c r="N197" s="1" t="s">
        <v>9</v>
      </c>
      <c r="O197" s="1" t="s">
        <v>289</v>
      </c>
      <c r="P197" s="1" t="s">
        <v>623</v>
      </c>
      <c r="Q197" s="1" t="s">
        <v>623</v>
      </c>
      <c r="R197" s="20" t="s">
        <v>623</v>
      </c>
    </row>
    <row r="198" spans="1:18" ht="17" x14ac:dyDescent="0.25">
      <c r="A198" s="19">
        <v>197</v>
      </c>
      <c r="B198" s="1" t="s">
        <v>2693</v>
      </c>
      <c r="C198" s="73">
        <v>2</v>
      </c>
      <c r="D198" s="1" t="s">
        <v>848</v>
      </c>
      <c r="E198" s="1">
        <v>521768</v>
      </c>
      <c r="F198" s="1" t="s">
        <v>849</v>
      </c>
      <c r="G198" s="1">
        <v>109.17</v>
      </c>
      <c r="H198" s="1" t="s">
        <v>3852</v>
      </c>
      <c r="I198" s="1" t="s">
        <v>2382</v>
      </c>
      <c r="J198" s="1" t="s">
        <v>2382</v>
      </c>
      <c r="K198" s="1" t="s">
        <v>2382</v>
      </c>
      <c r="L198" s="1" t="s">
        <v>2382</v>
      </c>
      <c r="M198" s="1" t="s">
        <v>2382</v>
      </c>
      <c r="N198" s="1" t="s">
        <v>9</v>
      </c>
      <c r="O198" s="1" t="s">
        <v>88</v>
      </c>
      <c r="P198" s="1" t="s">
        <v>467</v>
      </c>
      <c r="Q198" s="1" t="s">
        <v>468</v>
      </c>
      <c r="R198" s="20" t="s">
        <v>468</v>
      </c>
    </row>
    <row r="199" spans="1:18" ht="17" x14ac:dyDescent="0.25">
      <c r="A199" s="19">
        <v>198</v>
      </c>
      <c r="B199" s="1" t="s">
        <v>2650</v>
      </c>
      <c r="C199" s="73">
        <v>2</v>
      </c>
      <c r="D199" s="1" t="s">
        <v>900</v>
      </c>
      <c r="E199" s="1">
        <v>521851</v>
      </c>
      <c r="F199" s="1" t="s">
        <v>171</v>
      </c>
      <c r="G199" s="1">
        <v>136.22999999999999</v>
      </c>
      <c r="H199" s="1" t="s">
        <v>2651</v>
      </c>
      <c r="I199" s="1" t="s">
        <v>2382</v>
      </c>
      <c r="J199" s="1" t="s">
        <v>2382</v>
      </c>
      <c r="K199" s="1" t="s">
        <v>2382</v>
      </c>
      <c r="L199" s="1" t="s">
        <v>2382</v>
      </c>
      <c r="M199" s="1" t="s">
        <v>2382</v>
      </c>
      <c r="N199" s="1" t="s">
        <v>9</v>
      </c>
      <c r="O199" s="1" t="s">
        <v>80</v>
      </c>
      <c r="P199" s="1" t="s">
        <v>81</v>
      </c>
      <c r="Q199" s="1" t="s">
        <v>82</v>
      </c>
      <c r="R199" s="20" t="s">
        <v>83</v>
      </c>
    </row>
    <row r="200" spans="1:18" ht="17" x14ac:dyDescent="0.25">
      <c r="A200" s="19">
        <v>199</v>
      </c>
      <c r="B200" s="1" t="s">
        <v>2680</v>
      </c>
      <c r="C200" s="73">
        <v>2</v>
      </c>
      <c r="D200" s="1" t="s">
        <v>729</v>
      </c>
      <c r="E200" s="1">
        <v>86501</v>
      </c>
      <c r="F200" s="1" t="s">
        <v>14</v>
      </c>
      <c r="G200" s="1">
        <v>114.19</v>
      </c>
      <c r="H200" s="1" t="s">
        <v>3853</v>
      </c>
      <c r="I200" s="1" t="s">
        <v>2382</v>
      </c>
      <c r="J200" s="1" t="s">
        <v>2382</v>
      </c>
      <c r="K200" s="1" t="s">
        <v>2382</v>
      </c>
      <c r="L200" s="1" t="s">
        <v>4205</v>
      </c>
      <c r="M200" s="1" t="s">
        <v>2382</v>
      </c>
      <c r="N200" s="1" t="s">
        <v>9</v>
      </c>
      <c r="O200" s="1" t="s">
        <v>10</v>
      </c>
      <c r="P200" s="1" t="s">
        <v>11</v>
      </c>
      <c r="Q200" s="1" t="s">
        <v>12</v>
      </c>
      <c r="R200" s="20" t="s">
        <v>13</v>
      </c>
    </row>
    <row r="201" spans="1:18" ht="17" x14ac:dyDescent="0.25">
      <c r="A201" s="19">
        <v>200</v>
      </c>
      <c r="B201" s="1" t="s">
        <v>2684</v>
      </c>
      <c r="C201" s="73">
        <v>2</v>
      </c>
      <c r="D201" s="1" t="s">
        <v>1488</v>
      </c>
      <c r="E201" s="1">
        <v>68158</v>
      </c>
      <c r="F201" s="1" t="s">
        <v>873</v>
      </c>
      <c r="G201" s="1">
        <v>114.14</v>
      </c>
      <c r="H201" s="1" t="s">
        <v>2685</v>
      </c>
      <c r="I201" s="1" t="s">
        <v>2382</v>
      </c>
      <c r="J201" s="1" t="s">
        <v>2382</v>
      </c>
      <c r="K201" s="1" t="s">
        <v>2382</v>
      </c>
      <c r="L201" s="1" t="s">
        <v>4202</v>
      </c>
      <c r="M201" s="1" t="s">
        <v>2382</v>
      </c>
      <c r="N201" s="1" t="s">
        <v>9</v>
      </c>
      <c r="O201" s="1" t="s">
        <v>80</v>
      </c>
      <c r="P201" s="1" t="s">
        <v>106</v>
      </c>
      <c r="Q201" s="1" t="s">
        <v>184</v>
      </c>
      <c r="R201" s="20" t="s">
        <v>736</v>
      </c>
    </row>
    <row r="202" spans="1:18" ht="17" x14ac:dyDescent="0.25">
      <c r="A202" s="19">
        <v>201</v>
      </c>
      <c r="B202" s="1" t="s">
        <v>2676</v>
      </c>
      <c r="C202" s="73">
        <v>2</v>
      </c>
      <c r="D202" s="1" t="s">
        <v>321</v>
      </c>
      <c r="E202" s="1">
        <v>7725</v>
      </c>
      <c r="F202" s="1" t="s">
        <v>194</v>
      </c>
      <c r="G202" s="1">
        <v>120.15</v>
      </c>
      <c r="H202" s="1" t="s">
        <v>2677</v>
      </c>
      <c r="I202" s="1" t="s">
        <v>322</v>
      </c>
      <c r="J202" s="1">
        <v>28617</v>
      </c>
      <c r="K202" s="1" t="s">
        <v>323</v>
      </c>
      <c r="L202" s="1" t="s">
        <v>2382</v>
      </c>
      <c r="M202" s="1" t="s">
        <v>2382</v>
      </c>
      <c r="N202" s="1" t="s">
        <v>9</v>
      </c>
      <c r="O202" s="1" t="s">
        <v>46</v>
      </c>
      <c r="P202" s="1" t="s">
        <v>59</v>
      </c>
      <c r="Q202" s="1" t="s">
        <v>60</v>
      </c>
      <c r="R202" s="20" t="s">
        <v>60</v>
      </c>
    </row>
    <row r="203" spans="1:18" ht="17" x14ac:dyDescent="0.25">
      <c r="A203" s="19">
        <v>202</v>
      </c>
      <c r="B203" s="1" t="s">
        <v>2660</v>
      </c>
      <c r="C203" s="73">
        <v>2</v>
      </c>
      <c r="D203" s="1" t="s">
        <v>884</v>
      </c>
      <c r="E203" s="1">
        <v>11516</v>
      </c>
      <c r="F203" s="1" t="s">
        <v>158</v>
      </c>
      <c r="G203" s="1">
        <v>128.21</v>
      </c>
      <c r="H203" s="1" t="s">
        <v>2661</v>
      </c>
      <c r="I203" s="1" t="s">
        <v>2382</v>
      </c>
      <c r="J203" s="1" t="s">
        <v>2382</v>
      </c>
      <c r="K203" s="1" t="s">
        <v>2382</v>
      </c>
      <c r="L203" s="1" t="s">
        <v>2382</v>
      </c>
      <c r="M203" s="1" t="s">
        <v>2382</v>
      </c>
      <c r="N203" s="1" t="s">
        <v>9</v>
      </c>
      <c r="O203" s="1" t="s">
        <v>10</v>
      </c>
      <c r="P203" s="1" t="s">
        <v>11</v>
      </c>
      <c r="Q203" s="1" t="s">
        <v>12</v>
      </c>
      <c r="R203" s="20" t="s">
        <v>13</v>
      </c>
    </row>
    <row r="204" spans="1:18" ht="17" x14ac:dyDescent="0.25">
      <c r="A204" s="19">
        <v>203</v>
      </c>
      <c r="B204" s="1" t="s">
        <v>2624</v>
      </c>
      <c r="C204" s="73">
        <v>2</v>
      </c>
      <c r="D204" s="1" t="s">
        <v>408</v>
      </c>
      <c r="E204" s="1">
        <v>102611</v>
      </c>
      <c r="F204" s="1" t="s">
        <v>409</v>
      </c>
      <c r="G204" s="1">
        <v>170.25</v>
      </c>
      <c r="H204" s="1" t="s">
        <v>3854</v>
      </c>
      <c r="I204" s="1" t="s">
        <v>2382</v>
      </c>
      <c r="J204" s="1" t="s">
        <v>2382</v>
      </c>
      <c r="K204" s="1" t="s">
        <v>2382</v>
      </c>
      <c r="L204" s="1" t="s">
        <v>2382</v>
      </c>
      <c r="M204" s="1" t="s">
        <v>2382</v>
      </c>
      <c r="N204" s="1" t="s">
        <v>9</v>
      </c>
      <c r="O204" s="1" t="s">
        <v>10</v>
      </c>
      <c r="P204" s="1" t="s">
        <v>11</v>
      </c>
      <c r="Q204" s="1" t="s">
        <v>176</v>
      </c>
      <c r="R204" s="20" t="s">
        <v>177</v>
      </c>
    </row>
    <row r="205" spans="1:18" ht="17" x14ac:dyDescent="0.25">
      <c r="A205" s="19">
        <v>204</v>
      </c>
      <c r="B205" s="1" t="s">
        <v>2686</v>
      </c>
      <c r="C205" s="73">
        <v>2</v>
      </c>
      <c r="D205" s="1" t="s">
        <v>871</v>
      </c>
      <c r="E205" s="1">
        <v>13204</v>
      </c>
      <c r="F205" s="1" t="s">
        <v>873</v>
      </c>
      <c r="G205" s="1">
        <v>114.14</v>
      </c>
      <c r="H205" s="1" t="s">
        <v>2687</v>
      </c>
      <c r="I205" s="1" t="s">
        <v>2382</v>
      </c>
      <c r="J205" s="1" t="s">
        <v>2382</v>
      </c>
      <c r="K205" s="1" t="s">
        <v>874</v>
      </c>
      <c r="L205" s="1" t="s">
        <v>2382</v>
      </c>
      <c r="M205" s="1" t="s">
        <v>2382</v>
      </c>
      <c r="N205" s="1" t="s">
        <v>9</v>
      </c>
      <c r="O205" s="1" t="s">
        <v>88</v>
      </c>
      <c r="P205" s="1" t="s">
        <v>540</v>
      </c>
      <c r="Q205" s="1" t="s">
        <v>872</v>
      </c>
      <c r="R205" s="20" t="s">
        <v>872</v>
      </c>
    </row>
    <row r="206" spans="1:18" ht="17" x14ac:dyDescent="0.25">
      <c r="A206" s="19">
        <v>205</v>
      </c>
      <c r="B206" s="1" t="s">
        <v>2755</v>
      </c>
      <c r="C206" s="73">
        <v>2</v>
      </c>
      <c r="D206" s="1" t="s">
        <v>1450</v>
      </c>
      <c r="E206" s="1">
        <v>24530</v>
      </c>
      <c r="F206" s="1" t="s">
        <v>1452</v>
      </c>
      <c r="G206" s="1">
        <v>43.029000000000003</v>
      </c>
      <c r="H206" s="1" t="s">
        <v>3855</v>
      </c>
      <c r="I206" s="1" t="s">
        <v>2382</v>
      </c>
      <c r="J206" s="1">
        <v>29449</v>
      </c>
      <c r="K206" s="1" t="s">
        <v>2382</v>
      </c>
      <c r="L206" s="1" t="s">
        <v>2382</v>
      </c>
      <c r="M206" s="1" t="s">
        <v>2382</v>
      </c>
      <c r="N206" s="1" t="s">
        <v>478</v>
      </c>
      <c r="O206" s="1" t="s">
        <v>479</v>
      </c>
      <c r="P206" s="1" t="s">
        <v>480</v>
      </c>
      <c r="Q206" s="1" t="s">
        <v>1451</v>
      </c>
      <c r="R206" s="20" t="s">
        <v>1451</v>
      </c>
    </row>
    <row r="207" spans="1:18" ht="17" x14ac:dyDescent="0.25">
      <c r="A207" s="19">
        <v>206</v>
      </c>
      <c r="B207" s="1" t="s">
        <v>2084</v>
      </c>
      <c r="C207" s="73">
        <v>2</v>
      </c>
      <c r="D207" s="1" t="s">
        <v>2195</v>
      </c>
      <c r="E207" s="1">
        <v>7095</v>
      </c>
      <c r="F207" s="1" t="s">
        <v>2632</v>
      </c>
      <c r="G207" s="1">
        <v>154.21</v>
      </c>
      <c r="H207" s="1" t="s">
        <v>3856</v>
      </c>
      <c r="I207" s="1" t="s">
        <v>2633</v>
      </c>
      <c r="J207" s="1">
        <v>17097</v>
      </c>
      <c r="K207" s="1" t="s">
        <v>2634</v>
      </c>
      <c r="L207" s="1" t="s">
        <v>2382</v>
      </c>
      <c r="M207" s="1" t="s">
        <v>2382</v>
      </c>
      <c r="N207" s="1" t="s">
        <v>9</v>
      </c>
      <c r="O207" s="1" t="s">
        <v>46</v>
      </c>
      <c r="P207" s="1" t="s">
        <v>59</v>
      </c>
      <c r="Q207" s="1" t="s">
        <v>625</v>
      </c>
      <c r="R207" s="20" t="s">
        <v>625</v>
      </c>
    </row>
    <row r="208" spans="1:18" ht="17" x14ac:dyDescent="0.25">
      <c r="A208" s="19">
        <v>207</v>
      </c>
      <c r="B208" s="1" t="s">
        <v>2727</v>
      </c>
      <c r="C208" s="73">
        <v>2</v>
      </c>
      <c r="D208" s="1" t="s">
        <v>686</v>
      </c>
      <c r="E208" s="1">
        <v>650</v>
      </c>
      <c r="F208" s="1" t="s">
        <v>687</v>
      </c>
      <c r="G208" s="1">
        <v>86.09</v>
      </c>
      <c r="H208" s="1" t="s">
        <v>3857</v>
      </c>
      <c r="I208" s="1" t="s">
        <v>688</v>
      </c>
      <c r="J208" s="1">
        <v>16583</v>
      </c>
      <c r="K208" s="1" t="s">
        <v>689</v>
      </c>
      <c r="L208" s="1" t="s">
        <v>4282</v>
      </c>
      <c r="M208" s="1" t="s">
        <v>2382</v>
      </c>
      <c r="N208" s="1" t="s">
        <v>9</v>
      </c>
      <c r="O208" s="1" t="s">
        <v>10</v>
      </c>
      <c r="P208" s="1" t="s">
        <v>11</v>
      </c>
      <c r="Q208" s="1" t="s">
        <v>12</v>
      </c>
      <c r="R208" s="20" t="s">
        <v>13</v>
      </c>
    </row>
    <row r="209" spans="1:18" ht="17" x14ac:dyDescent="0.25">
      <c r="A209" s="19">
        <v>208</v>
      </c>
      <c r="B209" s="1" t="s">
        <v>2595</v>
      </c>
      <c r="C209" s="73">
        <v>2</v>
      </c>
      <c r="D209" s="1" t="s">
        <v>838</v>
      </c>
      <c r="E209" s="1">
        <v>91752909</v>
      </c>
      <c r="F209" s="1" t="s">
        <v>840</v>
      </c>
      <c r="G209" s="1">
        <v>213.27</v>
      </c>
      <c r="H209" s="1" t="s">
        <v>2382</v>
      </c>
      <c r="I209" s="1" t="s">
        <v>2382</v>
      </c>
      <c r="J209" s="1" t="s">
        <v>2382</v>
      </c>
      <c r="K209" s="1" t="s">
        <v>2382</v>
      </c>
      <c r="L209" s="1" t="s">
        <v>2382</v>
      </c>
      <c r="M209" s="1" t="s">
        <v>2382</v>
      </c>
      <c r="N209" s="1" t="s">
        <v>9</v>
      </c>
      <c r="O209" s="1" t="s">
        <v>88</v>
      </c>
      <c r="P209" s="1" t="s">
        <v>839</v>
      </c>
      <c r="Q209" s="1" t="s">
        <v>839</v>
      </c>
      <c r="R209" s="20" t="s">
        <v>839</v>
      </c>
    </row>
    <row r="210" spans="1:18" ht="17" x14ac:dyDescent="0.25">
      <c r="A210" s="19">
        <v>209</v>
      </c>
      <c r="B210" s="1" t="s">
        <v>2605</v>
      </c>
      <c r="C210" s="73">
        <v>2</v>
      </c>
      <c r="D210" s="1" t="s">
        <v>1214</v>
      </c>
      <c r="E210" s="1">
        <v>92139</v>
      </c>
      <c r="F210" s="1" t="s">
        <v>1136</v>
      </c>
      <c r="G210" s="1">
        <v>202.33</v>
      </c>
      <c r="H210" s="1" t="s">
        <v>3858</v>
      </c>
      <c r="I210" s="1" t="s">
        <v>2382</v>
      </c>
      <c r="J210" s="1">
        <v>62757</v>
      </c>
      <c r="K210" s="1" t="s">
        <v>4105</v>
      </c>
      <c r="L210" s="1" t="s">
        <v>2382</v>
      </c>
      <c r="M210" s="1" t="s">
        <v>2382</v>
      </c>
      <c r="N210" s="1" t="s">
        <v>9</v>
      </c>
      <c r="O210" s="1" t="s">
        <v>80</v>
      </c>
      <c r="P210" s="1" t="s">
        <v>81</v>
      </c>
      <c r="Q210" s="1" t="s">
        <v>305</v>
      </c>
      <c r="R210" s="20" t="s">
        <v>305</v>
      </c>
    </row>
    <row r="211" spans="1:18" ht="17" x14ac:dyDescent="0.25">
      <c r="A211" s="19">
        <v>210</v>
      </c>
      <c r="B211" s="1" t="s">
        <v>3753</v>
      </c>
      <c r="C211" s="73">
        <v>2</v>
      </c>
      <c r="D211" s="1" t="s">
        <v>1283</v>
      </c>
      <c r="E211" s="1">
        <v>17000</v>
      </c>
      <c r="F211" s="1" t="s">
        <v>808</v>
      </c>
      <c r="G211" s="1">
        <v>140.22</v>
      </c>
      <c r="H211" s="1" t="s">
        <v>3859</v>
      </c>
      <c r="I211" s="1" t="s">
        <v>2382</v>
      </c>
      <c r="J211" s="1" t="s">
        <v>2382</v>
      </c>
      <c r="K211" s="1" t="s">
        <v>1284</v>
      </c>
      <c r="L211" s="1" t="s">
        <v>2382</v>
      </c>
      <c r="M211" s="1" t="s">
        <v>2382</v>
      </c>
      <c r="N211" s="1" t="s">
        <v>9</v>
      </c>
      <c r="O211" s="1" t="s">
        <v>10</v>
      </c>
      <c r="P211" s="1" t="s">
        <v>11</v>
      </c>
      <c r="Q211" s="1" t="s">
        <v>12</v>
      </c>
      <c r="R211" s="20" t="s">
        <v>13</v>
      </c>
    </row>
    <row r="212" spans="1:18" ht="17" x14ac:dyDescent="0.25">
      <c r="A212" s="19">
        <v>211</v>
      </c>
      <c r="B212" s="1" t="s">
        <v>2715</v>
      </c>
      <c r="C212" s="73">
        <v>2</v>
      </c>
      <c r="D212" s="1" t="s">
        <v>740</v>
      </c>
      <c r="E212" s="1">
        <v>14014</v>
      </c>
      <c r="F212" s="1" t="s">
        <v>745</v>
      </c>
      <c r="G212" s="1">
        <v>92.17</v>
      </c>
      <c r="H212" s="1" t="s">
        <v>2716</v>
      </c>
      <c r="I212" s="1" t="s">
        <v>2382</v>
      </c>
      <c r="J212" s="1">
        <v>23816</v>
      </c>
      <c r="K212" s="1" t="s">
        <v>2382</v>
      </c>
      <c r="L212" s="1" t="s">
        <v>2382</v>
      </c>
      <c r="M212" s="1" t="s">
        <v>2382</v>
      </c>
      <c r="N212" s="1" t="s">
        <v>9</v>
      </c>
      <c r="O212" s="1" t="s">
        <v>741</v>
      </c>
      <c r="P212" s="1" t="s">
        <v>742</v>
      </c>
      <c r="Q212" s="1" t="s">
        <v>743</v>
      </c>
      <c r="R212" s="20" t="s">
        <v>744</v>
      </c>
    </row>
    <row r="213" spans="1:18" ht="17" x14ac:dyDescent="0.25">
      <c r="A213" s="19">
        <v>212</v>
      </c>
      <c r="B213" s="1" t="s">
        <v>2754</v>
      </c>
      <c r="C213" s="73">
        <v>2</v>
      </c>
      <c r="D213" s="1" t="s">
        <v>1332</v>
      </c>
      <c r="E213" s="1">
        <v>177</v>
      </c>
      <c r="F213" s="1" t="s">
        <v>1333</v>
      </c>
      <c r="G213" s="1">
        <v>44.05</v>
      </c>
      <c r="H213" s="1" t="s">
        <v>3860</v>
      </c>
      <c r="I213" s="1" t="s">
        <v>1334</v>
      </c>
      <c r="J213" s="1">
        <v>15343</v>
      </c>
      <c r="K213" s="1" t="s">
        <v>1335</v>
      </c>
      <c r="L213" s="1" t="s">
        <v>2382</v>
      </c>
      <c r="M213" s="1" t="s">
        <v>2382</v>
      </c>
      <c r="N213" s="1" t="s">
        <v>9</v>
      </c>
      <c r="O213" s="1" t="s">
        <v>10</v>
      </c>
      <c r="P213" s="1" t="s">
        <v>11</v>
      </c>
      <c r="Q213" s="1" t="s">
        <v>12</v>
      </c>
      <c r="R213" s="20" t="s">
        <v>25</v>
      </c>
    </row>
    <row r="214" spans="1:18" ht="17" x14ac:dyDescent="0.25">
      <c r="A214" s="19">
        <v>213</v>
      </c>
      <c r="B214" s="1" t="s">
        <v>2652</v>
      </c>
      <c r="C214" s="73">
        <v>2</v>
      </c>
      <c r="D214" s="1" t="s">
        <v>859</v>
      </c>
      <c r="E214" s="1">
        <v>11527</v>
      </c>
      <c r="F214" s="1" t="s">
        <v>108</v>
      </c>
      <c r="G214" s="1">
        <v>130.22999999999999</v>
      </c>
      <c r="H214" s="1" t="s">
        <v>2395</v>
      </c>
      <c r="I214" s="1" t="s">
        <v>4107</v>
      </c>
      <c r="J214" s="1">
        <v>80945</v>
      </c>
      <c r="K214" s="1" t="s">
        <v>4106</v>
      </c>
      <c r="L214" s="1" t="s">
        <v>2382</v>
      </c>
      <c r="M214" s="1" t="s">
        <v>2382</v>
      </c>
      <c r="N214" s="1" t="s">
        <v>9</v>
      </c>
      <c r="O214" s="1" t="s">
        <v>80</v>
      </c>
      <c r="P214" s="1" t="s">
        <v>106</v>
      </c>
      <c r="Q214" s="1" t="s">
        <v>107</v>
      </c>
      <c r="R214" s="20" t="s">
        <v>107</v>
      </c>
    </row>
    <row r="215" spans="1:18" ht="17" x14ac:dyDescent="0.25">
      <c r="A215" s="19">
        <v>214</v>
      </c>
      <c r="B215" s="1" t="s">
        <v>590</v>
      </c>
      <c r="C215" s="73">
        <v>2</v>
      </c>
      <c r="D215" s="1" t="s">
        <v>589</v>
      </c>
      <c r="E215" s="1">
        <v>7921</v>
      </c>
      <c r="F215" s="1" t="s">
        <v>591</v>
      </c>
      <c r="G215" s="1">
        <v>100.12</v>
      </c>
      <c r="H215" s="1" t="s">
        <v>2706</v>
      </c>
      <c r="I215" s="1" t="s">
        <v>2382</v>
      </c>
      <c r="J215" s="1">
        <v>48569</v>
      </c>
      <c r="K215" s="1" t="s">
        <v>592</v>
      </c>
      <c r="L215" s="1" t="s">
        <v>4251</v>
      </c>
      <c r="M215" s="1" t="s">
        <v>2382</v>
      </c>
      <c r="N215" s="1" t="s">
        <v>9</v>
      </c>
      <c r="O215" s="1" t="s">
        <v>88</v>
      </c>
      <c r="P215" s="1" t="s">
        <v>540</v>
      </c>
      <c r="Q215" s="1" t="s">
        <v>541</v>
      </c>
      <c r="R215" s="20" t="s">
        <v>541</v>
      </c>
    </row>
    <row r="216" spans="1:18" ht="17" x14ac:dyDescent="0.25">
      <c r="A216" s="19">
        <v>215</v>
      </c>
      <c r="B216" s="1" t="s">
        <v>2681</v>
      </c>
      <c r="C216" s="73">
        <v>2</v>
      </c>
      <c r="D216" s="1" t="s">
        <v>1522</v>
      </c>
      <c r="E216" s="1">
        <v>11271</v>
      </c>
      <c r="F216" s="1" t="s">
        <v>14</v>
      </c>
      <c r="G216" s="1">
        <v>114.19</v>
      </c>
      <c r="H216" s="1" t="s">
        <v>2682</v>
      </c>
      <c r="I216" s="1" t="s">
        <v>2382</v>
      </c>
      <c r="J216" s="1" t="s">
        <v>2382</v>
      </c>
      <c r="K216" s="1" t="s">
        <v>1523</v>
      </c>
      <c r="L216" s="1" t="s">
        <v>2382</v>
      </c>
      <c r="M216" s="1" t="s">
        <v>2382</v>
      </c>
      <c r="N216" s="1" t="s">
        <v>9</v>
      </c>
      <c r="O216" s="1" t="s">
        <v>10</v>
      </c>
      <c r="P216" s="1" t="s">
        <v>11</v>
      </c>
      <c r="Q216" s="1" t="s">
        <v>12</v>
      </c>
      <c r="R216" s="20" t="s">
        <v>13</v>
      </c>
    </row>
    <row r="217" spans="1:18" ht="17" x14ac:dyDescent="0.25">
      <c r="A217" s="19">
        <v>216</v>
      </c>
      <c r="B217" s="1" t="s">
        <v>2745</v>
      </c>
      <c r="C217" s="73">
        <v>2</v>
      </c>
      <c r="D217" s="1" t="s">
        <v>833</v>
      </c>
      <c r="E217" s="1">
        <v>9254</v>
      </c>
      <c r="F217" s="1" t="s">
        <v>836</v>
      </c>
      <c r="G217" s="1">
        <v>69.06</v>
      </c>
      <c r="H217" s="1" t="s">
        <v>2746</v>
      </c>
      <c r="I217" s="1" t="s">
        <v>2382</v>
      </c>
      <c r="J217" s="1">
        <v>35595</v>
      </c>
      <c r="K217" s="1" t="s">
        <v>2382</v>
      </c>
      <c r="L217" s="1" t="s">
        <v>2382</v>
      </c>
      <c r="M217" s="1" t="s">
        <v>2382</v>
      </c>
      <c r="N217" s="1" t="s">
        <v>9</v>
      </c>
      <c r="O217" s="1" t="s">
        <v>88</v>
      </c>
      <c r="P217" s="1" t="s">
        <v>834</v>
      </c>
      <c r="Q217" s="1" t="s">
        <v>835</v>
      </c>
      <c r="R217" s="20" t="s">
        <v>835</v>
      </c>
    </row>
    <row r="218" spans="1:18" ht="17" x14ac:dyDescent="0.25">
      <c r="A218" s="19">
        <v>217</v>
      </c>
      <c r="B218" s="1" t="s">
        <v>2647</v>
      </c>
      <c r="C218" s="73">
        <v>2</v>
      </c>
      <c r="D218" s="1" t="s">
        <v>593</v>
      </c>
      <c r="E218" s="1">
        <v>6654</v>
      </c>
      <c r="F218" s="1" t="s">
        <v>171</v>
      </c>
      <c r="G218" s="1">
        <v>136.22999999999999</v>
      </c>
      <c r="H218" s="1" t="s">
        <v>3861</v>
      </c>
      <c r="I218" s="1" t="s">
        <v>594</v>
      </c>
      <c r="J218" s="1">
        <v>36740</v>
      </c>
      <c r="K218" s="1" t="s">
        <v>4108</v>
      </c>
      <c r="L218" s="1" t="s">
        <v>2382</v>
      </c>
      <c r="M218" s="1" t="s">
        <v>2382</v>
      </c>
      <c r="N218" s="1" t="s">
        <v>9</v>
      </c>
      <c r="O218" s="1" t="s">
        <v>80</v>
      </c>
      <c r="P218" s="1" t="s">
        <v>81</v>
      </c>
      <c r="Q218" s="1" t="s">
        <v>82</v>
      </c>
      <c r="R218" s="20" t="s">
        <v>489</v>
      </c>
    </row>
    <row r="219" spans="1:18" ht="17" x14ac:dyDescent="0.25">
      <c r="A219" s="19">
        <v>218</v>
      </c>
      <c r="B219" s="1" t="s">
        <v>2328</v>
      </c>
      <c r="C219" s="73">
        <v>2</v>
      </c>
      <c r="D219" s="1" t="s">
        <v>539</v>
      </c>
      <c r="E219" s="1">
        <v>102550</v>
      </c>
      <c r="F219" s="1" t="s">
        <v>542</v>
      </c>
      <c r="G219" s="1">
        <v>126.15</v>
      </c>
      <c r="H219" s="1" t="s">
        <v>3862</v>
      </c>
      <c r="I219" s="1" t="s">
        <v>2382</v>
      </c>
      <c r="J219" s="1" t="s">
        <v>2382</v>
      </c>
      <c r="K219" s="1" t="s">
        <v>4109</v>
      </c>
      <c r="L219" s="1" t="s">
        <v>2382</v>
      </c>
      <c r="M219" s="1" t="s">
        <v>2382</v>
      </c>
      <c r="N219" s="1" t="s">
        <v>9</v>
      </c>
      <c r="O219" s="1" t="s">
        <v>88</v>
      </c>
      <c r="P219" s="1" t="s">
        <v>540</v>
      </c>
      <c r="Q219" s="1" t="s">
        <v>541</v>
      </c>
      <c r="R219" s="20" t="s">
        <v>541</v>
      </c>
    </row>
    <row r="220" spans="1:18" ht="17" x14ac:dyDescent="0.25">
      <c r="A220" s="19">
        <v>219</v>
      </c>
      <c r="B220" s="1" t="s">
        <v>2689</v>
      </c>
      <c r="C220" s="73">
        <v>2</v>
      </c>
      <c r="D220" s="1" t="s">
        <v>613</v>
      </c>
      <c r="E220" s="1">
        <v>5364578</v>
      </c>
      <c r="F220" s="1" t="s">
        <v>393</v>
      </c>
      <c r="G220" s="1">
        <v>112.17</v>
      </c>
      <c r="H220" s="1" t="s">
        <v>2690</v>
      </c>
      <c r="I220" s="1" t="s">
        <v>2382</v>
      </c>
      <c r="J220" s="1" t="s">
        <v>2382</v>
      </c>
      <c r="K220" s="1" t="s">
        <v>614</v>
      </c>
      <c r="L220" s="1" t="s">
        <v>4246</v>
      </c>
      <c r="M220" s="1" t="s">
        <v>2382</v>
      </c>
      <c r="N220" s="1" t="s">
        <v>9</v>
      </c>
      <c r="O220" s="1" t="s">
        <v>10</v>
      </c>
      <c r="P220" s="1" t="s">
        <v>11</v>
      </c>
      <c r="Q220" s="1" t="s">
        <v>12</v>
      </c>
      <c r="R220" s="20" t="s">
        <v>127</v>
      </c>
    </row>
    <row r="221" spans="1:18" ht="17" x14ac:dyDescent="0.25">
      <c r="A221" s="19">
        <v>220</v>
      </c>
      <c r="B221" s="1" t="s">
        <v>577</v>
      </c>
      <c r="C221" s="73">
        <v>2</v>
      </c>
      <c r="D221" s="1" t="s">
        <v>576</v>
      </c>
      <c r="E221" s="1">
        <v>12988</v>
      </c>
      <c r="F221" s="1" t="s">
        <v>17</v>
      </c>
      <c r="G221" s="1">
        <v>86.13</v>
      </c>
      <c r="H221" s="1" t="s">
        <v>2722</v>
      </c>
      <c r="I221" s="1" t="s">
        <v>2382</v>
      </c>
      <c r="J221" s="1">
        <v>62898</v>
      </c>
      <c r="K221" s="1" t="s">
        <v>578</v>
      </c>
      <c r="L221" s="1" t="s">
        <v>4262</v>
      </c>
      <c r="M221" s="1" t="s">
        <v>2382</v>
      </c>
      <c r="N221" s="1" t="s">
        <v>9</v>
      </c>
      <c r="O221" s="1" t="s">
        <v>10</v>
      </c>
      <c r="P221" s="1" t="s">
        <v>11</v>
      </c>
      <c r="Q221" s="1" t="s">
        <v>176</v>
      </c>
      <c r="R221" s="20" t="s">
        <v>199</v>
      </c>
    </row>
    <row r="222" spans="1:18" ht="17" x14ac:dyDescent="0.25">
      <c r="A222" s="19">
        <v>221</v>
      </c>
      <c r="B222" s="1" t="s">
        <v>2714</v>
      </c>
      <c r="C222" s="73">
        <v>2</v>
      </c>
      <c r="D222" s="1" t="s">
        <v>394</v>
      </c>
      <c r="E222" s="1">
        <v>6213</v>
      </c>
      <c r="F222" s="1" t="s">
        <v>397</v>
      </c>
      <c r="G222" s="1">
        <v>94.14</v>
      </c>
      <c r="H222" s="1" t="s">
        <v>3863</v>
      </c>
      <c r="I222" s="1" t="s">
        <v>398</v>
      </c>
      <c r="J222" s="1">
        <v>9349</v>
      </c>
      <c r="K222" s="1" t="s">
        <v>399</v>
      </c>
      <c r="L222" s="1" t="s">
        <v>2382</v>
      </c>
      <c r="M222" s="1" t="s">
        <v>2382</v>
      </c>
      <c r="N222" s="1" t="s">
        <v>9</v>
      </c>
      <c r="O222" s="1" t="s">
        <v>29</v>
      </c>
      <c r="P222" s="1" t="s">
        <v>395</v>
      </c>
      <c r="Q222" s="1" t="s">
        <v>396</v>
      </c>
      <c r="R222" s="20" t="s">
        <v>396</v>
      </c>
    </row>
    <row r="223" spans="1:18" ht="17" x14ac:dyDescent="0.25">
      <c r="A223" s="19">
        <v>222</v>
      </c>
      <c r="B223" s="1" t="s">
        <v>799</v>
      </c>
      <c r="C223" s="73">
        <v>2</v>
      </c>
      <c r="D223" s="1" t="s">
        <v>798</v>
      </c>
      <c r="E223" s="1">
        <v>6228</v>
      </c>
      <c r="F223" s="1" t="s">
        <v>801</v>
      </c>
      <c r="G223" s="1">
        <v>73.09</v>
      </c>
      <c r="H223" s="1" t="s">
        <v>3864</v>
      </c>
      <c r="I223" s="1" t="s">
        <v>802</v>
      </c>
      <c r="J223" s="1">
        <v>17741</v>
      </c>
      <c r="K223" s="1" t="s">
        <v>803</v>
      </c>
      <c r="L223" s="1" t="s">
        <v>2382</v>
      </c>
      <c r="M223" s="1" t="s">
        <v>804</v>
      </c>
      <c r="N223" s="1" t="s">
        <v>9</v>
      </c>
      <c r="O223" s="1" t="s">
        <v>94</v>
      </c>
      <c r="P223" s="1" t="s">
        <v>95</v>
      </c>
      <c r="Q223" s="1" t="s">
        <v>217</v>
      </c>
      <c r="R223" s="20" t="s">
        <v>800</v>
      </c>
    </row>
    <row r="224" spans="1:18" ht="17" x14ac:dyDescent="0.25">
      <c r="A224" s="19">
        <v>223</v>
      </c>
      <c r="B224" s="1" t="s">
        <v>2664</v>
      </c>
      <c r="C224" s="73">
        <v>2</v>
      </c>
      <c r="D224" s="1" t="s">
        <v>725</v>
      </c>
      <c r="E224" s="1">
        <v>931</v>
      </c>
      <c r="F224" s="1" t="s">
        <v>726</v>
      </c>
      <c r="G224" s="1">
        <v>128.16999999999999</v>
      </c>
      <c r="H224" s="1" t="s">
        <v>3865</v>
      </c>
      <c r="I224" s="1" t="s">
        <v>727</v>
      </c>
      <c r="J224" s="1">
        <v>16482</v>
      </c>
      <c r="K224" s="1" t="s">
        <v>728</v>
      </c>
      <c r="L224" s="1" t="s">
        <v>2382</v>
      </c>
      <c r="M224" s="1" t="s">
        <v>2382</v>
      </c>
      <c r="N224" s="1" t="s">
        <v>9</v>
      </c>
      <c r="O224" s="1" t="s">
        <v>46</v>
      </c>
      <c r="P224" s="1" t="s">
        <v>2419</v>
      </c>
      <c r="Q224" s="1" t="s">
        <v>2419</v>
      </c>
      <c r="R224" s="20" t="s">
        <v>2419</v>
      </c>
    </row>
    <row r="225" spans="1:18" ht="17" x14ac:dyDescent="0.25">
      <c r="A225" s="19">
        <v>224</v>
      </c>
      <c r="B225" s="1" t="s">
        <v>2643</v>
      </c>
      <c r="C225" s="73">
        <v>2</v>
      </c>
      <c r="D225" s="1" t="s">
        <v>770</v>
      </c>
      <c r="E225" s="1">
        <v>15600</v>
      </c>
      <c r="F225" s="1" t="s">
        <v>771</v>
      </c>
      <c r="G225" s="1">
        <v>142.28</v>
      </c>
      <c r="H225" s="1" t="s">
        <v>2644</v>
      </c>
      <c r="I225" s="1" t="s">
        <v>2382</v>
      </c>
      <c r="J225" s="1" t="s">
        <v>2382</v>
      </c>
      <c r="K225" s="1" t="s">
        <v>772</v>
      </c>
      <c r="L225" s="1" t="s">
        <v>4264</v>
      </c>
      <c r="M225" s="1" t="s">
        <v>4110</v>
      </c>
      <c r="N225" s="1" t="s">
        <v>9</v>
      </c>
      <c r="O225" s="1" t="s">
        <v>289</v>
      </c>
      <c r="P225" s="1" t="s">
        <v>377</v>
      </c>
      <c r="Q225" s="1" t="s">
        <v>378</v>
      </c>
      <c r="R225" s="20" t="s">
        <v>378</v>
      </c>
    </row>
    <row r="226" spans="1:18" ht="17" x14ac:dyDescent="0.25">
      <c r="A226" s="19">
        <v>225</v>
      </c>
      <c r="B226" s="1" t="s">
        <v>2585</v>
      </c>
      <c r="C226" s="73">
        <v>2</v>
      </c>
      <c r="D226" s="1" t="s">
        <v>1649</v>
      </c>
      <c r="E226" s="1">
        <v>8222</v>
      </c>
      <c r="F226" s="1" t="s">
        <v>1650</v>
      </c>
      <c r="G226" s="1">
        <v>282.5</v>
      </c>
      <c r="H226" s="1" t="s">
        <v>2586</v>
      </c>
      <c r="I226" s="1" t="s">
        <v>2382</v>
      </c>
      <c r="J226" s="1" t="s">
        <v>2382</v>
      </c>
      <c r="K226" s="1" t="s">
        <v>1651</v>
      </c>
      <c r="L226" s="1" t="s">
        <v>4223</v>
      </c>
      <c r="M226" s="1" t="s">
        <v>2382</v>
      </c>
      <c r="N226" s="1" t="s">
        <v>9</v>
      </c>
      <c r="O226" s="1" t="s">
        <v>289</v>
      </c>
      <c r="P226" s="1" t="s">
        <v>377</v>
      </c>
      <c r="Q226" s="1" t="s">
        <v>378</v>
      </c>
      <c r="R226" s="20" t="s">
        <v>378</v>
      </c>
    </row>
    <row r="227" spans="1:18" ht="17" x14ac:dyDescent="0.25">
      <c r="A227" s="19">
        <v>226</v>
      </c>
      <c r="B227" s="1" t="s">
        <v>544</v>
      </c>
      <c r="C227" s="73">
        <v>2</v>
      </c>
      <c r="D227" s="1" t="s">
        <v>543</v>
      </c>
      <c r="E227" s="1">
        <v>5284507</v>
      </c>
      <c r="F227" s="1" t="s">
        <v>545</v>
      </c>
      <c r="G227" s="1">
        <v>222.37</v>
      </c>
      <c r="H227" s="1" t="s">
        <v>3866</v>
      </c>
      <c r="I227" s="1" t="s">
        <v>2382</v>
      </c>
      <c r="J227" s="1" t="s">
        <v>2382</v>
      </c>
      <c r="K227" s="1" t="s">
        <v>2382</v>
      </c>
      <c r="L227" s="1" t="s">
        <v>2382</v>
      </c>
      <c r="M227" s="1" t="s">
        <v>2382</v>
      </c>
      <c r="N227" s="1" t="s">
        <v>9</v>
      </c>
      <c r="O227" s="1" t="s">
        <v>80</v>
      </c>
      <c r="P227" s="1" t="s">
        <v>81</v>
      </c>
      <c r="Q227" s="1" t="s">
        <v>305</v>
      </c>
      <c r="R227" s="20" t="s">
        <v>305</v>
      </c>
    </row>
    <row r="228" spans="1:18" ht="17" x14ac:dyDescent="0.25">
      <c r="A228" s="19">
        <v>227</v>
      </c>
      <c r="B228" s="1" t="s">
        <v>2591</v>
      </c>
      <c r="C228" s="73">
        <v>2</v>
      </c>
      <c r="D228" s="1" t="s">
        <v>811</v>
      </c>
      <c r="E228" s="1">
        <v>12398</v>
      </c>
      <c r="F228" s="1" t="s">
        <v>812</v>
      </c>
      <c r="G228" s="1">
        <v>240.5</v>
      </c>
      <c r="H228" s="1" t="s">
        <v>2592</v>
      </c>
      <c r="I228" s="1" t="s">
        <v>813</v>
      </c>
      <c r="J228" s="1">
        <v>16148</v>
      </c>
      <c r="K228" s="1" t="s">
        <v>814</v>
      </c>
      <c r="L228" s="1" t="s">
        <v>4311</v>
      </c>
      <c r="M228" s="1" t="s">
        <v>2382</v>
      </c>
      <c r="N228" s="1" t="s">
        <v>9</v>
      </c>
      <c r="O228" s="1" t="s">
        <v>289</v>
      </c>
      <c r="P228" s="1" t="s">
        <v>377</v>
      </c>
      <c r="Q228" s="1" t="s">
        <v>378</v>
      </c>
      <c r="R228" s="20" t="s">
        <v>378</v>
      </c>
    </row>
    <row r="229" spans="1:18" ht="17" x14ac:dyDescent="0.25">
      <c r="A229" s="19">
        <v>228</v>
      </c>
      <c r="B229" s="1" t="s">
        <v>2616</v>
      </c>
      <c r="C229" s="73">
        <v>2</v>
      </c>
      <c r="D229" s="1" t="s">
        <v>1619</v>
      </c>
      <c r="E229" s="1">
        <v>8194</v>
      </c>
      <c r="F229" s="1" t="s">
        <v>1620</v>
      </c>
      <c r="G229" s="1">
        <v>184.32</v>
      </c>
      <c r="H229" s="1" t="s">
        <v>2617</v>
      </c>
      <c r="I229" s="1" t="s">
        <v>1621</v>
      </c>
      <c r="J229" s="1">
        <v>27836</v>
      </c>
      <c r="K229" s="1" t="s">
        <v>1622</v>
      </c>
      <c r="L229" s="1" t="s">
        <v>4303</v>
      </c>
      <c r="M229" s="1" t="s">
        <v>2382</v>
      </c>
      <c r="N229" s="1" t="s">
        <v>9</v>
      </c>
      <c r="O229" s="1" t="s">
        <v>10</v>
      </c>
      <c r="P229" s="1" t="s">
        <v>11</v>
      </c>
      <c r="Q229" s="1" t="s">
        <v>12</v>
      </c>
      <c r="R229" s="20" t="s">
        <v>25</v>
      </c>
    </row>
    <row r="230" spans="1:18" ht="17" x14ac:dyDescent="0.25">
      <c r="A230" s="19">
        <v>229</v>
      </c>
      <c r="B230" s="1" t="s">
        <v>2752</v>
      </c>
      <c r="C230" s="73">
        <v>2</v>
      </c>
      <c r="D230" s="1" t="s">
        <v>866</v>
      </c>
      <c r="E230" s="1">
        <v>674</v>
      </c>
      <c r="F230" s="1" t="s">
        <v>868</v>
      </c>
      <c r="G230" s="1">
        <v>45.08</v>
      </c>
      <c r="H230" s="1" t="s">
        <v>2753</v>
      </c>
      <c r="I230" s="1" t="s">
        <v>869</v>
      </c>
      <c r="J230" s="1">
        <v>17170</v>
      </c>
      <c r="K230" s="1" t="s">
        <v>870</v>
      </c>
      <c r="L230" s="1" t="s">
        <v>2382</v>
      </c>
      <c r="M230" s="1" t="s">
        <v>2382</v>
      </c>
      <c r="N230" s="1" t="s">
        <v>9</v>
      </c>
      <c r="O230" s="1" t="s">
        <v>417</v>
      </c>
      <c r="P230" s="1" t="s">
        <v>418</v>
      </c>
      <c r="Q230" s="1" t="s">
        <v>419</v>
      </c>
      <c r="R230" s="20" t="s">
        <v>867</v>
      </c>
    </row>
    <row r="231" spans="1:18" ht="17" x14ac:dyDescent="0.25">
      <c r="A231" s="19">
        <v>230</v>
      </c>
      <c r="B231" s="1" t="s">
        <v>2734</v>
      </c>
      <c r="C231" s="73">
        <v>2</v>
      </c>
      <c r="D231" s="1" t="s">
        <v>466</v>
      </c>
      <c r="E231" s="1">
        <v>7304</v>
      </c>
      <c r="F231" s="1" t="s">
        <v>470</v>
      </c>
      <c r="G231" s="1">
        <v>81.12</v>
      </c>
      <c r="H231" s="78" t="s">
        <v>2735</v>
      </c>
      <c r="I231" s="1" t="s">
        <v>2382</v>
      </c>
      <c r="J231" s="1" t="s">
        <v>2382</v>
      </c>
      <c r="K231" s="1" t="s">
        <v>471</v>
      </c>
      <c r="L231" s="1" t="s">
        <v>2382</v>
      </c>
      <c r="M231" s="1" t="s">
        <v>2382</v>
      </c>
      <c r="N231" s="1" t="s">
        <v>9</v>
      </c>
      <c r="O231" s="1" t="s">
        <v>88</v>
      </c>
      <c r="P231" s="1" t="s">
        <v>467</v>
      </c>
      <c r="Q231" s="1" t="s">
        <v>468</v>
      </c>
      <c r="R231" s="20" t="s">
        <v>469</v>
      </c>
    </row>
    <row r="232" spans="1:18" ht="17" x14ac:dyDescent="0.25">
      <c r="A232" s="19">
        <v>231</v>
      </c>
      <c r="B232" s="1" t="s">
        <v>2511</v>
      </c>
      <c r="C232" s="73">
        <v>2</v>
      </c>
      <c r="D232" s="1" t="s">
        <v>1644</v>
      </c>
      <c r="E232" s="1">
        <v>11635</v>
      </c>
      <c r="F232" s="1" t="s">
        <v>1645</v>
      </c>
      <c r="G232" s="1">
        <v>254.5</v>
      </c>
      <c r="H232" s="1" t="s">
        <v>2512</v>
      </c>
      <c r="I232" s="1" t="s">
        <v>2382</v>
      </c>
      <c r="J232" s="1">
        <v>32926</v>
      </c>
      <c r="K232" s="1" t="s">
        <v>1646</v>
      </c>
      <c r="L232" s="1" t="s">
        <v>4256</v>
      </c>
      <c r="M232" s="1" t="s">
        <v>2382</v>
      </c>
      <c r="N232" s="1" t="s">
        <v>9</v>
      </c>
      <c r="O232" s="1" t="s">
        <v>289</v>
      </c>
      <c r="P232" s="1" t="s">
        <v>377</v>
      </c>
      <c r="Q232" s="1" t="s">
        <v>378</v>
      </c>
      <c r="R232" s="20" t="s">
        <v>378</v>
      </c>
    </row>
    <row r="233" spans="1:18" ht="17" x14ac:dyDescent="0.25">
      <c r="A233" s="19">
        <v>232</v>
      </c>
      <c r="B233" s="1" t="s">
        <v>1701</v>
      </c>
      <c r="C233" s="73">
        <v>2</v>
      </c>
      <c r="D233" s="1" t="s">
        <v>1647</v>
      </c>
      <c r="E233" s="1">
        <v>12401</v>
      </c>
      <c r="F233" s="1" t="s">
        <v>1242</v>
      </c>
      <c r="G233" s="1">
        <v>268.5</v>
      </c>
      <c r="H233" s="1" t="s">
        <v>2510</v>
      </c>
      <c r="I233" s="1" t="s">
        <v>2382</v>
      </c>
      <c r="J233" s="1">
        <v>32927</v>
      </c>
      <c r="K233" s="1" t="s">
        <v>1648</v>
      </c>
      <c r="L233" s="1" t="s">
        <v>4258</v>
      </c>
      <c r="M233" s="1" t="s">
        <v>2382</v>
      </c>
      <c r="N233" s="1" t="s">
        <v>9</v>
      </c>
      <c r="O233" s="1" t="s">
        <v>289</v>
      </c>
      <c r="P233" s="1" t="s">
        <v>377</v>
      </c>
      <c r="Q233" s="1" t="s">
        <v>378</v>
      </c>
      <c r="R233" s="20" t="s">
        <v>378</v>
      </c>
    </row>
    <row r="234" spans="1:18" ht="17" x14ac:dyDescent="0.25">
      <c r="A234" s="19">
        <v>233</v>
      </c>
      <c r="B234" s="1" t="s">
        <v>2742</v>
      </c>
      <c r="C234" s="73">
        <v>2</v>
      </c>
      <c r="D234" s="1" t="s">
        <v>440</v>
      </c>
      <c r="E234" s="1">
        <v>6584</v>
      </c>
      <c r="F234" s="1" t="s">
        <v>441</v>
      </c>
      <c r="G234" s="1">
        <v>74.08</v>
      </c>
      <c r="H234" s="1" t="s">
        <v>2743</v>
      </c>
      <c r="I234" s="1" t="s">
        <v>442</v>
      </c>
      <c r="J234" s="1">
        <v>77700</v>
      </c>
      <c r="K234" s="1" t="s">
        <v>443</v>
      </c>
      <c r="L234" s="1" t="s">
        <v>2382</v>
      </c>
      <c r="M234" s="1" t="s">
        <v>2382</v>
      </c>
      <c r="N234" s="1" t="s">
        <v>9</v>
      </c>
      <c r="O234" s="1" t="s">
        <v>94</v>
      </c>
      <c r="P234" s="1" t="s">
        <v>95</v>
      </c>
      <c r="Q234" s="1" t="s">
        <v>217</v>
      </c>
      <c r="R234" s="20" t="s">
        <v>218</v>
      </c>
    </row>
    <row r="235" spans="1:18" ht="17" x14ac:dyDescent="0.25">
      <c r="A235" s="19">
        <v>234</v>
      </c>
      <c r="B235" s="1" t="s">
        <v>2678</v>
      </c>
      <c r="C235" s="73">
        <v>2</v>
      </c>
      <c r="D235" s="1" t="s">
        <v>792</v>
      </c>
      <c r="E235" s="1">
        <v>356</v>
      </c>
      <c r="F235" s="1" t="s">
        <v>793</v>
      </c>
      <c r="G235" s="1">
        <v>114.23</v>
      </c>
      <c r="H235" s="1" t="s">
        <v>2679</v>
      </c>
      <c r="I235" s="1" t="s">
        <v>794</v>
      </c>
      <c r="J235" s="1">
        <v>17590</v>
      </c>
      <c r="K235" s="1" t="s">
        <v>795</v>
      </c>
      <c r="L235" s="1" t="s">
        <v>4328</v>
      </c>
      <c r="M235" s="1" t="s">
        <v>4111</v>
      </c>
      <c r="N235" s="1" t="s">
        <v>9</v>
      </c>
      <c r="O235" s="1" t="s">
        <v>289</v>
      </c>
      <c r="P235" s="1" t="s">
        <v>377</v>
      </c>
      <c r="Q235" s="1" t="s">
        <v>378</v>
      </c>
      <c r="R235" s="20" t="s">
        <v>378</v>
      </c>
    </row>
    <row r="236" spans="1:18" ht="17" x14ac:dyDescent="0.25">
      <c r="A236" s="19">
        <v>235</v>
      </c>
      <c r="B236" s="1" t="s">
        <v>2698</v>
      </c>
      <c r="C236" s="73">
        <v>2</v>
      </c>
      <c r="D236" s="1" t="s">
        <v>2337</v>
      </c>
      <c r="E236" s="1">
        <v>7237</v>
      </c>
      <c r="F236" s="1" t="s">
        <v>371</v>
      </c>
      <c r="G236" s="1">
        <v>106.16</v>
      </c>
      <c r="H236" s="1" t="s">
        <v>3867</v>
      </c>
      <c r="I236" s="1" t="s">
        <v>2699</v>
      </c>
      <c r="J236" s="1">
        <v>28063</v>
      </c>
      <c r="K236" s="1" t="s">
        <v>2700</v>
      </c>
      <c r="L236" s="1" t="s">
        <v>2382</v>
      </c>
      <c r="M236" s="1" t="s">
        <v>4112</v>
      </c>
      <c r="N236" s="1" t="s">
        <v>9</v>
      </c>
      <c r="O236" s="1" t="s">
        <v>46</v>
      </c>
      <c r="P236" s="1" t="s">
        <v>59</v>
      </c>
      <c r="Q236" s="1" t="s">
        <v>369</v>
      </c>
      <c r="R236" s="20" t="s">
        <v>1151</v>
      </c>
    </row>
    <row r="237" spans="1:18" ht="17" x14ac:dyDescent="0.25">
      <c r="A237" s="19">
        <v>236</v>
      </c>
      <c r="B237" s="1" t="s">
        <v>2597</v>
      </c>
      <c r="C237" s="73">
        <v>2</v>
      </c>
      <c r="D237" s="1" t="s">
        <v>1640</v>
      </c>
      <c r="E237" s="1">
        <v>12391</v>
      </c>
      <c r="F237" s="1" t="s">
        <v>1641</v>
      </c>
      <c r="G237" s="1">
        <v>212.41</v>
      </c>
      <c r="H237" s="1" t="s">
        <v>2598</v>
      </c>
      <c r="I237" s="1" t="s">
        <v>1642</v>
      </c>
      <c r="J237" s="1">
        <v>28897</v>
      </c>
      <c r="K237" s="1" t="s">
        <v>1643</v>
      </c>
      <c r="L237" s="1" t="s">
        <v>4341</v>
      </c>
      <c r="M237" s="1" t="s">
        <v>4113</v>
      </c>
      <c r="N237" s="1" t="s">
        <v>9</v>
      </c>
      <c r="O237" s="1" t="s">
        <v>289</v>
      </c>
      <c r="P237" s="1" t="s">
        <v>377</v>
      </c>
      <c r="Q237" s="1" t="s">
        <v>378</v>
      </c>
      <c r="R237" s="20" t="s">
        <v>378</v>
      </c>
    </row>
    <row r="238" spans="1:18" ht="17" x14ac:dyDescent="0.25">
      <c r="A238" s="19">
        <v>237</v>
      </c>
      <c r="B238" s="1" t="s">
        <v>1362</v>
      </c>
      <c r="C238" s="73">
        <v>2</v>
      </c>
      <c r="D238" s="1" t="s">
        <v>1361</v>
      </c>
      <c r="E238" s="1">
        <v>8003</v>
      </c>
      <c r="F238" s="1" t="s">
        <v>1363</v>
      </c>
      <c r="G238" s="1">
        <v>72.150000000000006</v>
      </c>
      <c r="H238" s="1" t="s">
        <v>3868</v>
      </c>
      <c r="I238" s="1" t="s">
        <v>2382</v>
      </c>
      <c r="J238" s="1" t="s">
        <v>2382</v>
      </c>
      <c r="K238" s="1" t="s">
        <v>1364</v>
      </c>
      <c r="L238" s="1" t="s">
        <v>4252</v>
      </c>
      <c r="M238" s="1" t="s">
        <v>4114</v>
      </c>
      <c r="N238" s="1" t="s">
        <v>9</v>
      </c>
      <c r="O238" s="1" t="s">
        <v>289</v>
      </c>
      <c r="P238" s="1" t="s">
        <v>377</v>
      </c>
      <c r="Q238" s="1" t="s">
        <v>378</v>
      </c>
      <c r="R238" s="20" t="s">
        <v>378</v>
      </c>
    </row>
    <row r="239" spans="1:18" ht="17" x14ac:dyDescent="0.25">
      <c r="A239" s="19">
        <v>238</v>
      </c>
      <c r="B239" s="1" t="s">
        <v>2618</v>
      </c>
      <c r="C239" s="73">
        <v>2</v>
      </c>
      <c r="D239" s="1" t="s">
        <v>711</v>
      </c>
      <c r="E239" s="1">
        <v>3102</v>
      </c>
      <c r="F239" s="1" t="s">
        <v>713</v>
      </c>
      <c r="G239" s="1">
        <v>182.22</v>
      </c>
      <c r="H239" s="1" t="s">
        <v>2619</v>
      </c>
      <c r="I239" s="1" t="s">
        <v>714</v>
      </c>
      <c r="J239" s="1" t="s">
        <v>2382</v>
      </c>
      <c r="K239" s="1" t="s">
        <v>715</v>
      </c>
      <c r="L239" s="1" t="s">
        <v>2382</v>
      </c>
      <c r="M239" s="1" t="s">
        <v>716</v>
      </c>
      <c r="N239" s="1" t="s">
        <v>9</v>
      </c>
      <c r="O239" s="1" t="s">
        <v>46</v>
      </c>
      <c r="P239" s="1" t="s">
        <v>59</v>
      </c>
      <c r="Q239" s="1" t="s">
        <v>712</v>
      </c>
      <c r="R239" s="20" t="s">
        <v>712</v>
      </c>
    </row>
    <row r="240" spans="1:18" ht="17" x14ac:dyDescent="0.25">
      <c r="A240" s="19">
        <v>239</v>
      </c>
      <c r="B240" s="1" t="s">
        <v>3754</v>
      </c>
      <c r="C240" s="73">
        <v>2</v>
      </c>
      <c r="D240" s="1" t="s">
        <v>652</v>
      </c>
      <c r="E240" s="1">
        <v>8082</v>
      </c>
      <c r="F240" s="1" t="s">
        <v>654</v>
      </c>
      <c r="G240" s="1">
        <v>85.15</v>
      </c>
      <c r="H240" s="1" t="s">
        <v>2728</v>
      </c>
      <c r="I240" s="1" t="s">
        <v>655</v>
      </c>
      <c r="J240" s="1">
        <v>18049</v>
      </c>
      <c r="K240" s="1" t="s">
        <v>656</v>
      </c>
      <c r="L240" s="1" t="s">
        <v>2382</v>
      </c>
      <c r="M240" s="1" t="s">
        <v>2382</v>
      </c>
      <c r="N240" s="1" t="s">
        <v>9</v>
      </c>
      <c r="O240" s="1" t="s">
        <v>88</v>
      </c>
      <c r="P240" s="1" t="s">
        <v>653</v>
      </c>
      <c r="Q240" s="1" t="s">
        <v>653</v>
      </c>
      <c r="R240" s="20" t="s">
        <v>653</v>
      </c>
    </row>
    <row r="241" spans="1:18" ht="17" x14ac:dyDescent="0.25">
      <c r="A241" s="19">
        <v>240</v>
      </c>
      <c r="B241" s="1" t="s">
        <v>2638</v>
      </c>
      <c r="C241" s="73">
        <v>2</v>
      </c>
      <c r="D241" s="1" t="s">
        <v>536</v>
      </c>
      <c r="E241" s="1">
        <v>442495</v>
      </c>
      <c r="F241" s="1" t="s">
        <v>234</v>
      </c>
      <c r="G241" s="1">
        <v>152.22999999999999</v>
      </c>
      <c r="H241" s="1" t="s">
        <v>2639</v>
      </c>
      <c r="I241" s="1" t="s">
        <v>537</v>
      </c>
      <c r="J241" s="1">
        <v>35596</v>
      </c>
      <c r="K241" s="1" t="s">
        <v>538</v>
      </c>
      <c r="L241" s="1" t="s">
        <v>4319</v>
      </c>
      <c r="M241" s="1" t="s">
        <v>2382</v>
      </c>
      <c r="N241" s="1" t="s">
        <v>9</v>
      </c>
      <c r="O241" s="1" t="s">
        <v>80</v>
      </c>
      <c r="P241" s="1" t="s">
        <v>81</v>
      </c>
      <c r="Q241" s="1" t="s">
        <v>82</v>
      </c>
      <c r="R241" s="20" t="s">
        <v>83</v>
      </c>
    </row>
    <row r="242" spans="1:18" ht="17" x14ac:dyDescent="0.25">
      <c r="A242" s="19">
        <v>241</v>
      </c>
      <c r="B242" s="1" t="s">
        <v>701</v>
      </c>
      <c r="C242" s="73">
        <v>2</v>
      </c>
      <c r="D242" s="1" t="s">
        <v>700</v>
      </c>
      <c r="E242" s="1">
        <v>10364</v>
      </c>
      <c r="F242" s="1" t="s">
        <v>84</v>
      </c>
      <c r="G242" s="1">
        <v>150.22</v>
      </c>
      <c r="H242" s="1" t="s">
        <v>2640</v>
      </c>
      <c r="I242" s="1" t="s">
        <v>702</v>
      </c>
      <c r="J242" s="1">
        <v>3440</v>
      </c>
      <c r="K242" s="1" t="s">
        <v>703</v>
      </c>
      <c r="L242" s="1" t="s">
        <v>4308</v>
      </c>
      <c r="M242" s="1" t="s">
        <v>2382</v>
      </c>
      <c r="N242" s="1" t="s">
        <v>9</v>
      </c>
      <c r="O242" s="1" t="s">
        <v>80</v>
      </c>
      <c r="P242" s="1" t="s">
        <v>81</v>
      </c>
      <c r="Q242" s="1" t="s">
        <v>82</v>
      </c>
      <c r="R242" s="20" t="s">
        <v>145</v>
      </c>
    </row>
    <row r="243" spans="1:18" ht="17" x14ac:dyDescent="0.25">
      <c r="A243" s="19">
        <v>242</v>
      </c>
      <c r="B243" s="1" t="s">
        <v>2631</v>
      </c>
      <c r="C243" s="73">
        <v>2</v>
      </c>
      <c r="D243" s="1" t="s">
        <v>856</v>
      </c>
      <c r="E243" s="1">
        <v>26447</v>
      </c>
      <c r="F243" s="1" t="s">
        <v>208</v>
      </c>
      <c r="G243" s="1">
        <v>154.25</v>
      </c>
      <c r="H243" s="1" t="s">
        <v>3869</v>
      </c>
      <c r="I243" s="1" t="s">
        <v>857</v>
      </c>
      <c r="J243" s="1">
        <v>15410</v>
      </c>
      <c r="K243" s="1" t="s">
        <v>858</v>
      </c>
      <c r="L243" s="1" t="s">
        <v>4314</v>
      </c>
      <c r="M243" s="1" t="s">
        <v>2382</v>
      </c>
      <c r="N243" s="1" t="s">
        <v>9</v>
      </c>
      <c r="O243" s="1" t="s">
        <v>80</v>
      </c>
      <c r="P243" s="1" t="s">
        <v>81</v>
      </c>
      <c r="Q243" s="1" t="s">
        <v>82</v>
      </c>
      <c r="R243" s="20" t="s">
        <v>83</v>
      </c>
    </row>
    <row r="244" spans="1:18" ht="17" x14ac:dyDescent="0.25">
      <c r="A244" s="19">
        <v>243</v>
      </c>
      <c r="B244" s="1" t="s">
        <v>2731</v>
      </c>
      <c r="C244" s="73">
        <v>2</v>
      </c>
      <c r="D244" s="1" t="s">
        <v>754</v>
      </c>
      <c r="E244" s="1">
        <v>13143</v>
      </c>
      <c r="F244" s="1" t="s">
        <v>337</v>
      </c>
      <c r="G244" s="1">
        <v>84.12</v>
      </c>
      <c r="H244" s="1" t="s">
        <v>3870</v>
      </c>
      <c r="I244" s="1" t="s">
        <v>2382</v>
      </c>
      <c r="J244" s="1" t="s">
        <v>2382</v>
      </c>
      <c r="K244" s="1" t="s">
        <v>755</v>
      </c>
      <c r="L244" s="1" t="s">
        <v>2382</v>
      </c>
      <c r="M244" s="1" t="s">
        <v>2382</v>
      </c>
      <c r="N244" s="1" t="s">
        <v>9</v>
      </c>
      <c r="O244" s="1" t="s">
        <v>10</v>
      </c>
      <c r="P244" s="1" t="s">
        <v>11</v>
      </c>
      <c r="Q244" s="1" t="s">
        <v>12</v>
      </c>
      <c r="R244" s="20" t="s">
        <v>127</v>
      </c>
    </row>
    <row r="245" spans="1:18" ht="17" x14ac:dyDescent="0.25">
      <c r="A245" s="19">
        <v>244</v>
      </c>
      <c r="B245" s="1" t="s">
        <v>679</v>
      </c>
      <c r="C245" s="73">
        <v>2</v>
      </c>
      <c r="D245" s="1" t="s">
        <v>678</v>
      </c>
      <c r="E245" s="1">
        <v>16592</v>
      </c>
      <c r="F245" s="1" t="s">
        <v>680</v>
      </c>
      <c r="G245" s="1">
        <v>122.3</v>
      </c>
      <c r="H245" s="1" t="s">
        <v>2667</v>
      </c>
      <c r="I245" s="1" t="s">
        <v>2382</v>
      </c>
      <c r="J245" s="1" t="s">
        <v>2382</v>
      </c>
      <c r="K245" s="1" t="s">
        <v>681</v>
      </c>
      <c r="L245" s="1" t="s">
        <v>2382</v>
      </c>
      <c r="M245" s="1" t="s">
        <v>2382</v>
      </c>
      <c r="N245" s="1" t="s">
        <v>9</v>
      </c>
      <c r="O245" s="1" t="s">
        <v>29</v>
      </c>
      <c r="P245" s="1" t="s">
        <v>30</v>
      </c>
      <c r="Q245" s="1" t="s">
        <v>31</v>
      </c>
      <c r="R245" s="20" t="s">
        <v>31</v>
      </c>
    </row>
    <row r="246" spans="1:18" ht="17" x14ac:dyDescent="0.25">
      <c r="A246" s="19">
        <v>245</v>
      </c>
      <c r="B246" s="1" t="s">
        <v>2737</v>
      </c>
      <c r="C246" s="73">
        <v>2</v>
      </c>
      <c r="D246" s="1" t="s">
        <v>773</v>
      </c>
      <c r="E246" s="1">
        <v>9261</v>
      </c>
      <c r="F246" s="1" t="s">
        <v>774</v>
      </c>
      <c r="G246" s="1">
        <v>80.09</v>
      </c>
      <c r="H246" s="1" t="s">
        <v>3665</v>
      </c>
      <c r="I246" s="1" t="s">
        <v>2382</v>
      </c>
      <c r="J246" s="1">
        <v>30953</v>
      </c>
      <c r="K246" s="1" t="s">
        <v>775</v>
      </c>
      <c r="L246" s="1" t="s">
        <v>2382</v>
      </c>
      <c r="M246" s="1" t="s">
        <v>2382</v>
      </c>
      <c r="N246" s="1" t="s">
        <v>9</v>
      </c>
      <c r="O246" s="1" t="s">
        <v>88</v>
      </c>
      <c r="P246" s="1" t="s">
        <v>300</v>
      </c>
      <c r="Q246" s="1" t="s">
        <v>301</v>
      </c>
      <c r="R246" s="20" t="s">
        <v>301</v>
      </c>
    </row>
    <row r="247" spans="1:18" ht="17" x14ac:dyDescent="0.25">
      <c r="A247" s="19">
        <v>246</v>
      </c>
      <c r="B247" s="1" t="s">
        <v>2697</v>
      </c>
      <c r="C247" s="73">
        <v>2</v>
      </c>
      <c r="D247" s="1" t="s">
        <v>860</v>
      </c>
      <c r="E247" s="1">
        <v>22201</v>
      </c>
      <c r="F247" s="1" t="s">
        <v>547</v>
      </c>
      <c r="G247" s="1">
        <v>108.14</v>
      </c>
      <c r="H247" s="1" t="s">
        <v>3871</v>
      </c>
      <c r="I247" s="1" t="s">
        <v>2382</v>
      </c>
      <c r="J247" s="1" t="s">
        <v>2382</v>
      </c>
      <c r="K247" s="1" t="s">
        <v>861</v>
      </c>
      <c r="L247" s="1" t="s">
        <v>2382</v>
      </c>
      <c r="M247" s="1" t="s">
        <v>2382</v>
      </c>
      <c r="N247" s="1" t="s">
        <v>9</v>
      </c>
      <c r="O247" s="1" t="s">
        <v>88</v>
      </c>
      <c r="P247" s="1" t="s">
        <v>300</v>
      </c>
      <c r="Q247" s="1" t="s">
        <v>301</v>
      </c>
      <c r="R247" s="20" t="s">
        <v>301</v>
      </c>
    </row>
    <row r="248" spans="1:18" ht="17" x14ac:dyDescent="0.25">
      <c r="A248" s="19">
        <v>247</v>
      </c>
      <c r="B248" s="1" t="s">
        <v>2668</v>
      </c>
      <c r="C248" s="73">
        <v>2</v>
      </c>
      <c r="D248" s="1" t="s">
        <v>864</v>
      </c>
      <c r="E248" s="1">
        <v>26332</v>
      </c>
      <c r="F248" s="1" t="s">
        <v>433</v>
      </c>
      <c r="G248" s="1">
        <v>122.17</v>
      </c>
      <c r="H248" s="1" t="s">
        <v>2669</v>
      </c>
      <c r="I248" s="1" t="s">
        <v>2382</v>
      </c>
      <c r="J248" s="1" t="s">
        <v>2382</v>
      </c>
      <c r="K248" s="1" t="s">
        <v>865</v>
      </c>
      <c r="L248" s="1" t="s">
        <v>2382</v>
      </c>
      <c r="M248" s="1" t="s">
        <v>2382</v>
      </c>
      <c r="N248" s="1" t="s">
        <v>9</v>
      </c>
      <c r="O248" s="1" t="s">
        <v>88</v>
      </c>
      <c r="P248" s="1" t="s">
        <v>300</v>
      </c>
      <c r="Q248" s="1" t="s">
        <v>301</v>
      </c>
      <c r="R248" s="20" t="s">
        <v>301</v>
      </c>
    </row>
    <row r="249" spans="1:18" ht="17" x14ac:dyDescent="0.25">
      <c r="A249" s="19">
        <v>248</v>
      </c>
      <c r="B249" s="1" t="s">
        <v>2736</v>
      </c>
      <c r="C249" s="73">
        <v>2</v>
      </c>
      <c r="D249" s="1" t="s">
        <v>875</v>
      </c>
      <c r="E249" s="1">
        <v>12489</v>
      </c>
      <c r="F249" s="1" t="s">
        <v>470</v>
      </c>
      <c r="G249" s="1">
        <v>81.12</v>
      </c>
      <c r="H249" s="1" t="s">
        <v>3687</v>
      </c>
      <c r="I249" s="1" t="s">
        <v>2382</v>
      </c>
      <c r="J249" s="1" t="s">
        <v>2382</v>
      </c>
      <c r="K249" s="1" t="s">
        <v>876</v>
      </c>
      <c r="L249" s="1" t="s">
        <v>2382</v>
      </c>
      <c r="M249" s="1" t="s">
        <v>2382</v>
      </c>
      <c r="N249" s="1" t="s">
        <v>9</v>
      </c>
      <c r="O249" s="1" t="s">
        <v>88</v>
      </c>
      <c r="P249" s="1" t="s">
        <v>467</v>
      </c>
      <c r="Q249" s="1" t="s">
        <v>468</v>
      </c>
      <c r="R249" s="20" t="s">
        <v>468</v>
      </c>
    </row>
    <row r="250" spans="1:18" ht="17" x14ac:dyDescent="0.25">
      <c r="A250" s="19">
        <v>249</v>
      </c>
      <c r="B250" s="1" t="s">
        <v>2691</v>
      </c>
      <c r="C250" s="73">
        <v>2</v>
      </c>
      <c r="D250" s="1" t="s">
        <v>850</v>
      </c>
      <c r="E250" s="1">
        <v>14511</v>
      </c>
      <c r="F250" s="1" t="s">
        <v>449</v>
      </c>
      <c r="G250" s="1">
        <v>110.15</v>
      </c>
      <c r="H250" s="1" t="s">
        <v>2692</v>
      </c>
      <c r="I250" s="1" t="s">
        <v>2382</v>
      </c>
      <c r="J250" s="1" t="s">
        <v>2382</v>
      </c>
      <c r="K250" s="1" t="s">
        <v>851</v>
      </c>
      <c r="L250" s="1" t="s">
        <v>2382</v>
      </c>
      <c r="M250" s="1" t="s">
        <v>2382</v>
      </c>
      <c r="N250" s="1" t="s">
        <v>9</v>
      </c>
      <c r="O250" s="1" t="s">
        <v>10</v>
      </c>
      <c r="P250" s="1" t="s">
        <v>11</v>
      </c>
      <c r="Q250" s="1" t="s">
        <v>12</v>
      </c>
      <c r="R250" s="20" t="s">
        <v>13</v>
      </c>
    </row>
    <row r="251" spans="1:18" ht="17" x14ac:dyDescent="0.25">
      <c r="A251" s="19">
        <v>250</v>
      </c>
      <c r="B251" s="1" t="s">
        <v>2729</v>
      </c>
      <c r="C251" s="73">
        <v>2</v>
      </c>
      <c r="D251" s="1" t="s">
        <v>1255</v>
      </c>
      <c r="E251" s="1">
        <v>6344</v>
      </c>
      <c r="F251" s="1" t="s">
        <v>1258</v>
      </c>
      <c r="G251" s="1">
        <v>84.93</v>
      </c>
      <c r="H251" s="1" t="s">
        <v>3872</v>
      </c>
      <c r="I251" s="1" t="s">
        <v>4116</v>
      </c>
      <c r="J251" s="1">
        <v>15767</v>
      </c>
      <c r="K251" s="1" t="s">
        <v>4115</v>
      </c>
      <c r="L251" s="1" t="s">
        <v>2382</v>
      </c>
      <c r="M251" s="1" t="s">
        <v>2382</v>
      </c>
      <c r="N251" s="1" t="s">
        <v>9</v>
      </c>
      <c r="O251" s="1" t="s">
        <v>1086</v>
      </c>
      <c r="P251" s="1" t="s">
        <v>1256</v>
      </c>
      <c r="Q251" s="1" t="s">
        <v>1257</v>
      </c>
      <c r="R251" s="20" t="s">
        <v>1257</v>
      </c>
    </row>
    <row r="252" spans="1:18" ht="17" x14ac:dyDescent="0.25">
      <c r="A252" s="19">
        <v>251</v>
      </c>
      <c r="B252" s="1" t="s">
        <v>2739</v>
      </c>
      <c r="C252" s="73">
        <v>2</v>
      </c>
      <c r="D252" s="1" t="s">
        <v>796</v>
      </c>
      <c r="E252" s="1">
        <v>12230</v>
      </c>
      <c r="F252" s="1" t="s">
        <v>721</v>
      </c>
      <c r="G252" s="1">
        <v>76.16</v>
      </c>
      <c r="H252" s="1" t="s">
        <v>2740</v>
      </c>
      <c r="I252" s="1" t="s">
        <v>2382</v>
      </c>
      <c r="J252" s="1" t="s">
        <v>2382</v>
      </c>
      <c r="K252" s="1" t="s">
        <v>797</v>
      </c>
      <c r="L252" s="1" t="s">
        <v>2382</v>
      </c>
      <c r="M252" s="1" t="s">
        <v>2382</v>
      </c>
      <c r="N252" s="1" t="s">
        <v>9</v>
      </c>
      <c r="O252" s="1" t="s">
        <v>29</v>
      </c>
      <c r="P252" s="1" t="s">
        <v>130</v>
      </c>
      <c r="Q252" s="1" t="s">
        <v>782</v>
      </c>
      <c r="R252" s="20" t="s">
        <v>782</v>
      </c>
    </row>
    <row r="253" spans="1:18" ht="17" x14ac:dyDescent="0.25">
      <c r="A253" s="19">
        <v>252</v>
      </c>
      <c r="B253" s="1" t="s">
        <v>2719</v>
      </c>
      <c r="C253" s="73">
        <v>2</v>
      </c>
      <c r="D253" s="1" t="s">
        <v>2264</v>
      </c>
      <c r="E253" s="1">
        <v>6405</v>
      </c>
      <c r="F253" s="1" t="s">
        <v>359</v>
      </c>
      <c r="G253" s="1">
        <v>88.15</v>
      </c>
      <c r="H253" s="1" t="s">
        <v>2720</v>
      </c>
      <c r="I253" s="1" t="s">
        <v>4117</v>
      </c>
      <c r="J253" s="1" t="s">
        <v>2382</v>
      </c>
      <c r="K253" s="1" t="s">
        <v>2721</v>
      </c>
      <c r="L253" s="1" t="s">
        <v>2382</v>
      </c>
      <c r="M253" s="1" t="s">
        <v>2382</v>
      </c>
      <c r="N253" s="1" t="s">
        <v>9</v>
      </c>
      <c r="O253" s="1" t="s">
        <v>10</v>
      </c>
      <c r="P253" s="1" t="s">
        <v>11</v>
      </c>
      <c r="Q253" s="1" t="s">
        <v>176</v>
      </c>
      <c r="R253" s="20" t="s">
        <v>177</v>
      </c>
    </row>
    <row r="254" spans="1:18" ht="17" x14ac:dyDescent="0.25">
      <c r="A254" s="19">
        <v>253</v>
      </c>
      <c r="B254" s="1" t="s">
        <v>1090</v>
      </c>
      <c r="C254" s="73">
        <v>2</v>
      </c>
      <c r="D254" s="1" t="s">
        <v>1089</v>
      </c>
      <c r="E254" s="1">
        <v>522514</v>
      </c>
      <c r="F254" s="1" t="s">
        <v>208</v>
      </c>
      <c r="G254" s="1">
        <v>154.25</v>
      </c>
      <c r="H254" s="1" t="s">
        <v>2626</v>
      </c>
      <c r="I254" s="1" t="s">
        <v>2382</v>
      </c>
      <c r="J254" s="1" t="s">
        <v>2382</v>
      </c>
      <c r="K254" s="1" t="s">
        <v>1091</v>
      </c>
      <c r="L254" s="1" t="s">
        <v>2382</v>
      </c>
      <c r="M254" s="1" t="s">
        <v>2382</v>
      </c>
      <c r="N254" s="1" t="s">
        <v>9</v>
      </c>
      <c r="O254" s="1" t="s">
        <v>88</v>
      </c>
      <c r="P254" s="1" t="s">
        <v>280</v>
      </c>
      <c r="Q254" s="1" t="s">
        <v>280</v>
      </c>
      <c r="R254" s="20" t="s">
        <v>280</v>
      </c>
    </row>
    <row r="255" spans="1:18" ht="17" x14ac:dyDescent="0.25">
      <c r="A255" s="19">
        <v>254</v>
      </c>
      <c r="B255" s="1" t="s">
        <v>2646</v>
      </c>
      <c r="C255" s="73">
        <v>2</v>
      </c>
      <c r="D255" s="1" t="s">
        <v>427</v>
      </c>
      <c r="E255" s="1">
        <v>93019</v>
      </c>
      <c r="F255" s="1" t="s">
        <v>238</v>
      </c>
      <c r="G255" s="1">
        <v>138.21</v>
      </c>
      <c r="H255" s="1" t="s">
        <v>3873</v>
      </c>
      <c r="I255" s="1" t="s">
        <v>2382</v>
      </c>
      <c r="J255" s="1" t="s">
        <v>2382</v>
      </c>
      <c r="K255" s="1" t="s">
        <v>428</v>
      </c>
      <c r="L255" s="1" t="s">
        <v>2382</v>
      </c>
      <c r="M255" s="1" t="s">
        <v>2382</v>
      </c>
      <c r="N255" s="1" t="s">
        <v>9</v>
      </c>
      <c r="O255" s="1" t="s">
        <v>10</v>
      </c>
      <c r="P255" s="1" t="s">
        <v>11</v>
      </c>
      <c r="Q255" s="1" t="s">
        <v>12</v>
      </c>
      <c r="R255" s="20" t="s">
        <v>13</v>
      </c>
    </row>
    <row r="256" spans="1:18" ht="17" x14ac:dyDescent="0.25">
      <c r="A256" s="19">
        <v>255</v>
      </c>
      <c r="B256" s="1" t="s">
        <v>2709</v>
      </c>
      <c r="C256" s="73">
        <v>2</v>
      </c>
      <c r="D256" s="1" t="s">
        <v>682</v>
      </c>
      <c r="E256" s="1">
        <v>12024</v>
      </c>
      <c r="F256" s="1" t="s">
        <v>683</v>
      </c>
      <c r="G256" s="1">
        <v>98.17</v>
      </c>
      <c r="H256" s="1" t="s">
        <v>2710</v>
      </c>
      <c r="I256" s="1" t="s">
        <v>2382</v>
      </c>
      <c r="J256" s="1" t="s">
        <v>2382</v>
      </c>
      <c r="K256" s="1" t="s">
        <v>684</v>
      </c>
      <c r="L256" s="1" t="s">
        <v>2382</v>
      </c>
      <c r="M256" s="1" t="s">
        <v>2382</v>
      </c>
      <c r="N256" s="1" t="s">
        <v>9</v>
      </c>
      <c r="O256" s="1" t="s">
        <v>88</v>
      </c>
      <c r="P256" s="1" t="s">
        <v>89</v>
      </c>
      <c r="Q256" s="1" t="s">
        <v>89</v>
      </c>
      <c r="R256" s="20" t="s">
        <v>89</v>
      </c>
    </row>
    <row r="257" spans="1:18" ht="17" x14ac:dyDescent="0.25">
      <c r="A257" s="19">
        <v>256</v>
      </c>
      <c r="B257" s="1" t="s">
        <v>720</v>
      </c>
      <c r="C257" s="73">
        <v>2</v>
      </c>
      <c r="D257" s="1" t="s">
        <v>719</v>
      </c>
      <c r="E257" s="1">
        <v>7848</v>
      </c>
      <c r="F257" s="1" t="s">
        <v>721</v>
      </c>
      <c r="G257" s="1">
        <v>76.16</v>
      </c>
      <c r="H257" s="1" t="s">
        <v>2738</v>
      </c>
      <c r="I257" s="1" t="s">
        <v>722</v>
      </c>
      <c r="J257" s="1">
        <v>8473</v>
      </c>
      <c r="K257" s="1" t="s">
        <v>723</v>
      </c>
      <c r="L257" s="1" t="s">
        <v>2382</v>
      </c>
      <c r="M257" s="1" t="s">
        <v>2382</v>
      </c>
      <c r="N257" s="1" t="s">
        <v>9</v>
      </c>
      <c r="O257" s="1" t="s">
        <v>29</v>
      </c>
      <c r="P257" s="1" t="s">
        <v>71</v>
      </c>
      <c r="Q257" s="1" t="s">
        <v>72</v>
      </c>
      <c r="R257" s="20" t="s">
        <v>72</v>
      </c>
    </row>
    <row r="258" spans="1:18" ht="17" x14ac:dyDescent="0.25">
      <c r="A258" s="19">
        <v>257</v>
      </c>
      <c r="B258" s="1" t="s">
        <v>2730</v>
      </c>
      <c r="C258" s="73">
        <v>2</v>
      </c>
      <c r="D258" s="1" t="s">
        <v>1262</v>
      </c>
      <c r="E258" s="1">
        <v>8030</v>
      </c>
      <c r="F258" s="1" t="s">
        <v>1263</v>
      </c>
      <c r="G258" s="1">
        <v>84.14</v>
      </c>
      <c r="H258" s="1" t="s">
        <v>3874</v>
      </c>
      <c r="I258" s="1" t="s">
        <v>2382</v>
      </c>
      <c r="J258" s="1">
        <v>30856</v>
      </c>
      <c r="K258" s="1" t="s">
        <v>1264</v>
      </c>
      <c r="L258" s="1" t="s">
        <v>2382</v>
      </c>
      <c r="M258" s="1" t="s">
        <v>2382</v>
      </c>
      <c r="N258" s="1" t="s">
        <v>9</v>
      </c>
      <c r="O258" s="1" t="s">
        <v>88</v>
      </c>
      <c r="P258" s="1" t="s">
        <v>89</v>
      </c>
      <c r="Q258" s="1" t="s">
        <v>89</v>
      </c>
      <c r="R258" s="20" t="s">
        <v>89</v>
      </c>
    </row>
    <row r="259" spans="1:18" ht="17" x14ac:dyDescent="0.25">
      <c r="A259" s="19">
        <v>258</v>
      </c>
      <c r="B259" s="1" t="s">
        <v>855</v>
      </c>
      <c r="C259" s="73">
        <v>2</v>
      </c>
      <c r="D259" s="1" t="s">
        <v>854</v>
      </c>
      <c r="E259" s="1">
        <v>88302</v>
      </c>
      <c r="F259" s="1" t="s">
        <v>234</v>
      </c>
      <c r="G259" s="1">
        <v>152.22999999999999</v>
      </c>
      <c r="H259" s="1" t="s">
        <v>3875</v>
      </c>
      <c r="I259" s="1" t="s">
        <v>2382</v>
      </c>
      <c r="J259" s="1" t="s">
        <v>2382</v>
      </c>
      <c r="K259" s="1" t="s">
        <v>4118</v>
      </c>
      <c r="L259" s="1" t="s">
        <v>2382</v>
      </c>
      <c r="M259" s="1" t="s">
        <v>2382</v>
      </c>
      <c r="N259" s="1" t="s">
        <v>9</v>
      </c>
      <c r="O259" s="1" t="s">
        <v>80</v>
      </c>
      <c r="P259" s="1" t="s">
        <v>81</v>
      </c>
      <c r="Q259" s="1" t="s">
        <v>82</v>
      </c>
      <c r="R259" s="20" t="s">
        <v>489</v>
      </c>
    </row>
    <row r="260" spans="1:18" ht="17" x14ac:dyDescent="0.25">
      <c r="A260" s="19">
        <v>259</v>
      </c>
      <c r="B260" s="1" t="s">
        <v>2665</v>
      </c>
      <c r="C260" s="73">
        <v>2</v>
      </c>
      <c r="D260" s="1" t="s">
        <v>885</v>
      </c>
      <c r="E260" s="1">
        <v>5363229</v>
      </c>
      <c r="F260" s="1" t="s">
        <v>365</v>
      </c>
      <c r="G260" s="1">
        <v>126.2</v>
      </c>
      <c r="H260" s="1" t="s">
        <v>2666</v>
      </c>
      <c r="I260" s="1" t="s">
        <v>2382</v>
      </c>
      <c r="J260" s="1" t="s">
        <v>2382</v>
      </c>
      <c r="K260" s="1" t="s">
        <v>886</v>
      </c>
      <c r="L260" s="1" t="s">
        <v>4245</v>
      </c>
      <c r="M260" s="1" t="s">
        <v>2382</v>
      </c>
      <c r="N260" s="1" t="s">
        <v>9</v>
      </c>
      <c r="O260" s="1" t="s">
        <v>10</v>
      </c>
      <c r="P260" s="1" t="s">
        <v>11</v>
      </c>
      <c r="Q260" s="1" t="s">
        <v>12</v>
      </c>
      <c r="R260" s="20" t="s">
        <v>127</v>
      </c>
    </row>
    <row r="261" spans="1:18" ht="17" x14ac:dyDescent="0.25">
      <c r="A261" s="19">
        <v>260</v>
      </c>
      <c r="B261" s="1" t="s">
        <v>2750</v>
      </c>
      <c r="C261" s="73">
        <v>2</v>
      </c>
      <c r="D261" s="1" t="s">
        <v>595</v>
      </c>
      <c r="E261" s="1">
        <v>7847</v>
      </c>
      <c r="F261" s="1" t="s">
        <v>596</v>
      </c>
      <c r="G261" s="1">
        <v>56.06</v>
      </c>
      <c r="H261" s="1" t="s">
        <v>2751</v>
      </c>
      <c r="I261" s="1" t="s">
        <v>597</v>
      </c>
      <c r="J261" s="1">
        <v>15368</v>
      </c>
      <c r="K261" s="1" t="s">
        <v>598</v>
      </c>
      <c r="L261" s="1" t="s">
        <v>2382</v>
      </c>
      <c r="M261" s="1" t="s">
        <v>2382</v>
      </c>
      <c r="N261" s="1" t="s">
        <v>9</v>
      </c>
      <c r="O261" s="1" t="s">
        <v>10</v>
      </c>
      <c r="P261" s="1" t="s">
        <v>11</v>
      </c>
      <c r="Q261" s="1" t="s">
        <v>12</v>
      </c>
      <c r="R261" s="20" t="s">
        <v>127</v>
      </c>
    </row>
    <row r="262" spans="1:18" ht="17" x14ac:dyDescent="0.25">
      <c r="A262" s="19">
        <v>261</v>
      </c>
      <c r="B262" s="1" t="s">
        <v>564</v>
      </c>
      <c r="C262" s="73">
        <v>2</v>
      </c>
      <c r="D262" s="1" t="s">
        <v>563</v>
      </c>
      <c r="E262" s="1">
        <v>7947</v>
      </c>
      <c r="F262" s="1" t="s">
        <v>180</v>
      </c>
      <c r="G262" s="1">
        <v>120.19</v>
      </c>
      <c r="H262" s="1" t="s">
        <v>2672</v>
      </c>
      <c r="I262" s="1" t="s">
        <v>565</v>
      </c>
      <c r="J262" s="1">
        <v>34833</v>
      </c>
      <c r="K262" s="1" t="s">
        <v>566</v>
      </c>
      <c r="L262" s="1" t="s">
        <v>2382</v>
      </c>
      <c r="M262" s="1" t="s">
        <v>2382</v>
      </c>
      <c r="N262" s="1" t="s">
        <v>9</v>
      </c>
      <c r="O262" s="1" t="s">
        <v>46</v>
      </c>
      <c r="P262" s="1" t="s">
        <v>59</v>
      </c>
      <c r="Q262" s="1" t="s">
        <v>59</v>
      </c>
      <c r="R262" s="20" t="s">
        <v>59</v>
      </c>
    </row>
    <row r="263" spans="1:18" ht="17" x14ac:dyDescent="0.25">
      <c r="A263" s="19">
        <v>262</v>
      </c>
      <c r="B263" s="1" t="s">
        <v>1493</v>
      </c>
      <c r="C263" s="73">
        <v>2</v>
      </c>
      <c r="D263" s="1" t="s">
        <v>1492</v>
      </c>
      <c r="E263" s="1">
        <v>6386</v>
      </c>
      <c r="F263" s="1" t="s">
        <v>348</v>
      </c>
      <c r="G263" s="1">
        <v>74.12</v>
      </c>
      <c r="H263" s="1" t="s">
        <v>3876</v>
      </c>
      <c r="I263" s="1" t="s">
        <v>2382</v>
      </c>
      <c r="J263" s="1">
        <v>26878</v>
      </c>
      <c r="K263" s="1" t="s">
        <v>1494</v>
      </c>
      <c r="L263" s="1" t="s">
        <v>2382</v>
      </c>
      <c r="M263" s="1" t="s">
        <v>1495</v>
      </c>
      <c r="N263" s="1" t="s">
        <v>9</v>
      </c>
      <c r="O263" s="1" t="s">
        <v>10</v>
      </c>
      <c r="P263" s="1" t="s">
        <v>11</v>
      </c>
      <c r="Q263" s="1" t="s">
        <v>176</v>
      </c>
      <c r="R263" s="20" t="s">
        <v>177</v>
      </c>
    </row>
    <row r="264" spans="1:18" ht="17" x14ac:dyDescent="0.25">
      <c r="A264" s="19">
        <v>263</v>
      </c>
      <c r="B264" s="1" t="s">
        <v>2622</v>
      </c>
      <c r="C264" s="73">
        <v>2</v>
      </c>
      <c r="D264" s="1" t="s">
        <v>1616</v>
      </c>
      <c r="E264" s="1">
        <v>8186</v>
      </c>
      <c r="F264" s="1" t="s">
        <v>628</v>
      </c>
      <c r="G264" s="1">
        <v>170.29</v>
      </c>
      <c r="H264" s="1" t="s">
        <v>2623</v>
      </c>
      <c r="I264" s="1" t="s">
        <v>2382</v>
      </c>
      <c r="J264" s="1">
        <v>46202</v>
      </c>
      <c r="K264" s="1" t="s">
        <v>1617</v>
      </c>
      <c r="L264" s="1" t="s">
        <v>4302</v>
      </c>
      <c r="M264" s="1" t="s">
        <v>1618</v>
      </c>
      <c r="N264" s="1" t="s">
        <v>9</v>
      </c>
      <c r="O264" s="1" t="s">
        <v>10</v>
      </c>
      <c r="P264" s="1" t="s">
        <v>11</v>
      </c>
      <c r="Q264" s="1" t="s">
        <v>12</v>
      </c>
      <c r="R264" s="20" t="s">
        <v>25</v>
      </c>
    </row>
    <row r="265" spans="1:18" ht="17" x14ac:dyDescent="0.25">
      <c r="A265" s="19">
        <v>264</v>
      </c>
      <c r="B265" s="1" t="s">
        <v>2741</v>
      </c>
      <c r="C265" s="73">
        <v>2</v>
      </c>
      <c r="D265" s="1" t="s">
        <v>1472</v>
      </c>
      <c r="E265" s="1">
        <v>6118</v>
      </c>
      <c r="F265" s="1" t="s">
        <v>1474</v>
      </c>
      <c r="G265" s="1">
        <v>76.12</v>
      </c>
      <c r="H265" s="1" t="s">
        <v>3877</v>
      </c>
      <c r="I265" s="1" t="s">
        <v>4120</v>
      </c>
      <c r="J265" s="1">
        <v>36946</v>
      </c>
      <c r="K265" s="1" t="s">
        <v>4119</v>
      </c>
      <c r="L265" s="1" t="s">
        <v>2382</v>
      </c>
      <c r="M265" s="1" t="s">
        <v>2382</v>
      </c>
      <c r="N265" s="1" t="s">
        <v>9</v>
      </c>
      <c r="O265" s="1" t="s">
        <v>29</v>
      </c>
      <c r="P265" s="1" t="s">
        <v>1473</v>
      </c>
      <c r="Q265" s="1" t="s">
        <v>1473</v>
      </c>
      <c r="R265" s="20" t="s">
        <v>1473</v>
      </c>
    </row>
    <row r="266" spans="1:18" ht="17" x14ac:dyDescent="0.25">
      <c r="A266" s="19">
        <v>265</v>
      </c>
      <c r="B266" s="1" t="s">
        <v>2725</v>
      </c>
      <c r="C266" s="73">
        <v>2</v>
      </c>
      <c r="D266" s="1" t="s">
        <v>601</v>
      </c>
      <c r="E266" s="1">
        <v>8257</v>
      </c>
      <c r="F266" s="1" t="s">
        <v>17</v>
      </c>
      <c r="G266" s="1">
        <v>86.13</v>
      </c>
      <c r="H266" s="1" t="s">
        <v>2726</v>
      </c>
      <c r="I266" s="1" t="s">
        <v>2382</v>
      </c>
      <c r="J266" s="1" t="s">
        <v>2382</v>
      </c>
      <c r="K266" s="1" t="s">
        <v>602</v>
      </c>
      <c r="L266" s="1" t="s">
        <v>2382</v>
      </c>
      <c r="M266" s="1" t="s">
        <v>2382</v>
      </c>
      <c r="N266" s="1" t="s">
        <v>9</v>
      </c>
      <c r="O266" s="1" t="s">
        <v>10</v>
      </c>
      <c r="P266" s="1" t="s">
        <v>11</v>
      </c>
      <c r="Q266" s="1" t="s">
        <v>176</v>
      </c>
      <c r="R266" s="20" t="s">
        <v>177</v>
      </c>
    </row>
    <row r="267" spans="1:18" ht="17" x14ac:dyDescent="0.25">
      <c r="A267" s="19">
        <v>266</v>
      </c>
      <c r="B267" s="1" t="s">
        <v>2628</v>
      </c>
      <c r="C267" s="73">
        <v>2</v>
      </c>
      <c r="D267" s="1" t="s">
        <v>519</v>
      </c>
      <c r="E267" s="1">
        <v>11468</v>
      </c>
      <c r="F267" s="1" t="s">
        <v>208</v>
      </c>
      <c r="G267" s="1">
        <v>154.25</v>
      </c>
      <c r="H267" s="1" t="s">
        <v>3878</v>
      </c>
      <c r="I267" s="1" t="s">
        <v>2382</v>
      </c>
      <c r="J267" s="1" t="s">
        <v>2382</v>
      </c>
      <c r="K267" s="1" t="s">
        <v>520</v>
      </c>
      <c r="L267" s="1" t="s">
        <v>2382</v>
      </c>
      <c r="M267" s="1" t="s">
        <v>2382</v>
      </c>
      <c r="N267" s="1" t="s">
        <v>9</v>
      </c>
      <c r="O267" s="1" t="s">
        <v>80</v>
      </c>
      <c r="P267" s="1" t="s">
        <v>81</v>
      </c>
      <c r="Q267" s="1" t="s">
        <v>82</v>
      </c>
      <c r="R267" s="20" t="s">
        <v>83</v>
      </c>
    </row>
    <row r="268" spans="1:18" ht="17" x14ac:dyDescent="0.25">
      <c r="A268" s="19">
        <v>267</v>
      </c>
      <c r="B268" s="1" t="s">
        <v>2645</v>
      </c>
      <c r="C268" s="73">
        <v>2</v>
      </c>
      <c r="D268" s="1" t="s">
        <v>752</v>
      </c>
      <c r="E268" s="1">
        <v>10369</v>
      </c>
      <c r="F268" s="1" t="s">
        <v>753</v>
      </c>
      <c r="G268" s="1">
        <v>138.25</v>
      </c>
      <c r="H268" s="1" t="s">
        <v>3879</v>
      </c>
      <c r="I268" s="1" t="s">
        <v>2382</v>
      </c>
      <c r="J268" s="1" t="s">
        <v>2382</v>
      </c>
      <c r="K268" s="1" t="s">
        <v>4121</v>
      </c>
      <c r="L268" s="1" t="s">
        <v>2382</v>
      </c>
      <c r="M268" s="1" t="s">
        <v>2382</v>
      </c>
      <c r="N268" s="1" t="s">
        <v>9</v>
      </c>
      <c r="O268" s="1" t="s">
        <v>80</v>
      </c>
      <c r="P268" s="1" t="s">
        <v>81</v>
      </c>
      <c r="Q268" s="1" t="s">
        <v>82</v>
      </c>
      <c r="R268" s="20" t="s">
        <v>83</v>
      </c>
    </row>
    <row r="269" spans="1:18" ht="17" x14ac:dyDescent="0.25">
      <c r="A269" s="19">
        <v>268</v>
      </c>
      <c r="B269" s="1" t="s">
        <v>2599</v>
      </c>
      <c r="C269" s="73">
        <v>1</v>
      </c>
      <c r="D269" s="1" t="s">
        <v>2293</v>
      </c>
      <c r="E269" s="1">
        <v>557156</v>
      </c>
      <c r="F269" s="1" t="s">
        <v>1519</v>
      </c>
      <c r="G269" s="1">
        <v>206.37</v>
      </c>
      <c r="H269" s="1" t="s">
        <v>2382</v>
      </c>
      <c r="I269" s="1" t="s">
        <v>2382</v>
      </c>
      <c r="J269" s="1" t="s">
        <v>2382</v>
      </c>
      <c r="K269" s="1" t="s">
        <v>2382</v>
      </c>
      <c r="L269" s="1" t="s">
        <v>2382</v>
      </c>
      <c r="M269" s="1" t="s">
        <v>2382</v>
      </c>
      <c r="N269" s="1" t="s">
        <v>9</v>
      </c>
      <c r="O269" s="1" t="s">
        <v>80</v>
      </c>
      <c r="P269" s="1" t="s">
        <v>81</v>
      </c>
      <c r="Q269" s="1" t="s">
        <v>82</v>
      </c>
      <c r="R269" s="20" t="s">
        <v>82</v>
      </c>
    </row>
    <row r="270" spans="1:18" ht="17" x14ac:dyDescent="0.25">
      <c r="A270" s="19">
        <v>269</v>
      </c>
      <c r="B270" s="1" t="s">
        <v>1062</v>
      </c>
      <c r="C270" s="73">
        <v>1</v>
      </c>
      <c r="D270" s="1" t="s">
        <v>1061</v>
      </c>
      <c r="E270" s="1">
        <v>530422</v>
      </c>
      <c r="F270" s="1" t="s">
        <v>171</v>
      </c>
      <c r="G270" s="1">
        <v>136.22999999999999</v>
      </c>
      <c r="H270" s="1" t="s">
        <v>3880</v>
      </c>
      <c r="I270" s="1" t="s">
        <v>2382</v>
      </c>
      <c r="J270" s="1" t="s">
        <v>2382</v>
      </c>
      <c r="K270" s="1" t="s">
        <v>4122</v>
      </c>
      <c r="L270" s="1" t="s">
        <v>2382</v>
      </c>
      <c r="M270" s="1" t="s">
        <v>2382</v>
      </c>
      <c r="N270" s="1" t="s">
        <v>9</v>
      </c>
      <c r="O270" s="1" t="s">
        <v>80</v>
      </c>
      <c r="P270" s="1" t="s">
        <v>81</v>
      </c>
      <c r="Q270" s="1" t="s">
        <v>82</v>
      </c>
      <c r="R270" s="20" t="s">
        <v>489</v>
      </c>
    </row>
    <row r="271" spans="1:18" ht="17" x14ac:dyDescent="0.25">
      <c r="A271" s="19">
        <v>270</v>
      </c>
      <c r="B271" s="1" t="s">
        <v>3057</v>
      </c>
      <c r="C271" s="73">
        <v>1</v>
      </c>
      <c r="D271" s="1" t="s">
        <v>1144</v>
      </c>
      <c r="E271" s="1">
        <v>12306047</v>
      </c>
      <c r="F271" s="1" t="s">
        <v>984</v>
      </c>
      <c r="G271" s="1">
        <v>204.35</v>
      </c>
      <c r="H271" s="1" t="s">
        <v>3058</v>
      </c>
      <c r="I271" s="1" t="s">
        <v>4123</v>
      </c>
      <c r="J271" s="1">
        <v>64797</v>
      </c>
      <c r="K271" s="1" t="s">
        <v>2382</v>
      </c>
      <c r="L271" s="1" t="s">
        <v>2382</v>
      </c>
      <c r="M271" s="1" t="s">
        <v>2382</v>
      </c>
      <c r="N271" s="1" t="s">
        <v>9</v>
      </c>
      <c r="O271" s="1" t="s">
        <v>80</v>
      </c>
      <c r="P271" s="1" t="s">
        <v>81</v>
      </c>
      <c r="Q271" s="1" t="s">
        <v>305</v>
      </c>
      <c r="R271" s="20" t="s">
        <v>305</v>
      </c>
    </row>
    <row r="272" spans="1:18" ht="17" x14ac:dyDescent="0.25">
      <c r="A272" s="19">
        <v>271</v>
      </c>
      <c r="B272" s="1" t="s">
        <v>3059</v>
      </c>
      <c r="C272" s="73">
        <v>1</v>
      </c>
      <c r="D272" s="1" t="s">
        <v>1232</v>
      </c>
      <c r="E272" s="1">
        <v>12313020</v>
      </c>
      <c r="F272" s="1" t="s">
        <v>984</v>
      </c>
      <c r="G272" s="1">
        <v>204.35</v>
      </c>
      <c r="H272" s="79" t="s">
        <v>4054</v>
      </c>
      <c r="I272" s="1" t="s">
        <v>4124</v>
      </c>
      <c r="J272" s="1">
        <v>64798</v>
      </c>
      <c r="K272" s="1" t="s">
        <v>2382</v>
      </c>
      <c r="L272" s="1" t="s">
        <v>2382</v>
      </c>
      <c r="M272" s="1" t="s">
        <v>2382</v>
      </c>
      <c r="N272" s="1" t="s">
        <v>9</v>
      </c>
      <c r="O272" s="1" t="s">
        <v>80</v>
      </c>
      <c r="P272" s="1" t="s">
        <v>81</v>
      </c>
      <c r="Q272" s="1" t="s">
        <v>305</v>
      </c>
      <c r="R272" s="20" t="s">
        <v>305</v>
      </c>
    </row>
    <row r="273" spans="1:18" ht="17" x14ac:dyDescent="0.25">
      <c r="A273" s="19">
        <v>272</v>
      </c>
      <c r="B273" s="1" t="s">
        <v>2871</v>
      </c>
      <c r="C273" s="73">
        <v>1</v>
      </c>
      <c r="D273" s="1" t="s">
        <v>2313</v>
      </c>
      <c r="E273" s="1">
        <v>6436662</v>
      </c>
      <c r="F273" s="1" t="s">
        <v>2870</v>
      </c>
      <c r="G273" s="1">
        <v>272.5</v>
      </c>
      <c r="H273" s="1" t="s">
        <v>3881</v>
      </c>
      <c r="I273" s="1" t="s">
        <v>2382</v>
      </c>
      <c r="J273" s="1" t="s">
        <v>2382</v>
      </c>
      <c r="K273" s="1" t="s">
        <v>2382</v>
      </c>
      <c r="L273" s="1" t="s">
        <v>2382</v>
      </c>
      <c r="M273" s="1" t="s">
        <v>2382</v>
      </c>
      <c r="N273" s="1" t="s">
        <v>9</v>
      </c>
      <c r="O273" s="1" t="s">
        <v>80</v>
      </c>
      <c r="P273" s="1" t="s">
        <v>81</v>
      </c>
      <c r="Q273" s="1" t="s">
        <v>1240</v>
      </c>
      <c r="R273" s="20" t="s">
        <v>2843</v>
      </c>
    </row>
    <row r="274" spans="1:18" ht="17" x14ac:dyDescent="0.25">
      <c r="A274" s="19">
        <v>273</v>
      </c>
      <c r="B274" s="1" t="s">
        <v>2604</v>
      </c>
      <c r="C274" s="73">
        <v>1</v>
      </c>
      <c r="D274" s="1" t="s">
        <v>2237</v>
      </c>
      <c r="E274" s="1">
        <v>5318102</v>
      </c>
      <c r="F274" s="1" t="s">
        <v>984</v>
      </c>
      <c r="G274" s="1">
        <v>204.35</v>
      </c>
      <c r="H274" s="1" t="s">
        <v>4055</v>
      </c>
      <c r="I274" s="1" t="s">
        <v>2382</v>
      </c>
      <c r="J274" s="1" t="s">
        <v>2382</v>
      </c>
      <c r="K274" s="1" t="s">
        <v>2382</v>
      </c>
      <c r="L274" s="1" t="s">
        <v>4215</v>
      </c>
      <c r="M274" s="1" t="s">
        <v>2382</v>
      </c>
      <c r="N274" s="1" t="s">
        <v>9</v>
      </c>
      <c r="O274" s="1" t="s">
        <v>80</v>
      </c>
      <c r="P274" s="1" t="s">
        <v>81</v>
      </c>
      <c r="Q274" s="1" t="s">
        <v>305</v>
      </c>
      <c r="R274" s="20" t="s">
        <v>305</v>
      </c>
    </row>
    <row r="275" spans="1:18" ht="17" x14ac:dyDescent="0.25">
      <c r="A275" s="19">
        <v>274</v>
      </c>
      <c r="B275" s="1" t="s">
        <v>3181</v>
      </c>
      <c r="C275" s="73">
        <v>1</v>
      </c>
      <c r="D275" s="1" t="s">
        <v>2194</v>
      </c>
      <c r="E275" s="1">
        <v>5368130</v>
      </c>
      <c r="F275" s="1" t="s">
        <v>3182</v>
      </c>
      <c r="G275" s="1">
        <v>177.07</v>
      </c>
      <c r="H275" s="1" t="s">
        <v>3183</v>
      </c>
      <c r="I275" s="1" t="s">
        <v>2382</v>
      </c>
      <c r="J275" s="1" t="s">
        <v>2382</v>
      </c>
      <c r="K275" s="1" t="s">
        <v>2382</v>
      </c>
      <c r="L275" s="1" t="s">
        <v>2382</v>
      </c>
      <c r="M275" s="1" t="s">
        <v>2382</v>
      </c>
      <c r="N275" s="1" t="s">
        <v>9</v>
      </c>
      <c r="O275" s="1" t="s">
        <v>1086</v>
      </c>
      <c r="P275" s="1" t="s">
        <v>3184</v>
      </c>
      <c r="Q275" s="1" t="s">
        <v>3185</v>
      </c>
      <c r="R275" s="20" t="s">
        <v>3185</v>
      </c>
    </row>
    <row r="276" spans="1:18" ht="17" x14ac:dyDescent="0.25">
      <c r="A276" s="19">
        <v>275</v>
      </c>
      <c r="B276" s="1" t="s">
        <v>2865</v>
      </c>
      <c r="C276" s="73">
        <v>1</v>
      </c>
      <c r="D276" s="1" t="s">
        <v>2299</v>
      </c>
      <c r="E276" s="1">
        <v>5366231</v>
      </c>
      <c r="F276" s="1" t="s">
        <v>2866</v>
      </c>
      <c r="G276" s="1">
        <v>278.5</v>
      </c>
      <c r="H276" s="1" t="s">
        <v>2382</v>
      </c>
      <c r="I276" s="1" t="s">
        <v>2382</v>
      </c>
      <c r="J276" s="1" t="s">
        <v>2382</v>
      </c>
      <c r="K276" s="1" t="s">
        <v>2382</v>
      </c>
      <c r="L276" s="1" t="s">
        <v>2382</v>
      </c>
      <c r="M276" s="1" t="s">
        <v>2382</v>
      </c>
      <c r="N276" s="1" t="s">
        <v>9</v>
      </c>
      <c r="O276" s="1" t="s">
        <v>10</v>
      </c>
      <c r="P276" s="1" t="s">
        <v>11</v>
      </c>
      <c r="Q276" s="1" t="s">
        <v>11</v>
      </c>
      <c r="R276" s="20" t="s">
        <v>11</v>
      </c>
    </row>
    <row r="277" spans="1:18" ht="17" x14ac:dyDescent="0.25">
      <c r="A277" s="19">
        <v>276</v>
      </c>
      <c r="B277" s="1" t="s">
        <v>3080</v>
      </c>
      <c r="C277" s="73">
        <v>1</v>
      </c>
      <c r="D277" s="1" t="s">
        <v>2263</v>
      </c>
      <c r="E277" s="1">
        <v>5362885</v>
      </c>
      <c r="F277" s="1" t="s">
        <v>984</v>
      </c>
      <c r="G277" s="1">
        <v>204.35</v>
      </c>
      <c r="H277" s="1" t="s">
        <v>2382</v>
      </c>
      <c r="I277" s="1" t="s">
        <v>2382</v>
      </c>
      <c r="J277" s="1" t="s">
        <v>2382</v>
      </c>
      <c r="K277" s="1" t="s">
        <v>4125</v>
      </c>
      <c r="L277" s="1" t="s">
        <v>2382</v>
      </c>
      <c r="M277" s="1" t="s">
        <v>2382</v>
      </c>
      <c r="N277" s="1" t="s">
        <v>9</v>
      </c>
      <c r="O277" s="1" t="s">
        <v>80</v>
      </c>
      <c r="P277" s="1" t="s">
        <v>81</v>
      </c>
      <c r="Q277" s="1" t="s">
        <v>305</v>
      </c>
      <c r="R277" s="20" t="s">
        <v>305</v>
      </c>
    </row>
    <row r="278" spans="1:18" ht="17" x14ac:dyDescent="0.25">
      <c r="A278" s="19">
        <v>277</v>
      </c>
      <c r="B278" s="1" t="s">
        <v>3069</v>
      </c>
      <c r="C278" s="73">
        <v>1</v>
      </c>
      <c r="D278" s="1" t="s">
        <v>2279</v>
      </c>
      <c r="E278" s="1">
        <v>9859094</v>
      </c>
      <c r="F278" s="1" t="s">
        <v>984</v>
      </c>
      <c r="G278" s="1">
        <v>204.35</v>
      </c>
      <c r="H278" s="1" t="s">
        <v>4056</v>
      </c>
      <c r="I278" s="1" t="s">
        <v>2382</v>
      </c>
      <c r="J278" s="1" t="s">
        <v>2382</v>
      </c>
      <c r="K278" s="1" t="s">
        <v>2382</v>
      </c>
      <c r="L278" s="1" t="s">
        <v>2382</v>
      </c>
      <c r="M278" s="1" t="s">
        <v>2382</v>
      </c>
      <c r="N278" s="1" t="s">
        <v>9</v>
      </c>
      <c r="O278" s="1" t="s">
        <v>80</v>
      </c>
      <c r="P278" s="1" t="s">
        <v>81</v>
      </c>
      <c r="Q278" s="1" t="s">
        <v>305</v>
      </c>
      <c r="R278" s="20" t="s">
        <v>3065</v>
      </c>
    </row>
    <row r="279" spans="1:18" ht="17" x14ac:dyDescent="0.25">
      <c r="A279" s="19">
        <v>278</v>
      </c>
      <c r="B279" s="1" t="s">
        <v>1691</v>
      </c>
      <c r="C279" s="73">
        <v>1</v>
      </c>
      <c r="D279" s="1" t="s">
        <v>1180</v>
      </c>
      <c r="E279" s="1">
        <v>91748545</v>
      </c>
      <c r="F279" s="1" t="s">
        <v>545</v>
      </c>
      <c r="G279" s="1">
        <v>222.37</v>
      </c>
      <c r="H279" s="1" t="s">
        <v>2382</v>
      </c>
      <c r="I279" s="1" t="s">
        <v>2382</v>
      </c>
      <c r="J279" s="1" t="s">
        <v>2382</v>
      </c>
      <c r="K279" s="1" t="s">
        <v>2382</v>
      </c>
      <c r="L279" s="1" t="s">
        <v>2382</v>
      </c>
      <c r="M279" s="1" t="s">
        <v>2382</v>
      </c>
      <c r="N279" s="1" t="s">
        <v>9</v>
      </c>
      <c r="O279" s="1" t="s">
        <v>80</v>
      </c>
      <c r="P279" s="1" t="s">
        <v>81</v>
      </c>
      <c r="Q279" s="1" t="s">
        <v>305</v>
      </c>
      <c r="R279" s="20" t="s">
        <v>305</v>
      </c>
    </row>
    <row r="280" spans="1:18" ht="17" x14ac:dyDescent="0.25">
      <c r="A280" s="19">
        <v>279</v>
      </c>
      <c r="B280" s="1" t="s">
        <v>3054</v>
      </c>
      <c r="C280" s="73">
        <v>1</v>
      </c>
      <c r="D280" s="1" t="s">
        <v>983</v>
      </c>
      <c r="E280" s="1">
        <v>15560253</v>
      </c>
      <c r="F280" s="1" t="s">
        <v>984</v>
      </c>
      <c r="G280" s="1">
        <v>204.35</v>
      </c>
      <c r="H280" s="1" t="s">
        <v>2382</v>
      </c>
      <c r="I280" s="1" t="s">
        <v>2382</v>
      </c>
      <c r="J280" s="1" t="s">
        <v>2382</v>
      </c>
      <c r="K280" s="1" t="s">
        <v>2382</v>
      </c>
      <c r="L280" s="1" t="s">
        <v>2382</v>
      </c>
      <c r="M280" s="1" t="s">
        <v>2382</v>
      </c>
      <c r="N280" s="1" t="s">
        <v>9</v>
      </c>
      <c r="O280" s="1" t="s">
        <v>80</v>
      </c>
      <c r="P280" s="1" t="s">
        <v>81</v>
      </c>
      <c r="Q280" s="1" t="s">
        <v>305</v>
      </c>
      <c r="R280" s="20" t="s">
        <v>305</v>
      </c>
    </row>
    <row r="281" spans="1:18" ht="17" x14ac:dyDescent="0.25">
      <c r="A281" s="19">
        <v>280</v>
      </c>
      <c r="B281" s="1" t="s">
        <v>931</v>
      </c>
      <c r="C281" s="73">
        <v>1</v>
      </c>
      <c r="D281" s="1" t="s">
        <v>930</v>
      </c>
      <c r="E281" s="1">
        <v>9942162</v>
      </c>
      <c r="F281" s="1" t="s">
        <v>753</v>
      </c>
      <c r="G281" s="1">
        <v>138.25</v>
      </c>
      <c r="H281" s="1" t="s">
        <v>3395</v>
      </c>
      <c r="I281" s="1" t="s">
        <v>2382</v>
      </c>
      <c r="J281" s="1" t="s">
        <v>2382</v>
      </c>
      <c r="K281" s="1" t="s">
        <v>2382</v>
      </c>
      <c r="L281" s="1" t="s">
        <v>2382</v>
      </c>
      <c r="M281" s="1" t="s">
        <v>2382</v>
      </c>
      <c r="N281" s="1" t="s">
        <v>9</v>
      </c>
      <c r="O281" s="1" t="s">
        <v>80</v>
      </c>
      <c r="P281" s="1" t="s">
        <v>81</v>
      </c>
      <c r="Q281" s="1" t="s">
        <v>82</v>
      </c>
      <c r="R281" s="20" t="s">
        <v>489</v>
      </c>
    </row>
    <row r="282" spans="1:18" ht="17" x14ac:dyDescent="0.25">
      <c r="A282" s="19">
        <v>281</v>
      </c>
      <c r="B282" s="1" t="s">
        <v>1213</v>
      </c>
      <c r="C282" s="73">
        <v>1</v>
      </c>
      <c r="D282" s="1" t="s">
        <v>1212</v>
      </c>
      <c r="E282" s="1">
        <v>134773504</v>
      </c>
      <c r="F282" s="1" t="s">
        <v>984</v>
      </c>
      <c r="G282" s="1">
        <v>204.35</v>
      </c>
      <c r="H282" s="1" t="s">
        <v>4057</v>
      </c>
      <c r="I282" s="1" t="s">
        <v>2382</v>
      </c>
      <c r="J282" s="1" t="s">
        <v>2382</v>
      </c>
      <c r="K282" s="1" t="s">
        <v>2382</v>
      </c>
      <c r="L282" s="1" t="s">
        <v>2382</v>
      </c>
      <c r="M282" s="1" t="s">
        <v>2382</v>
      </c>
      <c r="N282" s="1" t="s">
        <v>9</v>
      </c>
      <c r="O282" s="1" t="s">
        <v>80</v>
      </c>
      <c r="P282" s="1" t="s">
        <v>81</v>
      </c>
      <c r="Q282" s="1" t="s">
        <v>305</v>
      </c>
      <c r="R282" s="20" t="s">
        <v>305</v>
      </c>
    </row>
    <row r="283" spans="1:18" ht="17" x14ac:dyDescent="0.25">
      <c r="A283" s="19">
        <v>282</v>
      </c>
      <c r="B283" s="1" t="s">
        <v>3316</v>
      </c>
      <c r="C283" s="73">
        <v>1</v>
      </c>
      <c r="D283" s="1" t="s">
        <v>1524</v>
      </c>
      <c r="E283" s="1">
        <v>439711</v>
      </c>
      <c r="F283" s="1" t="s">
        <v>208</v>
      </c>
      <c r="G283" s="1">
        <v>154.25</v>
      </c>
      <c r="H283" s="1" t="s">
        <v>3317</v>
      </c>
      <c r="I283" s="1" t="s">
        <v>1525</v>
      </c>
      <c r="J283" s="1">
        <v>15405</v>
      </c>
      <c r="K283" s="1" t="s">
        <v>2382</v>
      </c>
      <c r="L283" s="1" t="s">
        <v>4272</v>
      </c>
      <c r="M283" s="1" t="s">
        <v>2382</v>
      </c>
      <c r="N283" s="1" t="s">
        <v>9</v>
      </c>
      <c r="O283" s="1" t="s">
        <v>80</v>
      </c>
      <c r="P283" s="1" t="s">
        <v>81</v>
      </c>
      <c r="Q283" s="1" t="s">
        <v>82</v>
      </c>
      <c r="R283" s="20" t="s">
        <v>489</v>
      </c>
    </row>
    <row r="284" spans="1:18" ht="17" x14ac:dyDescent="0.25">
      <c r="A284" s="19">
        <v>283</v>
      </c>
      <c r="B284" s="1" t="s">
        <v>3318</v>
      </c>
      <c r="C284" s="73">
        <v>1</v>
      </c>
      <c r="D284" s="1" t="s">
        <v>1526</v>
      </c>
      <c r="E284" s="1">
        <v>6997371</v>
      </c>
      <c r="F284" s="1" t="s">
        <v>208</v>
      </c>
      <c r="G284" s="1">
        <v>154.25</v>
      </c>
      <c r="H284" s="78" t="s">
        <v>4058</v>
      </c>
      <c r="I284" s="1" t="s">
        <v>2382</v>
      </c>
      <c r="J284" s="1" t="s">
        <v>2382</v>
      </c>
      <c r="K284" s="1" t="s">
        <v>2382</v>
      </c>
      <c r="L284" s="1" t="s">
        <v>2382</v>
      </c>
      <c r="M284" s="1" t="s">
        <v>2382</v>
      </c>
      <c r="N284" s="1" t="s">
        <v>9</v>
      </c>
      <c r="O284" s="1" t="s">
        <v>80</v>
      </c>
      <c r="P284" s="1" t="s">
        <v>81</v>
      </c>
      <c r="Q284" s="1" t="s">
        <v>82</v>
      </c>
      <c r="R284" s="20" t="s">
        <v>489</v>
      </c>
    </row>
    <row r="285" spans="1:18" ht="17" x14ac:dyDescent="0.25">
      <c r="A285" s="19">
        <v>284</v>
      </c>
      <c r="B285" s="1" t="s">
        <v>3089</v>
      </c>
      <c r="C285" s="73">
        <v>1</v>
      </c>
      <c r="D285" s="1" t="s">
        <v>1135</v>
      </c>
      <c r="E285" s="1">
        <v>6429022</v>
      </c>
      <c r="F285" s="1" t="s">
        <v>1136</v>
      </c>
      <c r="G285" s="1">
        <v>202.33</v>
      </c>
      <c r="H285" s="1" t="s">
        <v>4059</v>
      </c>
      <c r="I285" s="1" t="s">
        <v>2382</v>
      </c>
      <c r="J285" s="1" t="s">
        <v>2382</v>
      </c>
      <c r="K285" s="1" t="s">
        <v>2382</v>
      </c>
      <c r="L285" s="1" t="s">
        <v>2382</v>
      </c>
      <c r="M285" s="1" t="s">
        <v>2382</v>
      </c>
      <c r="N285" s="1" t="s">
        <v>9</v>
      </c>
      <c r="O285" s="1" t="s">
        <v>80</v>
      </c>
      <c r="P285" s="1" t="s">
        <v>81</v>
      </c>
      <c r="Q285" s="1" t="s">
        <v>305</v>
      </c>
      <c r="R285" s="20" t="s">
        <v>305</v>
      </c>
    </row>
    <row r="286" spans="1:18" ht="17" x14ac:dyDescent="0.25">
      <c r="A286" s="19">
        <v>285</v>
      </c>
      <c r="B286" s="1" t="s">
        <v>3266</v>
      </c>
      <c r="C286" s="73">
        <v>1</v>
      </c>
      <c r="D286" s="1" t="s">
        <v>3267</v>
      </c>
      <c r="E286" s="1">
        <v>1549179</v>
      </c>
      <c r="F286" s="1" t="s">
        <v>3268</v>
      </c>
      <c r="G286" s="1">
        <v>166.22</v>
      </c>
      <c r="H286" s="1" t="s">
        <v>3882</v>
      </c>
      <c r="I286" s="1" t="s">
        <v>2382</v>
      </c>
      <c r="J286" s="1">
        <v>36777</v>
      </c>
      <c r="K286" s="1" t="s">
        <v>2382</v>
      </c>
      <c r="L286" s="1" t="s">
        <v>4241</v>
      </c>
      <c r="M286" s="1" t="s">
        <v>2382</v>
      </c>
      <c r="N286" s="1" t="s">
        <v>9</v>
      </c>
      <c r="O286" s="1" t="s">
        <v>80</v>
      </c>
      <c r="P286" s="1" t="s">
        <v>81</v>
      </c>
      <c r="Q286" s="1" t="s">
        <v>82</v>
      </c>
      <c r="R286" s="20" t="s">
        <v>489</v>
      </c>
    </row>
    <row r="287" spans="1:18" ht="17" x14ac:dyDescent="0.25">
      <c r="A287" s="19">
        <v>286</v>
      </c>
      <c r="B287" s="1" t="s">
        <v>3087</v>
      </c>
      <c r="C287" s="73">
        <v>1</v>
      </c>
      <c r="D287" s="1" t="s">
        <v>1137</v>
      </c>
      <c r="E287" s="1">
        <v>6429077</v>
      </c>
      <c r="F287" s="1" t="s">
        <v>1136</v>
      </c>
      <c r="G287" s="1">
        <v>202.33</v>
      </c>
      <c r="H287" s="1" t="s">
        <v>4060</v>
      </c>
      <c r="I287" s="1" t="s">
        <v>2382</v>
      </c>
      <c r="J287" s="1" t="s">
        <v>2382</v>
      </c>
      <c r="K287" s="1" t="s">
        <v>2382</v>
      </c>
      <c r="L287" s="1" t="s">
        <v>2382</v>
      </c>
      <c r="M287" s="1" t="s">
        <v>2382</v>
      </c>
      <c r="N287" s="1" t="s">
        <v>9</v>
      </c>
      <c r="O287" s="1" t="s">
        <v>80</v>
      </c>
      <c r="P287" s="1" t="s">
        <v>81</v>
      </c>
      <c r="Q287" s="1" t="s">
        <v>305</v>
      </c>
      <c r="R287" s="20" t="s">
        <v>305</v>
      </c>
    </row>
    <row r="288" spans="1:18" ht="17" x14ac:dyDescent="0.25">
      <c r="A288" s="19">
        <v>287</v>
      </c>
      <c r="B288" s="1" t="s">
        <v>3051</v>
      </c>
      <c r="C288" s="73">
        <v>1</v>
      </c>
      <c r="D288" s="1" t="s">
        <v>1518</v>
      </c>
      <c r="E288" s="1">
        <v>3032853</v>
      </c>
      <c r="F288" s="1" t="s">
        <v>1519</v>
      </c>
      <c r="G288" s="1">
        <v>206.37</v>
      </c>
      <c r="H288" s="1" t="s">
        <v>4061</v>
      </c>
      <c r="I288" s="1" t="s">
        <v>2382</v>
      </c>
      <c r="J288" s="1" t="s">
        <v>2382</v>
      </c>
      <c r="K288" s="1" t="s">
        <v>2382</v>
      </c>
      <c r="L288" s="1" t="s">
        <v>2382</v>
      </c>
      <c r="M288" s="1" t="s">
        <v>2382</v>
      </c>
      <c r="N288" s="1" t="s">
        <v>9</v>
      </c>
      <c r="O288" s="1" t="s">
        <v>80</v>
      </c>
      <c r="P288" s="1" t="s">
        <v>81</v>
      </c>
      <c r="Q288" s="1" t="s">
        <v>305</v>
      </c>
      <c r="R288" s="20" t="s">
        <v>305</v>
      </c>
    </row>
    <row r="289" spans="1:18" ht="17" x14ac:dyDescent="0.25">
      <c r="A289" s="19">
        <v>288</v>
      </c>
      <c r="B289" s="1" t="s">
        <v>3344</v>
      </c>
      <c r="C289" s="73">
        <v>1</v>
      </c>
      <c r="D289" s="1" t="s">
        <v>1066</v>
      </c>
      <c r="E289" s="1">
        <v>20139</v>
      </c>
      <c r="F289" s="1" t="s">
        <v>84</v>
      </c>
      <c r="G289" s="1">
        <v>150.22</v>
      </c>
      <c r="H289" s="1" t="s">
        <v>3345</v>
      </c>
      <c r="I289" s="1" t="s">
        <v>2382</v>
      </c>
      <c r="J289" s="1" t="s">
        <v>2382</v>
      </c>
      <c r="K289" s="1" t="s">
        <v>2382</v>
      </c>
      <c r="L289" s="1" t="s">
        <v>2382</v>
      </c>
      <c r="M289" s="1" t="s">
        <v>2382</v>
      </c>
      <c r="N289" s="1" t="s">
        <v>9</v>
      </c>
      <c r="O289" s="1" t="s">
        <v>46</v>
      </c>
      <c r="P289" s="1" t="s">
        <v>59</v>
      </c>
      <c r="Q289" s="1" t="s">
        <v>513</v>
      </c>
      <c r="R289" s="20" t="s">
        <v>513</v>
      </c>
    </row>
    <row r="290" spans="1:18" ht="17" x14ac:dyDescent="0.25">
      <c r="A290" s="19">
        <v>289</v>
      </c>
      <c r="B290" s="1" t="s">
        <v>3503</v>
      </c>
      <c r="C290" s="73">
        <v>1</v>
      </c>
      <c r="D290" s="1" t="s">
        <v>2344</v>
      </c>
      <c r="E290" s="1">
        <v>5370122</v>
      </c>
      <c r="F290" s="1" t="s">
        <v>3501</v>
      </c>
      <c r="G290" s="1">
        <v>124.22</v>
      </c>
      <c r="H290" s="1" t="s">
        <v>2382</v>
      </c>
      <c r="I290" s="1" t="s">
        <v>2382</v>
      </c>
      <c r="J290" s="1" t="s">
        <v>2382</v>
      </c>
      <c r="K290" s="1" t="s">
        <v>2382</v>
      </c>
      <c r="L290" s="1" t="s">
        <v>2382</v>
      </c>
      <c r="M290" s="1" t="s">
        <v>2382</v>
      </c>
      <c r="N290" s="1" t="s">
        <v>9</v>
      </c>
      <c r="O290" s="1" t="s">
        <v>289</v>
      </c>
      <c r="P290" s="1" t="s">
        <v>290</v>
      </c>
      <c r="Q290" s="1" t="s">
        <v>767</v>
      </c>
      <c r="R290" s="20" t="s">
        <v>768</v>
      </c>
    </row>
    <row r="291" spans="1:18" ht="17" x14ac:dyDescent="0.25">
      <c r="A291" s="19">
        <v>290</v>
      </c>
      <c r="B291" s="1" t="s">
        <v>3408</v>
      </c>
      <c r="C291" s="73">
        <v>1</v>
      </c>
      <c r="D291" s="1" t="s">
        <v>1225</v>
      </c>
      <c r="E291" s="1">
        <v>5371124</v>
      </c>
      <c r="F291" s="1" t="s">
        <v>171</v>
      </c>
      <c r="G291" s="1">
        <v>136.22999999999999</v>
      </c>
      <c r="H291" s="1" t="s">
        <v>3883</v>
      </c>
      <c r="I291" s="1" t="s">
        <v>2382</v>
      </c>
      <c r="J291" s="1" t="s">
        <v>2382</v>
      </c>
      <c r="K291" s="1" t="s">
        <v>2382</v>
      </c>
      <c r="L291" s="1" t="s">
        <v>2382</v>
      </c>
      <c r="M291" s="1" t="s">
        <v>2382</v>
      </c>
      <c r="N291" s="1" t="s">
        <v>9</v>
      </c>
      <c r="O291" s="1" t="s">
        <v>289</v>
      </c>
      <c r="P291" s="1" t="s">
        <v>290</v>
      </c>
      <c r="Q291" s="1" t="s">
        <v>291</v>
      </c>
      <c r="R291" s="20" t="s">
        <v>291</v>
      </c>
    </row>
    <row r="292" spans="1:18" ht="17" x14ac:dyDescent="0.25">
      <c r="A292" s="19">
        <v>291</v>
      </c>
      <c r="B292" s="1" t="s">
        <v>3122</v>
      </c>
      <c r="C292" s="73">
        <v>1</v>
      </c>
      <c r="D292" s="1" t="s">
        <v>1035</v>
      </c>
      <c r="E292" s="1">
        <v>6432687</v>
      </c>
      <c r="F292" s="1" t="s">
        <v>142</v>
      </c>
      <c r="G292" s="1">
        <v>194.31</v>
      </c>
      <c r="H292" s="79" t="s">
        <v>4062</v>
      </c>
      <c r="I292" s="1" t="s">
        <v>2382</v>
      </c>
      <c r="J292" s="1" t="s">
        <v>2382</v>
      </c>
      <c r="K292" s="1" t="s">
        <v>2382</v>
      </c>
      <c r="L292" s="1" t="s">
        <v>2382</v>
      </c>
      <c r="M292" s="1" t="s">
        <v>2382</v>
      </c>
      <c r="N292" s="1" t="s">
        <v>9</v>
      </c>
      <c r="O292" s="1" t="s">
        <v>88</v>
      </c>
      <c r="P292" s="1" t="s">
        <v>1023</v>
      </c>
      <c r="Q292" s="1" t="s">
        <v>1023</v>
      </c>
      <c r="R292" s="20" t="s">
        <v>1023</v>
      </c>
    </row>
    <row r="293" spans="1:18" ht="17" x14ac:dyDescent="0.25">
      <c r="A293" s="19">
        <v>292</v>
      </c>
      <c r="B293" s="1" t="s">
        <v>2841</v>
      </c>
      <c r="C293" s="73">
        <v>1</v>
      </c>
      <c r="D293" s="1" t="s">
        <v>2379</v>
      </c>
      <c r="E293" s="1">
        <v>22524729</v>
      </c>
      <c r="F293" s="1" t="s">
        <v>2842</v>
      </c>
      <c r="G293" s="1">
        <v>290.5</v>
      </c>
      <c r="H293" s="1" t="s">
        <v>2382</v>
      </c>
      <c r="I293" s="1" t="s">
        <v>2382</v>
      </c>
      <c r="J293" s="1" t="s">
        <v>2382</v>
      </c>
      <c r="K293" s="1" t="s">
        <v>2382</v>
      </c>
      <c r="L293" s="1" t="s">
        <v>2382</v>
      </c>
      <c r="M293" s="1" t="s">
        <v>2382</v>
      </c>
      <c r="N293" s="1" t="s">
        <v>9</v>
      </c>
      <c r="O293" s="1" t="s">
        <v>80</v>
      </c>
      <c r="P293" s="1" t="s">
        <v>81</v>
      </c>
      <c r="Q293" s="1" t="s">
        <v>1240</v>
      </c>
      <c r="R293" s="20" t="s">
        <v>2843</v>
      </c>
    </row>
    <row r="294" spans="1:18" ht="17" x14ac:dyDescent="0.25">
      <c r="A294" s="19">
        <v>293</v>
      </c>
      <c r="B294" s="1" t="s">
        <v>2975</v>
      </c>
      <c r="C294" s="73">
        <v>1</v>
      </c>
      <c r="D294" s="1" t="s">
        <v>2239</v>
      </c>
      <c r="E294" s="1">
        <v>5367550</v>
      </c>
      <c r="F294" s="1" t="s">
        <v>545</v>
      </c>
      <c r="G294" s="1">
        <v>222.37</v>
      </c>
      <c r="H294" s="79" t="s">
        <v>4063</v>
      </c>
      <c r="I294" s="1" t="s">
        <v>2382</v>
      </c>
      <c r="J294" s="1" t="s">
        <v>2382</v>
      </c>
      <c r="K294" s="1" t="s">
        <v>2382</v>
      </c>
      <c r="L294" s="1" t="s">
        <v>2382</v>
      </c>
      <c r="M294" s="1" t="s">
        <v>2382</v>
      </c>
      <c r="N294" s="1" t="s">
        <v>9</v>
      </c>
      <c r="O294" s="1" t="s">
        <v>80</v>
      </c>
      <c r="P294" s="1" t="s">
        <v>81</v>
      </c>
      <c r="Q294" s="1" t="s">
        <v>305</v>
      </c>
      <c r="R294" s="20" t="s">
        <v>2976</v>
      </c>
    </row>
    <row r="295" spans="1:18" ht="17" x14ac:dyDescent="0.25">
      <c r="A295" s="19">
        <v>294</v>
      </c>
      <c r="B295" s="1" t="s">
        <v>2862</v>
      </c>
      <c r="C295" s="73">
        <v>1</v>
      </c>
      <c r="D295" s="1" t="s">
        <v>2202</v>
      </c>
      <c r="E295" s="1">
        <v>22295695</v>
      </c>
      <c r="F295" s="1" t="s">
        <v>2863</v>
      </c>
      <c r="G295" s="1">
        <v>281.3</v>
      </c>
      <c r="H295" s="1" t="s">
        <v>4064</v>
      </c>
      <c r="I295" s="1" t="s">
        <v>2382</v>
      </c>
      <c r="J295" s="1" t="s">
        <v>2382</v>
      </c>
      <c r="K295" s="1" t="s">
        <v>2382</v>
      </c>
      <c r="L295" s="1" t="s">
        <v>2382</v>
      </c>
      <c r="M295" s="1" t="s">
        <v>2382</v>
      </c>
      <c r="N295" s="1" t="s">
        <v>9</v>
      </c>
      <c r="O295" s="1" t="s">
        <v>80</v>
      </c>
      <c r="P295" s="1" t="s">
        <v>2756</v>
      </c>
      <c r="Q295" s="1" t="s">
        <v>2864</v>
      </c>
      <c r="R295" s="20" t="s">
        <v>2864</v>
      </c>
    </row>
    <row r="296" spans="1:18" ht="17" x14ac:dyDescent="0.25">
      <c r="A296" s="19">
        <v>295</v>
      </c>
      <c r="B296" s="1" t="s">
        <v>3409</v>
      </c>
      <c r="C296" s="73">
        <v>1</v>
      </c>
      <c r="D296" s="1" t="s">
        <v>2310</v>
      </c>
      <c r="E296" s="1">
        <v>5352486</v>
      </c>
      <c r="F296" s="1" t="s">
        <v>171</v>
      </c>
      <c r="G296" s="1">
        <v>136.22999999999999</v>
      </c>
      <c r="H296" s="1" t="s">
        <v>4065</v>
      </c>
      <c r="I296" s="1" t="s">
        <v>2382</v>
      </c>
      <c r="J296" s="1" t="s">
        <v>2382</v>
      </c>
      <c r="K296" s="1" t="s">
        <v>2382</v>
      </c>
      <c r="L296" s="1" t="s">
        <v>2382</v>
      </c>
      <c r="M296" s="1" t="s">
        <v>2382</v>
      </c>
      <c r="N296" s="1" t="s">
        <v>9</v>
      </c>
      <c r="O296" s="1" t="s">
        <v>289</v>
      </c>
      <c r="P296" s="1" t="s">
        <v>290</v>
      </c>
      <c r="Q296" s="1" t="s">
        <v>291</v>
      </c>
      <c r="R296" s="20" t="s">
        <v>291</v>
      </c>
    </row>
    <row r="297" spans="1:18" ht="17" x14ac:dyDescent="0.25">
      <c r="A297" s="19">
        <v>296</v>
      </c>
      <c r="B297" s="1" t="s">
        <v>3511</v>
      </c>
      <c r="C297" s="73">
        <v>1</v>
      </c>
      <c r="D297" s="1" t="s">
        <v>2366</v>
      </c>
      <c r="E297" s="1">
        <v>5369970</v>
      </c>
      <c r="F297" s="1" t="s">
        <v>3508</v>
      </c>
      <c r="G297" s="1">
        <v>122.21</v>
      </c>
      <c r="H297" s="1" t="s">
        <v>3884</v>
      </c>
      <c r="I297" s="1" t="s">
        <v>2382</v>
      </c>
      <c r="J297" s="1" t="s">
        <v>2382</v>
      </c>
      <c r="K297" s="1" t="s">
        <v>2382</v>
      </c>
      <c r="L297" s="1" t="s">
        <v>2382</v>
      </c>
      <c r="M297" s="1" t="s">
        <v>2382</v>
      </c>
      <c r="N297" s="1" t="s">
        <v>9</v>
      </c>
      <c r="O297" s="1" t="s">
        <v>289</v>
      </c>
      <c r="P297" s="1" t="s">
        <v>290</v>
      </c>
      <c r="Q297" s="1" t="s">
        <v>291</v>
      </c>
      <c r="R297" s="20" t="s">
        <v>291</v>
      </c>
    </row>
    <row r="298" spans="1:18" ht="17" x14ac:dyDescent="0.25">
      <c r="A298" s="19">
        <v>297</v>
      </c>
      <c r="B298" s="1" t="s">
        <v>3681</v>
      </c>
      <c r="C298" s="73">
        <v>1</v>
      </c>
      <c r="D298" s="1" t="s">
        <v>2359</v>
      </c>
      <c r="E298" s="1">
        <v>638070</v>
      </c>
      <c r="F298" s="1" t="s">
        <v>769</v>
      </c>
      <c r="G298" s="1">
        <v>82.14</v>
      </c>
      <c r="H298" s="1" t="s">
        <v>3682</v>
      </c>
      <c r="I298" s="1" t="s">
        <v>2382</v>
      </c>
      <c r="J298" s="1" t="s">
        <v>2382</v>
      </c>
      <c r="K298" s="1" t="s">
        <v>2382</v>
      </c>
      <c r="L298" s="1" t="s">
        <v>2382</v>
      </c>
      <c r="M298" s="1" t="s">
        <v>2382</v>
      </c>
      <c r="N298" s="1" t="s">
        <v>9</v>
      </c>
      <c r="O298" s="1" t="s">
        <v>289</v>
      </c>
      <c r="P298" s="1" t="s">
        <v>290</v>
      </c>
      <c r="Q298" s="1" t="s">
        <v>291</v>
      </c>
      <c r="R298" s="20" t="s">
        <v>291</v>
      </c>
    </row>
    <row r="299" spans="1:18" ht="17" x14ac:dyDescent="0.25">
      <c r="A299" s="19">
        <v>298</v>
      </c>
      <c r="B299" s="1" t="s">
        <v>3685</v>
      </c>
      <c r="C299" s="73">
        <v>1</v>
      </c>
      <c r="D299" s="1" t="s">
        <v>1476</v>
      </c>
      <c r="E299" s="1">
        <v>39175</v>
      </c>
      <c r="F299" s="1" t="s">
        <v>769</v>
      </c>
      <c r="G299" s="1">
        <v>82.14</v>
      </c>
      <c r="H299" s="1" t="s">
        <v>3885</v>
      </c>
      <c r="I299" s="1" t="s">
        <v>2382</v>
      </c>
      <c r="J299" s="1" t="s">
        <v>2382</v>
      </c>
      <c r="K299" s="1" t="s">
        <v>2382</v>
      </c>
      <c r="L299" s="1" t="s">
        <v>2382</v>
      </c>
      <c r="M299" s="1" t="s">
        <v>2382</v>
      </c>
      <c r="N299" s="1" t="s">
        <v>9</v>
      </c>
      <c r="O299" s="1" t="s">
        <v>289</v>
      </c>
      <c r="P299" s="1" t="s">
        <v>290</v>
      </c>
      <c r="Q299" s="1" t="s">
        <v>767</v>
      </c>
      <c r="R299" s="20" t="s">
        <v>768</v>
      </c>
    </row>
    <row r="300" spans="1:18" ht="17" x14ac:dyDescent="0.25">
      <c r="A300" s="19">
        <v>299</v>
      </c>
      <c r="B300" s="1" t="s">
        <v>3718</v>
      </c>
      <c r="C300" s="73">
        <v>1</v>
      </c>
      <c r="D300" s="1" t="s">
        <v>3719</v>
      </c>
      <c r="E300" s="1">
        <v>62204</v>
      </c>
      <c r="F300" s="1" t="s">
        <v>787</v>
      </c>
      <c r="G300" s="1">
        <v>68.12</v>
      </c>
      <c r="H300" s="1" t="s">
        <v>3720</v>
      </c>
      <c r="I300" s="1" t="s">
        <v>2382</v>
      </c>
      <c r="J300" s="1">
        <v>74165</v>
      </c>
      <c r="K300" s="1" t="s">
        <v>2382</v>
      </c>
      <c r="L300" s="1" t="s">
        <v>2382</v>
      </c>
      <c r="M300" s="1" t="s">
        <v>2382</v>
      </c>
      <c r="N300" s="1" t="s">
        <v>9</v>
      </c>
      <c r="O300" s="1" t="s">
        <v>289</v>
      </c>
      <c r="P300" s="1" t="s">
        <v>290</v>
      </c>
      <c r="Q300" s="1" t="s">
        <v>767</v>
      </c>
      <c r="R300" s="20" t="s">
        <v>768</v>
      </c>
    </row>
    <row r="301" spans="1:18" ht="17" x14ac:dyDescent="0.25">
      <c r="A301" s="19">
        <v>300</v>
      </c>
      <c r="B301" s="1" t="s">
        <v>2836</v>
      </c>
      <c r="C301" s="73">
        <v>1</v>
      </c>
      <c r="D301" s="1" t="s">
        <v>2245</v>
      </c>
      <c r="E301" s="1">
        <v>5364768</v>
      </c>
      <c r="F301" s="1" t="s">
        <v>2837</v>
      </c>
      <c r="G301" s="1">
        <v>294.5</v>
      </c>
      <c r="H301" s="1" t="s">
        <v>2382</v>
      </c>
      <c r="I301" s="1" t="s">
        <v>2382</v>
      </c>
      <c r="J301" s="1" t="s">
        <v>2382</v>
      </c>
      <c r="K301" s="1" t="s">
        <v>2382</v>
      </c>
      <c r="L301" s="1" t="s">
        <v>2382</v>
      </c>
      <c r="M301" s="1" t="s">
        <v>2382</v>
      </c>
      <c r="N301" s="1" t="s">
        <v>9</v>
      </c>
      <c r="O301" s="1" t="s">
        <v>80</v>
      </c>
      <c r="P301" s="1" t="s">
        <v>106</v>
      </c>
      <c r="Q301" s="1" t="s">
        <v>107</v>
      </c>
      <c r="R301" s="20" t="s">
        <v>1497</v>
      </c>
    </row>
    <row r="302" spans="1:18" ht="17" x14ac:dyDescent="0.25">
      <c r="A302" s="19">
        <v>301</v>
      </c>
      <c r="B302" s="1" t="s">
        <v>2921</v>
      </c>
      <c r="C302" s="73">
        <v>1</v>
      </c>
      <c r="D302" s="1" t="s">
        <v>928</v>
      </c>
      <c r="E302" s="1">
        <v>5364982</v>
      </c>
      <c r="F302" s="1" t="s">
        <v>929</v>
      </c>
      <c r="G302" s="1">
        <v>246.4</v>
      </c>
      <c r="H302" s="1" t="s">
        <v>2382</v>
      </c>
      <c r="I302" s="1" t="s">
        <v>2382</v>
      </c>
      <c r="J302" s="1" t="s">
        <v>2382</v>
      </c>
      <c r="K302" s="1" t="s">
        <v>2382</v>
      </c>
      <c r="L302" s="1" t="s">
        <v>2382</v>
      </c>
      <c r="M302" s="1" t="s">
        <v>2382</v>
      </c>
      <c r="N302" s="1" t="s">
        <v>9</v>
      </c>
      <c r="O302" s="1" t="s">
        <v>289</v>
      </c>
      <c r="P302" s="1" t="s">
        <v>290</v>
      </c>
      <c r="Q302" s="1" t="s">
        <v>291</v>
      </c>
      <c r="R302" s="20" t="s">
        <v>291</v>
      </c>
    </row>
    <row r="303" spans="1:18" ht="17" x14ac:dyDescent="0.25">
      <c r="A303" s="19">
        <v>302</v>
      </c>
      <c r="B303" s="1" t="s">
        <v>3402</v>
      </c>
      <c r="C303" s="73">
        <v>1</v>
      </c>
      <c r="D303" s="1" t="s">
        <v>3403</v>
      </c>
      <c r="E303" s="1">
        <v>81437</v>
      </c>
      <c r="F303" s="1" t="s">
        <v>1021</v>
      </c>
      <c r="G303" s="1">
        <v>138.16</v>
      </c>
      <c r="H303" s="1" t="s">
        <v>3404</v>
      </c>
      <c r="I303" s="1" t="s">
        <v>3405</v>
      </c>
      <c r="J303" s="1">
        <v>1580</v>
      </c>
      <c r="K303" s="1" t="s">
        <v>2382</v>
      </c>
      <c r="L303" s="1" t="s">
        <v>2382</v>
      </c>
      <c r="M303" s="1" t="s">
        <v>2382</v>
      </c>
      <c r="N303" s="1" t="s">
        <v>9</v>
      </c>
      <c r="O303" s="1" t="s">
        <v>46</v>
      </c>
      <c r="P303" s="1" t="s">
        <v>59</v>
      </c>
      <c r="Q303" s="1" t="s">
        <v>513</v>
      </c>
      <c r="R303" s="20" t="s">
        <v>513</v>
      </c>
    </row>
    <row r="304" spans="1:18" ht="17" x14ac:dyDescent="0.25">
      <c r="A304" s="19">
        <v>303</v>
      </c>
      <c r="B304" s="1" t="s">
        <v>3412</v>
      </c>
      <c r="C304" s="73">
        <v>1</v>
      </c>
      <c r="D304" s="1" t="s">
        <v>2354</v>
      </c>
      <c r="E304" s="1">
        <v>57351031</v>
      </c>
      <c r="F304" s="1" t="s">
        <v>171</v>
      </c>
      <c r="G304" s="1">
        <v>136.22999999999999</v>
      </c>
      <c r="H304" s="1" t="s">
        <v>2382</v>
      </c>
      <c r="I304" s="1" t="s">
        <v>2382</v>
      </c>
      <c r="J304" s="1" t="s">
        <v>2382</v>
      </c>
      <c r="K304" s="1" t="s">
        <v>2382</v>
      </c>
      <c r="L304" s="1" t="s">
        <v>2382</v>
      </c>
      <c r="M304" s="1" t="s">
        <v>2382</v>
      </c>
      <c r="N304" s="1" t="s">
        <v>9</v>
      </c>
      <c r="O304" s="1" t="s">
        <v>80</v>
      </c>
      <c r="P304" s="1" t="s">
        <v>81</v>
      </c>
      <c r="Q304" s="1" t="s">
        <v>82</v>
      </c>
      <c r="R304" s="20" t="s">
        <v>697</v>
      </c>
    </row>
    <row r="305" spans="1:18" ht="17" x14ac:dyDescent="0.25">
      <c r="A305" s="19">
        <v>304</v>
      </c>
      <c r="B305" s="1" t="s">
        <v>2838</v>
      </c>
      <c r="C305" s="73">
        <v>1</v>
      </c>
      <c r="D305" s="1" t="s">
        <v>2839</v>
      </c>
      <c r="E305" s="1">
        <v>5363757</v>
      </c>
      <c r="F305" s="1" t="s">
        <v>2840</v>
      </c>
      <c r="G305" s="1">
        <v>294.39999999999998</v>
      </c>
      <c r="H305" s="1" t="s">
        <v>2382</v>
      </c>
      <c r="I305" s="1" t="s">
        <v>2382</v>
      </c>
      <c r="J305" s="1" t="s">
        <v>2382</v>
      </c>
      <c r="K305" s="1" t="s">
        <v>2382</v>
      </c>
      <c r="L305" s="1" t="s">
        <v>2382</v>
      </c>
      <c r="M305" s="1" t="s">
        <v>2382</v>
      </c>
      <c r="N305" s="1" t="s">
        <v>9</v>
      </c>
      <c r="O305" s="1" t="s">
        <v>10</v>
      </c>
      <c r="P305" s="1" t="s">
        <v>11</v>
      </c>
      <c r="Q305" s="1" t="s">
        <v>12</v>
      </c>
      <c r="R305" s="20" t="s">
        <v>127</v>
      </c>
    </row>
    <row r="306" spans="1:18" ht="17" x14ac:dyDescent="0.25">
      <c r="A306" s="19">
        <v>305</v>
      </c>
      <c r="B306" s="1" t="s">
        <v>2974</v>
      </c>
      <c r="C306" s="73">
        <v>1</v>
      </c>
      <c r="D306" s="1" t="s">
        <v>2204</v>
      </c>
      <c r="E306" s="1">
        <v>91704770</v>
      </c>
      <c r="F306" s="1" t="s">
        <v>545</v>
      </c>
      <c r="G306" s="1">
        <v>222.37</v>
      </c>
      <c r="H306" s="1" t="s">
        <v>2382</v>
      </c>
      <c r="I306" s="1" t="s">
        <v>2382</v>
      </c>
      <c r="J306" s="1" t="s">
        <v>2382</v>
      </c>
      <c r="K306" s="1" t="s">
        <v>2382</v>
      </c>
      <c r="L306" s="1" t="s">
        <v>2382</v>
      </c>
      <c r="M306" s="1" t="s">
        <v>2382</v>
      </c>
      <c r="N306" s="1" t="s">
        <v>9</v>
      </c>
      <c r="O306" s="1" t="s">
        <v>80</v>
      </c>
      <c r="P306" s="1" t="s">
        <v>81</v>
      </c>
      <c r="Q306" s="1" t="s">
        <v>305</v>
      </c>
      <c r="R306" s="20" t="s">
        <v>305</v>
      </c>
    </row>
    <row r="307" spans="1:18" ht="17" x14ac:dyDescent="0.25">
      <c r="A307" s="19">
        <v>306</v>
      </c>
      <c r="B307" s="1" t="s">
        <v>3176</v>
      </c>
      <c r="C307" s="73">
        <v>1</v>
      </c>
      <c r="D307" s="1" t="s">
        <v>2292</v>
      </c>
      <c r="E307" s="1">
        <v>91700520</v>
      </c>
      <c r="F307" s="1" t="s">
        <v>1112</v>
      </c>
      <c r="G307" s="1">
        <v>178.27</v>
      </c>
      <c r="H307" s="1" t="s">
        <v>2382</v>
      </c>
      <c r="I307" s="1" t="s">
        <v>2382</v>
      </c>
      <c r="J307" s="1" t="s">
        <v>2382</v>
      </c>
      <c r="K307" s="1" t="s">
        <v>2382</v>
      </c>
      <c r="L307" s="1" t="s">
        <v>2382</v>
      </c>
      <c r="M307" s="1" t="s">
        <v>2382</v>
      </c>
      <c r="N307" s="1" t="s">
        <v>9</v>
      </c>
      <c r="O307" s="1" t="s">
        <v>10</v>
      </c>
      <c r="P307" s="1" t="s">
        <v>11</v>
      </c>
      <c r="Q307" s="1" t="s">
        <v>12</v>
      </c>
      <c r="R307" s="20" t="s">
        <v>13</v>
      </c>
    </row>
    <row r="308" spans="1:18" ht="17" x14ac:dyDescent="0.25">
      <c r="A308" s="19">
        <v>307</v>
      </c>
      <c r="B308" s="1" t="s">
        <v>3088</v>
      </c>
      <c r="C308" s="73">
        <v>1</v>
      </c>
      <c r="D308" s="1" t="s">
        <v>1139</v>
      </c>
      <c r="E308" s="1">
        <v>5371839</v>
      </c>
      <c r="F308" s="1" t="s">
        <v>1136</v>
      </c>
      <c r="G308" s="1">
        <v>202.33</v>
      </c>
      <c r="H308" s="1" t="s">
        <v>2382</v>
      </c>
      <c r="I308" s="1" t="s">
        <v>2382</v>
      </c>
      <c r="J308" s="1" t="s">
        <v>2382</v>
      </c>
      <c r="K308" s="1" t="s">
        <v>2382</v>
      </c>
      <c r="L308" s="1" t="s">
        <v>2382</v>
      </c>
      <c r="M308" s="1" t="s">
        <v>2382</v>
      </c>
      <c r="N308" s="1" t="s">
        <v>9</v>
      </c>
      <c r="O308" s="1" t="s">
        <v>289</v>
      </c>
      <c r="P308" s="1" t="s">
        <v>290</v>
      </c>
      <c r="Q308" s="1" t="s">
        <v>291</v>
      </c>
      <c r="R308" s="20" t="s">
        <v>291</v>
      </c>
    </row>
    <row r="309" spans="1:18" ht="17" x14ac:dyDescent="0.25">
      <c r="A309" s="19">
        <v>308</v>
      </c>
      <c r="B309" s="1" t="s">
        <v>3635</v>
      </c>
      <c r="C309" s="73">
        <v>1</v>
      </c>
      <c r="D309" s="1" t="s">
        <v>1038</v>
      </c>
      <c r="E309" s="1">
        <v>5367525</v>
      </c>
      <c r="F309" s="1" t="s">
        <v>1039</v>
      </c>
      <c r="G309" s="1">
        <v>96.17</v>
      </c>
      <c r="H309" s="1" t="s">
        <v>4066</v>
      </c>
      <c r="I309" s="1" t="s">
        <v>2382</v>
      </c>
      <c r="J309" s="1" t="s">
        <v>2382</v>
      </c>
      <c r="K309" s="1" t="s">
        <v>2382</v>
      </c>
      <c r="L309" s="1" t="s">
        <v>2382</v>
      </c>
      <c r="M309" s="1" t="s">
        <v>2382</v>
      </c>
      <c r="N309" s="1" t="s">
        <v>9</v>
      </c>
      <c r="O309" s="1" t="s">
        <v>289</v>
      </c>
      <c r="P309" s="1" t="s">
        <v>290</v>
      </c>
      <c r="Q309" s="1" t="s">
        <v>291</v>
      </c>
      <c r="R309" s="20" t="s">
        <v>291</v>
      </c>
    </row>
    <row r="310" spans="1:18" ht="17" x14ac:dyDescent="0.25">
      <c r="A310" s="19">
        <v>309</v>
      </c>
      <c r="B310" s="1" t="s">
        <v>933</v>
      </c>
      <c r="C310" s="73">
        <v>1</v>
      </c>
      <c r="D310" s="1" t="s">
        <v>932</v>
      </c>
      <c r="E310" s="1">
        <v>6437599</v>
      </c>
      <c r="F310" s="1" t="s">
        <v>128</v>
      </c>
      <c r="G310" s="1">
        <v>190.28</v>
      </c>
      <c r="H310" s="1" t="s">
        <v>3886</v>
      </c>
      <c r="I310" s="1" t="s">
        <v>2382</v>
      </c>
      <c r="J310" s="1" t="s">
        <v>2382</v>
      </c>
      <c r="K310" s="1" t="s">
        <v>2382</v>
      </c>
      <c r="L310" s="1" t="s">
        <v>2382</v>
      </c>
      <c r="M310" s="1" t="s">
        <v>2382</v>
      </c>
      <c r="N310" s="1" t="s">
        <v>9</v>
      </c>
      <c r="O310" s="1" t="s">
        <v>10</v>
      </c>
      <c r="P310" s="1" t="s">
        <v>11</v>
      </c>
      <c r="Q310" s="1" t="s">
        <v>12</v>
      </c>
      <c r="R310" s="20" t="s">
        <v>13</v>
      </c>
    </row>
    <row r="311" spans="1:18" ht="17" x14ac:dyDescent="0.25">
      <c r="A311" s="19">
        <v>310</v>
      </c>
      <c r="B311" s="1" t="s">
        <v>3123</v>
      </c>
      <c r="C311" s="73">
        <v>1</v>
      </c>
      <c r="D311" s="1" t="s">
        <v>535</v>
      </c>
      <c r="E311" s="1">
        <v>1549778</v>
      </c>
      <c r="F311" s="1" t="s">
        <v>142</v>
      </c>
      <c r="G311" s="1">
        <v>194.31</v>
      </c>
      <c r="H311" s="1" t="s">
        <v>3124</v>
      </c>
      <c r="I311" s="1" t="s">
        <v>2382</v>
      </c>
      <c r="J311" s="1">
        <v>67206</v>
      </c>
      <c r="K311" s="1" t="s">
        <v>2382</v>
      </c>
      <c r="L311" s="1" t="s">
        <v>4242</v>
      </c>
      <c r="M311" s="1" t="s">
        <v>2382</v>
      </c>
      <c r="N311" s="1" t="s">
        <v>9</v>
      </c>
      <c r="O311" s="1" t="s">
        <v>80</v>
      </c>
      <c r="P311" s="1" t="s">
        <v>81</v>
      </c>
      <c r="Q311" s="1" t="s">
        <v>82</v>
      </c>
      <c r="R311" s="20" t="s">
        <v>242</v>
      </c>
    </row>
    <row r="312" spans="1:18" ht="17" x14ac:dyDescent="0.25">
      <c r="A312" s="19">
        <v>311</v>
      </c>
      <c r="B312" s="1" t="s">
        <v>3024</v>
      </c>
      <c r="C312" s="73">
        <v>1</v>
      </c>
      <c r="D312" s="1" t="s">
        <v>1328</v>
      </c>
      <c r="E312" s="1">
        <v>5363460</v>
      </c>
      <c r="F312" s="1" t="s">
        <v>1329</v>
      </c>
      <c r="G312" s="1">
        <v>208.34</v>
      </c>
      <c r="H312" s="1" t="s">
        <v>3025</v>
      </c>
      <c r="I312" s="1" t="s">
        <v>2382</v>
      </c>
      <c r="J312" s="1" t="s">
        <v>2382</v>
      </c>
      <c r="K312" s="1" t="s">
        <v>2382</v>
      </c>
      <c r="L312" s="1" t="s">
        <v>2382</v>
      </c>
      <c r="M312" s="1" t="s">
        <v>2382</v>
      </c>
      <c r="N312" s="1" t="s">
        <v>9</v>
      </c>
      <c r="O312" s="1" t="s">
        <v>80</v>
      </c>
      <c r="P312" s="1" t="s">
        <v>81</v>
      </c>
      <c r="Q312" s="1" t="s">
        <v>82</v>
      </c>
      <c r="R312" s="20" t="s">
        <v>242</v>
      </c>
    </row>
    <row r="313" spans="1:18" ht="17" x14ac:dyDescent="0.25">
      <c r="A313" s="19">
        <v>312</v>
      </c>
      <c r="B313" s="1" t="s">
        <v>3329</v>
      </c>
      <c r="C313" s="73">
        <v>1</v>
      </c>
      <c r="D313" s="1" t="s">
        <v>1496</v>
      </c>
      <c r="E313" s="1">
        <v>91753567</v>
      </c>
      <c r="F313" s="1" t="s">
        <v>234</v>
      </c>
      <c r="G313" s="1">
        <v>152.22999999999999</v>
      </c>
      <c r="H313" s="1" t="s">
        <v>2382</v>
      </c>
      <c r="I313" s="1" t="s">
        <v>2382</v>
      </c>
      <c r="J313" s="1" t="s">
        <v>2382</v>
      </c>
      <c r="K313" s="1" t="s">
        <v>2382</v>
      </c>
      <c r="L313" s="1" t="s">
        <v>2382</v>
      </c>
      <c r="M313" s="1" t="s">
        <v>2382</v>
      </c>
      <c r="N313" s="1" t="s">
        <v>9</v>
      </c>
      <c r="O313" s="1" t="s">
        <v>80</v>
      </c>
      <c r="P313" s="1" t="s">
        <v>81</v>
      </c>
      <c r="Q313" s="1" t="s">
        <v>82</v>
      </c>
      <c r="R313" s="20" t="s">
        <v>242</v>
      </c>
    </row>
    <row r="314" spans="1:18" ht="17" x14ac:dyDescent="0.25">
      <c r="A314" s="19">
        <v>313</v>
      </c>
      <c r="B314" s="1" t="s">
        <v>2869</v>
      </c>
      <c r="C314" s="73">
        <v>1</v>
      </c>
      <c r="D314" s="1" t="s">
        <v>2309</v>
      </c>
      <c r="E314" s="1">
        <v>5365895</v>
      </c>
      <c r="F314" s="1" t="s">
        <v>2870</v>
      </c>
      <c r="G314" s="1">
        <v>272.5</v>
      </c>
      <c r="H314" s="1" t="s">
        <v>4067</v>
      </c>
      <c r="I314" s="1" t="s">
        <v>2382</v>
      </c>
      <c r="J314" s="1" t="s">
        <v>2382</v>
      </c>
      <c r="K314" s="1" t="s">
        <v>2382</v>
      </c>
      <c r="L314" s="1" t="s">
        <v>2382</v>
      </c>
      <c r="M314" s="1" t="s">
        <v>2382</v>
      </c>
      <c r="N314" s="1" t="s">
        <v>9</v>
      </c>
      <c r="O314" s="1" t="s">
        <v>80</v>
      </c>
      <c r="P314" s="1" t="s">
        <v>81</v>
      </c>
      <c r="Q314" s="1" t="s">
        <v>1240</v>
      </c>
      <c r="R314" s="20" t="s">
        <v>1241</v>
      </c>
    </row>
    <row r="315" spans="1:18" ht="17" x14ac:dyDescent="0.25">
      <c r="A315" s="19">
        <v>314</v>
      </c>
      <c r="B315" s="1" t="s">
        <v>2899</v>
      </c>
      <c r="C315" s="73">
        <v>1</v>
      </c>
      <c r="D315" s="1" t="s">
        <v>2221</v>
      </c>
      <c r="E315" s="1">
        <v>5365579</v>
      </c>
      <c r="F315" s="1" t="s">
        <v>2900</v>
      </c>
      <c r="G315" s="1">
        <v>266.39999999999998</v>
      </c>
      <c r="H315" s="1" t="s">
        <v>2382</v>
      </c>
      <c r="I315" s="1" t="s">
        <v>2382</v>
      </c>
      <c r="J315" s="1" t="s">
        <v>2382</v>
      </c>
      <c r="K315" s="1" t="s">
        <v>2382</v>
      </c>
      <c r="L315" s="1" t="s">
        <v>2382</v>
      </c>
      <c r="M315" s="1" t="s">
        <v>2382</v>
      </c>
      <c r="N315" s="1" t="s">
        <v>9</v>
      </c>
      <c r="O315" s="1" t="s">
        <v>80</v>
      </c>
      <c r="P315" s="1" t="s">
        <v>106</v>
      </c>
      <c r="Q315" s="1" t="s">
        <v>1161</v>
      </c>
      <c r="R315" s="20" t="s">
        <v>1660</v>
      </c>
    </row>
    <row r="316" spans="1:18" ht="17" x14ac:dyDescent="0.25">
      <c r="A316" s="19">
        <v>315</v>
      </c>
      <c r="B316" s="1" t="s">
        <v>2984</v>
      </c>
      <c r="C316" s="73">
        <v>1</v>
      </c>
      <c r="D316" s="1" t="s">
        <v>970</v>
      </c>
      <c r="E316" s="1">
        <v>6432640</v>
      </c>
      <c r="F316" s="1" t="s">
        <v>810</v>
      </c>
      <c r="G316" s="1">
        <v>220.35</v>
      </c>
      <c r="H316" s="1" t="s">
        <v>2382</v>
      </c>
      <c r="I316" s="1" t="s">
        <v>2382</v>
      </c>
      <c r="J316" s="1" t="s">
        <v>2382</v>
      </c>
      <c r="K316" s="1" t="s">
        <v>2382</v>
      </c>
      <c r="L316" s="1" t="s">
        <v>2382</v>
      </c>
      <c r="M316" s="1" t="s">
        <v>2382</v>
      </c>
      <c r="N316" s="1" t="s">
        <v>9</v>
      </c>
      <c r="O316" s="1" t="s">
        <v>80</v>
      </c>
      <c r="P316" s="1" t="s">
        <v>81</v>
      </c>
      <c r="Q316" s="1" t="s">
        <v>305</v>
      </c>
      <c r="R316" s="20" t="s">
        <v>971</v>
      </c>
    </row>
    <row r="317" spans="1:18" ht="17" x14ac:dyDescent="0.25">
      <c r="A317" s="19">
        <v>316</v>
      </c>
      <c r="B317" s="1" t="s">
        <v>2767</v>
      </c>
      <c r="C317" s="73">
        <v>1</v>
      </c>
      <c r="D317" s="1" t="s">
        <v>2304</v>
      </c>
      <c r="E317" s="1">
        <v>22213208</v>
      </c>
      <c r="F317" s="1" t="s">
        <v>2768</v>
      </c>
      <c r="G317" s="1">
        <v>342.5</v>
      </c>
      <c r="H317" s="1" t="s">
        <v>3887</v>
      </c>
      <c r="I317" s="1" t="s">
        <v>2382</v>
      </c>
      <c r="J317" s="1" t="s">
        <v>2382</v>
      </c>
      <c r="K317" s="1" t="s">
        <v>2382</v>
      </c>
      <c r="L317" s="1" t="s">
        <v>2382</v>
      </c>
      <c r="M317" s="1" t="s">
        <v>2382</v>
      </c>
      <c r="N317" s="1" t="s">
        <v>9</v>
      </c>
      <c r="O317" s="1" t="s">
        <v>80</v>
      </c>
      <c r="P317" s="1" t="s">
        <v>2756</v>
      </c>
      <c r="Q317" s="1" t="s">
        <v>2769</v>
      </c>
      <c r="R317" s="20" t="s">
        <v>2770</v>
      </c>
    </row>
    <row r="318" spans="1:18" ht="17" x14ac:dyDescent="0.25">
      <c r="A318" s="19">
        <v>317</v>
      </c>
      <c r="B318" s="1" t="s">
        <v>2965</v>
      </c>
      <c r="C318" s="73">
        <v>1</v>
      </c>
      <c r="D318" s="1" t="s">
        <v>2297</v>
      </c>
      <c r="E318" s="1">
        <v>5366224</v>
      </c>
      <c r="F318" s="1" t="s">
        <v>1572</v>
      </c>
      <c r="G318" s="1">
        <v>226.4</v>
      </c>
      <c r="H318" s="1" t="s">
        <v>2382</v>
      </c>
      <c r="I318" s="1" t="s">
        <v>2382</v>
      </c>
      <c r="J318" s="1" t="s">
        <v>2382</v>
      </c>
      <c r="K318" s="1" t="s">
        <v>2382</v>
      </c>
      <c r="L318" s="1" t="s">
        <v>2382</v>
      </c>
      <c r="M318" s="1" t="s">
        <v>2382</v>
      </c>
      <c r="N318" s="1" t="s">
        <v>9</v>
      </c>
      <c r="O318" s="1" t="s">
        <v>10</v>
      </c>
      <c r="P318" s="1" t="s">
        <v>11</v>
      </c>
      <c r="Q318" s="1" t="s">
        <v>11</v>
      </c>
      <c r="R318" s="20" t="s">
        <v>11</v>
      </c>
    </row>
    <row r="319" spans="1:18" ht="17" x14ac:dyDescent="0.25">
      <c r="A319" s="19">
        <v>318</v>
      </c>
      <c r="B319" s="1" t="s">
        <v>2852</v>
      </c>
      <c r="C319" s="73">
        <v>1</v>
      </c>
      <c r="D319" s="1" t="s">
        <v>2234</v>
      </c>
      <c r="E319" s="1">
        <v>5366217</v>
      </c>
      <c r="F319" s="1" t="s">
        <v>2853</v>
      </c>
      <c r="G319" s="1">
        <v>282.5</v>
      </c>
      <c r="H319" s="1" t="s">
        <v>4068</v>
      </c>
      <c r="I319" s="1" t="s">
        <v>2382</v>
      </c>
      <c r="J319" s="1" t="s">
        <v>2382</v>
      </c>
      <c r="K319" s="1" t="s">
        <v>2382</v>
      </c>
      <c r="L319" s="1" t="s">
        <v>2382</v>
      </c>
      <c r="M319" s="1" t="s">
        <v>2382</v>
      </c>
      <c r="N319" s="1" t="s">
        <v>9</v>
      </c>
      <c r="O319" s="1" t="s">
        <v>10</v>
      </c>
      <c r="P319" s="1" t="s">
        <v>11</v>
      </c>
      <c r="Q319" s="1" t="s">
        <v>667</v>
      </c>
      <c r="R319" s="20" t="s">
        <v>779</v>
      </c>
    </row>
    <row r="320" spans="1:18" ht="17" x14ac:dyDescent="0.25">
      <c r="A320" s="19">
        <v>319</v>
      </c>
      <c r="B320" s="1" t="s">
        <v>3250</v>
      </c>
      <c r="C320" s="73">
        <v>1</v>
      </c>
      <c r="D320" s="1" t="s">
        <v>1448</v>
      </c>
      <c r="E320" s="1">
        <v>5364936</v>
      </c>
      <c r="F320" s="1" t="s">
        <v>1449</v>
      </c>
      <c r="G320" s="1">
        <v>168.32</v>
      </c>
      <c r="H320" s="1" t="s">
        <v>2382</v>
      </c>
      <c r="I320" s="1" t="s">
        <v>2382</v>
      </c>
      <c r="J320" s="1" t="s">
        <v>2382</v>
      </c>
      <c r="K320" s="1" t="s">
        <v>2382</v>
      </c>
      <c r="L320" s="1" t="s">
        <v>2382</v>
      </c>
      <c r="M320" s="1" t="s">
        <v>2382</v>
      </c>
      <c r="N320" s="1" t="s">
        <v>9</v>
      </c>
      <c r="O320" s="1" t="s">
        <v>289</v>
      </c>
      <c r="P320" s="1" t="s">
        <v>290</v>
      </c>
      <c r="Q320" s="1" t="s">
        <v>1027</v>
      </c>
      <c r="R320" s="20" t="s">
        <v>1027</v>
      </c>
    </row>
    <row r="321" spans="1:18" ht="17" x14ac:dyDescent="0.25">
      <c r="A321" s="19">
        <v>320</v>
      </c>
      <c r="B321" s="1" t="s">
        <v>3023</v>
      </c>
      <c r="C321" s="73">
        <v>1</v>
      </c>
      <c r="D321" s="1" t="s">
        <v>2301</v>
      </c>
      <c r="E321" s="1">
        <v>5369482</v>
      </c>
      <c r="F321" s="1" t="s">
        <v>1329</v>
      </c>
      <c r="G321" s="1">
        <v>208.34</v>
      </c>
      <c r="H321" s="1" t="s">
        <v>2382</v>
      </c>
      <c r="I321" s="1" t="s">
        <v>2382</v>
      </c>
      <c r="J321" s="1" t="s">
        <v>2382</v>
      </c>
      <c r="K321" s="1" t="s">
        <v>2382</v>
      </c>
      <c r="L321" s="1" t="s">
        <v>2382</v>
      </c>
      <c r="M321" s="1" t="s">
        <v>2382</v>
      </c>
      <c r="N321" s="1" t="s">
        <v>9</v>
      </c>
      <c r="O321" s="1" t="s">
        <v>80</v>
      </c>
      <c r="P321" s="1" t="s">
        <v>81</v>
      </c>
      <c r="Q321" s="1" t="s">
        <v>82</v>
      </c>
      <c r="R321" s="20" t="s">
        <v>697</v>
      </c>
    </row>
    <row r="322" spans="1:18" ht="17" x14ac:dyDescent="0.25">
      <c r="A322" s="19">
        <v>321</v>
      </c>
      <c r="B322" s="1" t="s">
        <v>3705</v>
      </c>
      <c r="C322" s="73">
        <v>1</v>
      </c>
      <c r="D322" s="1" t="s">
        <v>1383</v>
      </c>
      <c r="E322" s="1">
        <v>5326161</v>
      </c>
      <c r="F322" s="1" t="s">
        <v>1293</v>
      </c>
      <c r="G322" s="1">
        <v>70.13</v>
      </c>
      <c r="H322" s="1" t="s">
        <v>3706</v>
      </c>
      <c r="I322" s="1" t="s">
        <v>2382</v>
      </c>
      <c r="J322" s="1" t="s">
        <v>2382</v>
      </c>
      <c r="K322" s="1" t="s">
        <v>2382</v>
      </c>
      <c r="L322" s="1" t="s">
        <v>2382</v>
      </c>
      <c r="M322" s="1" t="s">
        <v>2382</v>
      </c>
      <c r="N322" s="1" t="s">
        <v>9</v>
      </c>
      <c r="O322" s="1" t="s">
        <v>289</v>
      </c>
      <c r="P322" s="1" t="s">
        <v>290</v>
      </c>
      <c r="Q322" s="1" t="s">
        <v>1027</v>
      </c>
      <c r="R322" s="20" t="s">
        <v>1027</v>
      </c>
    </row>
    <row r="323" spans="1:18" ht="17" x14ac:dyDescent="0.25">
      <c r="A323" s="19">
        <v>322</v>
      </c>
      <c r="B323" s="1" t="s">
        <v>3179</v>
      </c>
      <c r="C323" s="73">
        <v>1</v>
      </c>
      <c r="D323" s="1" t="s">
        <v>2285</v>
      </c>
      <c r="E323" s="1">
        <v>22476628</v>
      </c>
      <c r="F323" s="1" t="s">
        <v>3180</v>
      </c>
      <c r="G323" s="1">
        <v>177.2</v>
      </c>
      <c r="H323" s="79" t="s">
        <v>4069</v>
      </c>
      <c r="I323" s="1" t="s">
        <v>2382</v>
      </c>
      <c r="J323" s="1" t="s">
        <v>2382</v>
      </c>
      <c r="K323" s="1" t="s">
        <v>2382</v>
      </c>
      <c r="L323" s="1" t="s">
        <v>2382</v>
      </c>
      <c r="M323" s="1" t="s">
        <v>2382</v>
      </c>
      <c r="N323" s="1" t="s">
        <v>9</v>
      </c>
      <c r="O323" s="1" t="s">
        <v>46</v>
      </c>
      <c r="P323" s="1" t="s">
        <v>59</v>
      </c>
      <c r="Q323" s="1" t="s">
        <v>473</v>
      </c>
      <c r="R323" s="20" t="s">
        <v>473</v>
      </c>
    </row>
    <row r="324" spans="1:18" ht="17" x14ac:dyDescent="0.25">
      <c r="A324" s="19">
        <v>323</v>
      </c>
      <c r="B324" s="1" t="s">
        <v>3560</v>
      </c>
      <c r="C324" s="73">
        <v>1</v>
      </c>
      <c r="D324" s="1" t="s">
        <v>1412</v>
      </c>
      <c r="E324" s="1">
        <v>638228</v>
      </c>
      <c r="F324" s="1" t="s">
        <v>1336</v>
      </c>
      <c r="G324" s="1">
        <v>112.21</v>
      </c>
      <c r="H324" s="1" t="s">
        <v>3561</v>
      </c>
      <c r="I324" s="1" t="s">
        <v>2382</v>
      </c>
      <c r="J324" s="1" t="s">
        <v>2382</v>
      </c>
      <c r="K324" s="1" t="s">
        <v>4126</v>
      </c>
      <c r="L324" s="1" t="s">
        <v>2382</v>
      </c>
      <c r="M324" s="1" t="s">
        <v>2382</v>
      </c>
      <c r="N324" s="1" t="s">
        <v>9</v>
      </c>
      <c r="O324" s="1" t="s">
        <v>289</v>
      </c>
      <c r="P324" s="1" t="s">
        <v>290</v>
      </c>
      <c r="Q324" s="1" t="s">
        <v>1027</v>
      </c>
      <c r="R324" s="20" t="s">
        <v>1027</v>
      </c>
    </row>
    <row r="325" spans="1:18" ht="17" x14ac:dyDescent="0.25">
      <c r="A325" s="19">
        <v>324</v>
      </c>
      <c r="B325" s="1" t="s">
        <v>3139</v>
      </c>
      <c r="C325" s="73">
        <v>1</v>
      </c>
      <c r="D325" s="1" t="s">
        <v>1016</v>
      </c>
      <c r="E325" s="1">
        <v>5363898</v>
      </c>
      <c r="F325" s="1" t="s">
        <v>128</v>
      </c>
      <c r="G325" s="1">
        <v>190.28</v>
      </c>
      <c r="H325" s="1" t="s">
        <v>2382</v>
      </c>
      <c r="I325" s="1" t="s">
        <v>2382</v>
      </c>
      <c r="J325" s="1" t="s">
        <v>2382</v>
      </c>
      <c r="K325" s="1" t="s">
        <v>2382</v>
      </c>
      <c r="L325" s="1" t="s">
        <v>2382</v>
      </c>
      <c r="M325" s="1" t="s">
        <v>2382</v>
      </c>
      <c r="N325" s="1" t="s">
        <v>9</v>
      </c>
      <c r="O325" s="1" t="s">
        <v>10</v>
      </c>
      <c r="P325" s="1" t="s">
        <v>11</v>
      </c>
      <c r="Q325" s="1" t="s">
        <v>12</v>
      </c>
      <c r="R325" s="20" t="s">
        <v>127</v>
      </c>
    </row>
    <row r="326" spans="1:18" ht="17" x14ac:dyDescent="0.25">
      <c r="A326" s="19">
        <v>325</v>
      </c>
      <c r="B326" s="1" t="s">
        <v>2932</v>
      </c>
      <c r="C326" s="73">
        <v>1</v>
      </c>
      <c r="D326" s="1" t="s">
        <v>1664</v>
      </c>
      <c r="E326" s="1">
        <v>5283282</v>
      </c>
      <c r="F326" s="1" t="s">
        <v>1097</v>
      </c>
      <c r="G326" s="1">
        <v>240.42</v>
      </c>
      <c r="H326" s="1" t="s">
        <v>3888</v>
      </c>
      <c r="I326" s="1" t="s">
        <v>2382</v>
      </c>
      <c r="J326" s="1" t="s">
        <v>2382</v>
      </c>
      <c r="K326" s="1" t="s">
        <v>2382</v>
      </c>
      <c r="L326" s="1" t="s">
        <v>4213</v>
      </c>
      <c r="M326" s="1" t="s">
        <v>2382</v>
      </c>
      <c r="N326" s="1" t="s">
        <v>9</v>
      </c>
      <c r="O326" s="1" t="s">
        <v>80</v>
      </c>
      <c r="P326" s="1" t="s">
        <v>106</v>
      </c>
      <c r="Q326" s="1" t="s">
        <v>107</v>
      </c>
      <c r="R326" s="20" t="s">
        <v>1497</v>
      </c>
    </row>
    <row r="327" spans="1:18" ht="17" x14ac:dyDescent="0.25">
      <c r="A327" s="19">
        <v>326</v>
      </c>
      <c r="B327" s="1" t="s">
        <v>3113</v>
      </c>
      <c r="C327" s="73">
        <v>1</v>
      </c>
      <c r="D327" s="1" t="s">
        <v>2203</v>
      </c>
      <c r="E327" s="1">
        <v>5364972</v>
      </c>
      <c r="F327" s="1" t="s">
        <v>1237</v>
      </c>
      <c r="G327" s="1">
        <v>198.3</v>
      </c>
      <c r="H327" s="1" t="s">
        <v>2382</v>
      </c>
      <c r="I327" s="1" t="s">
        <v>2382</v>
      </c>
      <c r="J327" s="1" t="s">
        <v>2382</v>
      </c>
      <c r="K327" s="1" t="s">
        <v>2382</v>
      </c>
      <c r="L327" s="1" t="s">
        <v>2382</v>
      </c>
      <c r="M327" s="1" t="s">
        <v>2382</v>
      </c>
      <c r="N327" s="1" t="s">
        <v>9</v>
      </c>
      <c r="O327" s="1" t="s">
        <v>80</v>
      </c>
      <c r="P327" s="1" t="s">
        <v>106</v>
      </c>
      <c r="Q327" s="1" t="s">
        <v>107</v>
      </c>
      <c r="R327" s="20" t="s">
        <v>107</v>
      </c>
    </row>
    <row r="328" spans="1:18" ht="17" x14ac:dyDescent="0.25">
      <c r="A328" s="19">
        <v>327</v>
      </c>
      <c r="B328" s="1" t="s">
        <v>3390</v>
      </c>
      <c r="C328" s="73">
        <v>1</v>
      </c>
      <c r="D328" s="1" t="s">
        <v>989</v>
      </c>
      <c r="E328" s="1">
        <v>5317045</v>
      </c>
      <c r="F328" s="1" t="s">
        <v>808</v>
      </c>
      <c r="G328" s="1">
        <v>140.22</v>
      </c>
      <c r="H328" s="1" t="s">
        <v>3391</v>
      </c>
      <c r="I328" s="1" t="s">
        <v>2382</v>
      </c>
      <c r="J328" s="1" t="s">
        <v>2382</v>
      </c>
      <c r="K328" s="1" t="s">
        <v>2382</v>
      </c>
      <c r="L328" s="1" t="s">
        <v>4214</v>
      </c>
      <c r="M328" s="1" t="s">
        <v>2382</v>
      </c>
      <c r="N328" s="1" t="s">
        <v>9</v>
      </c>
      <c r="O328" s="1" t="s">
        <v>10</v>
      </c>
      <c r="P328" s="1" t="s">
        <v>11</v>
      </c>
      <c r="Q328" s="1" t="s">
        <v>12</v>
      </c>
      <c r="R328" s="20" t="s">
        <v>127</v>
      </c>
    </row>
    <row r="329" spans="1:18" ht="17" x14ac:dyDescent="0.25">
      <c r="A329" s="19">
        <v>328</v>
      </c>
      <c r="B329" s="1" t="s">
        <v>1248</v>
      </c>
      <c r="C329" s="73">
        <v>1</v>
      </c>
      <c r="D329" s="1" t="s">
        <v>1247</v>
      </c>
      <c r="E329" s="1">
        <v>442478</v>
      </c>
      <c r="F329" s="1" t="s">
        <v>84</v>
      </c>
      <c r="G329" s="1">
        <v>150.22</v>
      </c>
      <c r="H329" s="1" t="s">
        <v>3889</v>
      </c>
      <c r="I329" s="1" t="s">
        <v>4127</v>
      </c>
      <c r="J329" s="1">
        <v>6750</v>
      </c>
      <c r="K329" s="1" t="s">
        <v>2382</v>
      </c>
      <c r="L329" s="1" t="s">
        <v>4274</v>
      </c>
      <c r="M329" s="1" t="s">
        <v>2382</v>
      </c>
      <c r="N329" s="1" t="s">
        <v>9</v>
      </c>
      <c r="O329" s="1" t="s">
        <v>80</v>
      </c>
      <c r="P329" s="1" t="s">
        <v>81</v>
      </c>
      <c r="Q329" s="1" t="s">
        <v>82</v>
      </c>
      <c r="R329" s="20" t="s">
        <v>145</v>
      </c>
    </row>
    <row r="330" spans="1:18" ht="17" x14ac:dyDescent="0.25">
      <c r="A330" s="19">
        <v>329</v>
      </c>
      <c r="B330" s="1" t="s">
        <v>3346</v>
      </c>
      <c r="C330" s="73">
        <v>1</v>
      </c>
      <c r="D330" s="1" t="s">
        <v>2268</v>
      </c>
      <c r="E330" s="1">
        <v>16724</v>
      </c>
      <c r="F330" s="1" t="s">
        <v>84</v>
      </c>
      <c r="G330" s="1">
        <v>150.22</v>
      </c>
      <c r="H330" s="1" t="s">
        <v>3347</v>
      </c>
      <c r="I330" s="1" t="s">
        <v>3348</v>
      </c>
      <c r="J330" s="1">
        <v>15399</v>
      </c>
      <c r="K330" s="1" t="s">
        <v>3349</v>
      </c>
      <c r="L330" s="1" t="s">
        <v>2382</v>
      </c>
      <c r="M330" s="1" t="s">
        <v>2382</v>
      </c>
      <c r="N330" s="1" t="s">
        <v>9</v>
      </c>
      <c r="O330" s="1" t="s">
        <v>80</v>
      </c>
      <c r="P330" s="1" t="s">
        <v>81</v>
      </c>
      <c r="Q330" s="1" t="s">
        <v>82</v>
      </c>
      <c r="R330" s="20" t="s">
        <v>83</v>
      </c>
    </row>
    <row r="331" spans="1:18" ht="17" x14ac:dyDescent="0.25">
      <c r="A331" s="19">
        <v>330</v>
      </c>
      <c r="B331" s="1" t="s">
        <v>3387</v>
      </c>
      <c r="C331" s="73">
        <v>1</v>
      </c>
      <c r="D331" s="1" t="s">
        <v>2201</v>
      </c>
      <c r="E331" s="1">
        <v>5366246</v>
      </c>
      <c r="F331" s="1" t="s">
        <v>43</v>
      </c>
      <c r="G331" s="1">
        <v>142.24</v>
      </c>
      <c r="H331" s="1" t="s">
        <v>3890</v>
      </c>
      <c r="I331" s="1" t="s">
        <v>2382</v>
      </c>
      <c r="J331" s="1" t="s">
        <v>2382</v>
      </c>
      <c r="K331" s="1" t="s">
        <v>2382</v>
      </c>
      <c r="L331" s="1" t="s">
        <v>2382</v>
      </c>
      <c r="M331" s="1" t="s">
        <v>2382</v>
      </c>
      <c r="N331" s="1" t="s">
        <v>9</v>
      </c>
      <c r="O331" s="1" t="s">
        <v>10</v>
      </c>
      <c r="P331" s="1" t="s">
        <v>11</v>
      </c>
      <c r="Q331" s="1" t="s">
        <v>176</v>
      </c>
      <c r="R331" s="20" t="s">
        <v>177</v>
      </c>
    </row>
    <row r="332" spans="1:18" ht="17" x14ac:dyDescent="0.25">
      <c r="A332" s="19">
        <v>331</v>
      </c>
      <c r="B332" s="1" t="s">
        <v>3707</v>
      </c>
      <c r="C332" s="73">
        <v>1</v>
      </c>
      <c r="D332" s="1" t="s">
        <v>1384</v>
      </c>
      <c r="E332" s="1">
        <v>5326160</v>
      </c>
      <c r="F332" s="1" t="s">
        <v>1293</v>
      </c>
      <c r="G332" s="1">
        <v>70.13</v>
      </c>
      <c r="H332" s="1" t="s">
        <v>3706</v>
      </c>
      <c r="I332" s="1" t="s">
        <v>2382</v>
      </c>
      <c r="J332" s="1" t="s">
        <v>2382</v>
      </c>
      <c r="K332" s="1" t="s">
        <v>2382</v>
      </c>
      <c r="L332" s="1" t="s">
        <v>2382</v>
      </c>
      <c r="M332" s="1" t="s">
        <v>2382</v>
      </c>
      <c r="N332" s="1" t="s">
        <v>9</v>
      </c>
      <c r="O332" s="1" t="s">
        <v>289</v>
      </c>
      <c r="P332" s="1" t="s">
        <v>290</v>
      </c>
      <c r="Q332" s="1" t="s">
        <v>1027</v>
      </c>
      <c r="R332" s="20" t="s">
        <v>1027</v>
      </c>
    </row>
    <row r="333" spans="1:18" ht="17" x14ac:dyDescent="0.25">
      <c r="A333" s="19">
        <v>332</v>
      </c>
      <c r="B333" s="1" t="s">
        <v>893</v>
      </c>
      <c r="C333" s="73">
        <v>1</v>
      </c>
      <c r="D333" s="1" t="s">
        <v>892</v>
      </c>
      <c r="E333" s="1">
        <v>6432652</v>
      </c>
      <c r="F333" s="1" t="s">
        <v>894</v>
      </c>
      <c r="G333" s="1">
        <v>140.27000000000001</v>
      </c>
      <c r="H333" s="1" t="s">
        <v>2382</v>
      </c>
      <c r="I333" s="1" t="s">
        <v>2382</v>
      </c>
      <c r="J333" s="1" t="s">
        <v>2382</v>
      </c>
      <c r="K333" s="1" t="s">
        <v>2382</v>
      </c>
      <c r="L333" s="1" t="s">
        <v>2382</v>
      </c>
      <c r="M333" s="1" t="s">
        <v>2382</v>
      </c>
      <c r="N333" s="1" t="s">
        <v>9</v>
      </c>
      <c r="O333" s="1" t="s">
        <v>289</v>
      </c>
      <c r="P333" s="1" t="s">
        <v>290</v>
      </c>
      <c r="Q333" s="1" t="s">
        <v>291</v>
      </c>
      <c r="R333" s="20" t="s">
        <v>291</v>
      </c>
    </row>
    <row r="334" spans="1:18" ht="17" x14ac:dyDescent="0.25">
      <c r="A334" s="19">
        <v>333</v>
      </c>
      <c r="B334" s="1" t="s">
        <v>3114</v>
      </c>
      <c r="C334" s="73">
        <v>1</v>
      </c>
      <c r="D334" s="1" t="s">
        <v>2281</v>
      </c>
      <c r="E334" s="1">
        <v>5362709</v>
      </c>
      <c r="F334" s="1" t="s">
        <v>3115</v>
      </c>
      <c r="G334" s="1">
        <v>196.37</v>
      </c>
      <c r="H334" s="1" t="s">
        <v>3891</v>
      </c>
      <c r="I334" s="1" t="s">
        <v>2382</v>
      </c>
      <c r="J334" s="1" t="s">
        <v>2382</v>
      </c>
      <c r="K334" s="1" t="s">
        <v>2382</v>
      </c>
      <c r="L334" s="1" t="s">
        <v>2382</v>
      </c>
      <c r="M334" s="1" t="s">
        <v>2382</v>
      </c>
      <c r="N334" s="1" t="s">
        <v>9</v>
      </c>
      <c r="O334" s="1" t="s">
        <v>289</v>
      </c>
      <c r="P334" s="1" t="s">
        <v>290</v>
      </c>
      <c r="Q334" s="1" t="s">
        <v>1027</v>
      </c>
      <c r="R334" s="20" t="s">
        <v>1027</v>
      </c>
    </row>
    <row r="335" spans="1:18" ht="17" x14ac:dyDescent="0.25">
      <c r="A335" s="19">
        <v>334</v>
      </c>
      <c r="B335" s="1" t="s">
        <v>1211</v>
      </c>
      <c r="C335" s="73">
        <v>1</v>
      </c>
      <c r="D335" s="1" t="s">
        <v>1210</v>
      </c>
      <c r="E335" s="1">
        <v>5371830</v>
      </c>
      <c r="F335" s="1" t="s">
        <v>262</v>
      </c>
      <c r="G335" s="1">
        <v>174.28</v>
      </c>
      <c r="H335" s="1" t="s">
        <v>2382</v>
      </c>
      <c r="I335" s="1" t="s">
        <v>2382</v>
      </c>
      <c r="J335" s="1" t="s">
        <v>2382</v>
      </c>
      <c r="K335" s="1" t="s">
        <v>2382</v>
      </c>
      <c r="L335" s="1" t="s">
        <v>2382</v>
      </c>
      <c r="M335" s="1" t="s">
        <v>2382</v>
      </c>
      <c r="N335" s="1" t="s">
        <v>9</v>
      </c>
      <c r="O335" s="1" t="s">
        <v>46</v>
      </c>
      <c r="P335" s="1" t="s">
        <v>59</v>
      </c>
      <c r="Q335" s="1" t="s">
        <v>59</v>
      </c>
      <c r="R335" s="20" t="s">
        <v>59</v>
      </c>
    </row>
    <row r="336" spans="1:18" ht="17" x14ac:dyDescent="0.25">
      <c r="A336" s="19">
        <v>335</v>
      </c>
      <c r="B336" s="1" t="s">
        <v>3530</v>
      </c>
      <c r="C336" s="73">
        <v>1</v>
      </c>
      <c r="D336" s="1" t="s">
        <v>3531</v>
      </c>
      <c r="E336" s="1">
        <v>252324</v>
      </c>
      <c r="F336" s="1" t="s">
        <v>3532</v>
      </c>
      <c r="G336" s="1">
        <v>118.18</v>
      </c>
      <c r="H336" s="1" t="s">
        <v>3892</v>
      </c>
      <c r="I336" s="1" t="s">
        <v>2382</v>
      </c>
      <c r="J336" s="1" t="s">
        <v>2382</v>
      </c>
      <c r="K336" s="1" t="s">
        <v>2382</v>
      </c>
      <c r="L336" s="1" t="s">
        <v>2382</v>
      </c>
      <c r="M336" s="1" t="s">
        <v>2382</v>
      </c>
      <c r="N336" s="1" t="s">
        <v>9</v>
      </c>
      <c r="O336" s="1" t="s">
        <v>46</v>
      </c>
      <c r="P336" s="1" t="s">
        <v>59</v>
      </c>
      <c r="Q336" s="1" t="s">
        <v>473</v>
      </c>
      <c r="R336" s="20" t="s">
        <v>473</v>
      </c>
    </row>
    <row r="337" spans="1:18" ht="17" x14ac:dyDescent="0.25">
      <c r="A337" s="19">
        <v>336</v>
      </c>
      <c r="B337" s="1" t="s">
        <v>2978</v>
      </c>
      <c r="C337" s="73">
        <v>1</v>
      </c>
      <c r="D337" s="1" t="s">
        <v>2270</v>
      </c>
      <c r="E337" s="1">
        <v>550196</v>
      </c>
      <c r="F337" s="1" t="s">
        <v>545</v>
      </c>
      <c r="G337" s="1">
        <v>222.37</v>
      </c>
      <c r="H337" s="1" t="s">
        <v>2382</v>
      </c>
      <c r="I337" s="1" t="s">
        <v>2382</v>
      </c>
      <c r="J337" s="1" t="s">
        <v>2382</v>
      </c>
      <c r="K337" s="1" t="s">
        <v>2382</v>
      </c>
      <c r="L337" s="1" t="s">
        <v>2382</v>
      </c>
      <c r="M337" s="1" t="s">
        <v>2382</v>
      </c>
      <c r="N337" s="1" t="s">
        <v>9</v>
      </c>
      <c r="O337" s="1" t="s">
        <v>80</v>
      </c>
      <c r="P337" s="1" t="s">
        <v>81</v>
      </c>
      <c r="Q337" s="1" t="s">
        <v>82</v>
      </c>
      <c r="R337" s="20" t="s">
        <v>697</v>
      </c>
    </row>
    <row r="338" spans="1:18" ht="17" x14ac:dyDescent="0.25">
      <c r="A338" s="19">
        <v>337</v>
      </c>
      <c r="B338" s="1" t="s">
        <v>2979</v>
      </c>
      <c r="C338" s="73">
        <v>1</v>
      </c>
      <c r="D338" s="1" t="s">
        <v>2272</v>
      </c>
      <c r="E338" s="1">
        <v>550198</v>
      </c>
      <c r="F338" s="1" t="s">
        <v>545</v>
      </c>
      <c r="G338" s="1">
        <v>222.37</v>
      </c>
      <c r="H338" s="1" t="s">
        <v>2382</v>
      </c>
      <c r="I338" s="1" t="s">
        <v>2382</v>
      </c>
      <c r="J338" s="1" t="s">
        <v>2382</v>
      </c>
      <c r="K338" s="1" t="s">
        <v>2382</v>
      </c>
      <c r="L338" s="1" t="s">
        <v>2382</v>
      </c>
      <c r="M338" s="1" t="s">
        <v>2382</v>
      </c>
      <c r="N338" s="1" t="s">
        <v>9</v>
      </c>
      <c r="O338" s="1" t="s">
        <v>10</v>
      </c>
      <c r="P338" s="1" t="s">
        <v>11</v>
      </c>
      <c r="Q338" s="1" t="s">
        <v>176</v>
      </c>
      <c r="R338" s="20" t="s">
        <v>199</v>
      </c>
    </row>
    <row r="339" spans="1:18" ht="17" x14ac:dyDescent="0.25">
      <c r="A339" s="19">
        <v>338</v>
      </c>
      <c r="B339" s="1" t="s">
        <v>3326</v>
      </c>
      <c r="C339" s="73">
        <v>1</v>
      </c>
      <c r="D339" s="1" t="s">
        <v>918</v>
      </c>
      <c r="E339" s="1">
        <v>65289</v>
      </c>
      <c r="F339" s="1" t="s">
        <v>234</v>
      </c>
      <c r="G339" s="1">
        <v>152.22999999999999</v>
      </c>
      <c r="H339" s="1" t="s">
        <v>3327</v>
      </c>
      <c r="I339" s="1" t="s">
        <v>2382</v>
      </c>
      <c r="J339" s="1" t="s">
        <v>2382</v>
      </c>
      <c r="K339" s="1" t="s">
        <v>919</v>
      </c>
      <c r="L339" s="1" t="s">
        <v>4237</v>
      </c>
      <c r="M339" s="1" t="s">
        <v>2382</v>
      </c>
      <c r="N339" s="1" t="s">
        <v>9</v>
      </c>
      <c r="O339" s="1" t="s">
        <v>10</v>
      </c>
      <c r="P339" s="1" t="s">
        <v>11</v>
      </c>
      <c r="Q339" s="1" t="s">
        <v>12</v>
      </c>
      <c r="R339" s="20" t="s">
        <v>13</v>
      </c>
    </row>
    <row r="340" spans="1:18" ht="17" x14ac:dyDescent="0.25">
      <c r="A340" s="19">
        <v>339</v>
      </c>
      <c r="B340" s="1" t="s">
        <v>3085</v>
      </c>
      <c r="C340" s="73">
        <v>1</v>
      </c>
      <c r="D340" s="1" t="s">
        <v>2347</v>
      </c>
      <c r="E340" s="1">
        <v>604908</v>
      </c>
      <c r="F340" s="1" t="s">
        <v>3083</v>
      </c>
      <c r="G340" s="1">
        <v>204.31</v>
      </c>
      <c r="H340" s="1" t="s">
        <v>2382</v>
      </c>
      <c r="I340" s="1" t="s">
        <v>2382</v>
      </c>
      <c r="J340" s="1" t="s">
        <v>2382</v>
      </c>
      <c r="K340" s="1" t="s">
        <v>2382</v>
      </c>
      <c r="L340" s="1" t="s">
        <v>2382</v>
      </c>
      <c r="M340" s="1" t="s">
        <v>2382</v>
      </c>
      <c r="N340" s="1" t="s">
        <v>9</v>
      </c>
      <c r="O340" s="1" t="s">
        <v>10</v>
      </c>
      <c r="P340" s="1" t="s">
        <v>11</v>
      </c>
      <c r="Q340" s="1" t="s">
        <v>12</v>
      </c>
      <c r="R340" s="20" t="s">
        <v>13</v>
      </c>
    </row>
    <row r="341" spans="1:18" ht="17" x14ac:dyDescent="0.25">
      <c r="A341" s="19">
        <v>340</v>
      </c>
      <c r="B341" s="1" t="s">
        <v>3277</v>
      </c>
      <c r="C341" s="73">
        <v>1</v>
      </c>
      <c r="D341" s="1" t="s">
        <v>1068</v>
      </c>
      <c r="E341" s="1">
        <v>35459</v>
      </c>
      <c r="F341" s="1" t="s">
        <v>1069</v>
      </c>
      <c r="G341" s="1">
        <v>162.18</v>
      </c>
      <c r="H341" s="1" t="s">
        <v>3278</v>
      </c>
      <c r="I341" s="1" t="s">
        <v>2382</v>
      </c>
      <c r="J341" s="1" t="s">
        <v>2382</v>
      </c>
      <c r="K341" s="1" t="s">
        <v>2382</v>
      </c>
      <c r="L341" s="1" t="s">
        <v>2382</v>
      </c>
      <c r="M341" s="1" t="s">
        <v>2382</v>
      </c>
      <c r="N341" s="1" t="s">
        <v>9</v>
      </c>
      <c r="O341" s="1" t="s">
        <v>10</v>
      </c>
      <c r="P341" s="1" t="s">
        <v>11</v>
      </c>
      <c r="Q341" s="1" t="s">
        <v>12</v>
      </c>
      <c r="R341" s="20" t="s">
        <v>13</v>
      </c>
    </row>
    <row r="342" spans="1:18" ht="17" x14ac:dyDescent="0.25">
      <c r="A342" s="19">
        <v>341</v>
      </c>
      <c r="B342" s="1" t="s">
        <v>3372</v>
      </c>
      <c r="C342" s="73">
        <v>1</v>
      </c>
      <c r="D342" s="1" t="s">
        <v>2267</v>
      </c>
      <c r="E342" s="1">
        <v>562737</v>
      </c>
      <c r="F342" s="1" t="s">
        <v>384</v>
      </c>
      <c r="G342" s="1">
        <v>146.19</v>
      </c>
      <c r="H342" s="1" t="s">
        <v>2382</v>
      </c>
      <c r="I342" s="1" t="s">
        <v>2382</v>
      </c>
      <c r="J342" s="1" t="s">
        <v>2382</v>
      </c>
      <c r="K342" s="1" t="s">
        <v>2382</v>
      </c>
      <c r="L342" s="1" t="s">
        <v>2382</v>
      </c>
      <c r="M342" s="1" t="s">
        <v>2382</v>
      </c>
      <c r="N342" s="1" t="s">
        <v>9</v>
      </c>
      <c r="O342" s="1" t="s">
        <v>46</v>
      </c>
      <c r="P342" s="1" t="s">
        <v>59</v>
      </c>
      <c r="Q342" s="1" t="s">
        <v>60</v>
      </c>
      <c r="R342" s="20" t="s">
        <v>60</v>
      </c>
    </row>
    <row r="343" spans="1:18" ht="17" x14ac:dyDescent="0.25">
      <c r="A343" s="19">
        <v>342</v>
      </c>
      <c r="B343" s="1" t="s">
        <v>2764</v>
      </c>
      <c r="C343" s="73">
        <v>1</v>
      </c>
      <c r="D343" s="1" t="s">
        <v>1269</v>
      </c>
      <c r="E343" s="1">
        <v>567676</v>
      </c>
      <c r="F343" s="1" t="s">
        <v>1270</v>
      </c>
      <c r="G343" s="1">
        <v>361.5</v>
      </c>
      <c r="H343" s="1" t="s">
        <v>2382</v>
      </c>
      <c r="I343" s="1" t="s">
        <v>2382</v>
      </c>
      <c r="J343" s="1" t="s">
        <v>2382</v>
      </c>
      <c r="K343" s="1" t="s">
        <v>2382</v>
      </c>
      <c r="L343" s="1" t="s">
        <v>2382</v>
      </c>
      <c r="M343" s="1" t="s">
        <v>2382</v>
      </c>
      <c r="N343" s="1" t="s">
        <v>9</v>
      </c>
      <c r="O343" s="1" t="s">
        <v>10</v>
      </c>
      <c r="P343" s="1" t="s">
        <v>11</v>
      </c>
      <c r="Q343" s="1" t="s">
        <v>12</v>
      </c>
      <c r="R343" s="20" t="s">
        <v>13</v>
      </c>
    </row>
    <row r="344" spans="1:18" ht="17" x14ac:dyDescent="0.25">
      <c r="A344" s="19">
        <v>343</v>
      </c>
      <c r="B344" s="1" t="s">
        <v>936</v>
      </c>
      <c r="C344" s="73">
        <v>1</v>
      </c>
      <c r="D344" s="1" t="s">
        <v>935</v>
      </c>
      <c r="E344" s="1">
        <v>537731</v>
      </c>
      <c r="F344" s="1" t="s">
        <v>365</v>
      </c>
      <c r="G344" s="1">
        <v>126.2</v>
      </c>
      <c r="H344" s="1" t="s">
        <v>2382</v>
      </c>
      <c r="I344" s="1" t="s">
        <v>2382</v>
      </c>
      <c r="J344" s="1" t="s">
        <v>2382</v>
      </c>
      <c r="K344" s="1" t="s">
        <v>2382</v>
      </c>
      <c r="L344" s="1" t="s">
        <v>2382</v>
      </c>
      <c r="M344" s="1" t="s">
        <v>2382</v>
      </c>
      <c r="N344" s="1" t="s">
        <v>9</v>
      </c>
      <c r="O344" s="1" t="s">
        <v>10</v>
      </c>
      <c r="P344" s="1" t="s">
        <v>11</v>
      </c>
      <c r="Q344" s="1" t="s">
        <v>12</v>
      </c>
      <c r="R344" s="20" t="s">
        <v>13</v>
      </c>
    </row>
    <row r="345" spans="1:18" ht="17" x14ac:dyDescent="0.25">
      <c r="A345" s="19">
        <v>344</v>
      </c>
      <c r="B345" s="1" t="s">
        <v>3496</v>
      </c>
      <c r="C345" s="73">
        <v>1</v>
      </c>
      <c r="D345" s="1" t="s">
        <v>1002</v>
      </c>
      <c r="E345" s="1">
        <v>18898</v>
      </c>
      <c r="F345" s="1" t="s">
        <v>641</v>
      </c>
      <c r="G345" s="1">
        <v>126.11</v>
      </c>
      <c r="H345" s="1" t="s">
        <v>3497</v>
      </c>
      <c r="I345" s="1" t="s">
        <v>2382</v>
      </c>
      <c r="J345" s="1" t="s">
        <v>2382</v>
      </c>
      <c r="K345" s="1" t="s">
        <v>2382</v>
      </c>
      <c r="L345" s="1" t="s">
        <v>2382</v>
      </c>
      <c r="M345" s="1" t="s">
        <v>2382</v>
      </c>
      <c r="N345" s="1" t="s">
        <v>9</v>
      </c>
      <c r="O345" s="1" t="s">
        <v>10</v>
      </c>
      <c r="P345" s="1" t="s">
        <v>11</v>
      </c>
      <c r="Q345" s="1" t="s">
        <v>12</v>
      </c>
      <c r="R345" s="20" t="s">
        <v>13</v>
      </c>
    </row>
    <row r="346" spans="1:18" ht="17" x14ac:dyDescent="0.25">
      <c r="A346" s="19">
        <v>345</v>
      </c>
      <c r="B346" s="1" t="s">
        <v>3420</v>
      </c>
      <c r="C346" s="73">
        <v>1</v>
      </c>
      <c r="D346" s="1" t="s">
        <v>1186</v>
      </c>
      <c r="E346" s="1">
        <v>7469</v>
      </c>
      <c r="F346" s="1" t="s">
        <v>1187</v>
      </c>
      <c r="G346" s="1">
        <v>136.15</v>
      </c>
      <c r="H346" s="78" t="s">
        <v>3421</v>
      </c>
      <c r="I346" s="1" t="s">
        <v>1188</v>
      </c>
      <c r="J346" s="1">
        <v>28032</v>
      </c>
      <c r="K346" s="1" t="s">
        <v>2382</v>
      </c>
      <c r="L346" s="1" t="s">
        <v>2382</v>
      </c>
      <c r="M346" s="1" t="s">
        <v>2382</v>
      </c>
      <c r="N346" s="1" t="s">
        <v>9</v>
      </c>
      <c r="O346" s="1" t="s">
        <v>10</v>
      </c>
      <c r="P346" s="1" t="s">
        <v>11</v>
      </c>
      <c r="Q346" s="1" t="s">
        <v>12</v>
      </c>
      <c r="R346" s="20" t="s">
        <v>13</v>
      </c>
    </row>
    <row r="347" spans="1:18" ht="17" x14ac:dyDescent="0.25">
      <c r="A347" s="19">
        <v>346</v>
      </c>
      <c r="B347" s="1" t="s">
        <v>2780</v>
      </c>
      <c r="C347" s="73">
        <v>1</v>
      </c>
      <c r="D347" s="1" t="s">
        <v>1290</v>
      </c>
      <c r="E347" s="1">
        <v>631062</v>
      </c>
      <c r="F347" s="1" t="s">
        <v>1291</v>
      </c>
      <c r="G347" s="1">
        <v>341.4</v>
      </c>
      <c r="H347" s="1" t="s">
        <v>2382</v>
      </c>
      <c r="I347" s="1" t="s">
        <v>2382</v>
      </c>
      <c r="J347" s="1" t="s">
        <v>2382</v>
      </c>
      <c r="K347" s="1" t="s">
        <v>2382</v>
      </c>
      <c r="L347" s="1" t="s">
        <v>2382</v>
      </c>
      <c r="M347" s="1" t="s">
        <v>2382</v>
      </c>
      <c r="N347" s="1" t="s">
        <v>9</v>
      </c>
      <c r="O347" s="1" t="s">
        <v>46</v>
      </c>
      <c r="P347" s="1" t="s">
        <v>59</v>
      </c>
      <c r="Q347" s="1" t="s">
        <v>1173</v>
      </c>
      <c r="R347" s="20" t="s">
        <v>1173</v>
      </c>
    </row>
    <row r="348" spans="1:18" ht="17" x14ac:dyDescent="0.25">
      <c r="A348" s="19">
        <v>347</v>
      </c>
      <c r="B348" s="1" t="s">
        <v>3135</v>
      </c>
      <c r="C348" s="73">
        <v>1</v>
      </c>
      <c r="D348" s="1" t="s">
        <v>2356</v>
      </c>
      <c r="E348" s="1">
        <v>77640</v>
      </c>
      <c r="F348" s="1" t="s">
        <v>3136</v>
      </c>
      <c r="G348" s="1">
        <v>192.21</v>
      </c>
      <c r="H348" s="1" t="s">
        <v>3137</v>
      </c>
      <c r="I348" s="1" t="s">
        <v>2382</v>
      </c>
      <c r="J348" s="1" t="s">
        <v>2382</v>
      </c>
      <c r="K348" s="1" t="s">
        <v>2382</v>
      </c>
      <c r="L348" s="1" t="s">
        <v>2382</v>
      </c>
      <c r="M348" s="1" t="s">
        <v>2382</v>
      </c>
      <c r="N348" s="1" t="s">
        <v>9</v>
      </c>
      <c r="O348" s="1" t="s">
        <v>10</v>
      </c>
      <c r="P348" s="1" t="s">
        <v>11</v>
      </c>
      <c r="Q348" s="1" t="s">
        <v>12</v>
      </c>
      <c r="R348" s="20" t="s">
        <v>13</v>
      </c>
    </row>
    <row r="349" spans="1:18" ht="17" x14ac:dyDescent="0.25">
      <c r="A349" s="19">
        <v>348</v>
      </c>
      <c r="B349" s="1" t="s">
        <v>3102</v>
      </c>
      <c r="C349" s="73">
        <v>1</v>
      </c>
      <c r="D349" s="1" t="s">
        <v>2343</v>
      </c>
      <c r="E349" s="1">
        <v>77506</v>
      </c>
      <c r="F349" s="1" t="s">
        <v>3103</v>
      </c>
      <c r="G349" s="1">
        <v>200.23</v>
      </c>
      <c r="H349" s="1" t="s">
        <v>3893</v>
      </c>
      <c r="I349" s="1" t="s">
        <v>2382</v>
      </c>
      <c r="J349" s="1" t="s">
        <v>2382</v>
      </c>
      <c r="K349" s="1" t="s">
        <v>2382</v>
      </c>
      <c r="L349" s="1" t="s">
        <v>2382</v>
      </c>
      <c r="M349" s="1" t="s">
        <v>2382</v>
      </c>
      <c r="N349" s="1" t="s">
        <v>9</v>
      </c>
      <c r="O349" s="1" t="s">
        <v>46</v>
      </c>
      <c r="P349" s="1" t="s">
        <v>2419</v>
      </c>
      <c r="Q349" s="1" t="s">
        <v>2419</v>
      </c>
      <c r="R349" s="20" t="s">
        <v>2419</v>
      </c>
    </row>
    <row r="350" spans="1:18" ht="17" x14ac:dyDescent="0.25">
      <c r="A350" s="19">
        <v>349</v>
      </c>
      <c r="B350" s="1" t="s">
        <v>3104</v>
      </c>
      <c r="C350" s="73">
        <v>1</v>
      </c>
      <c r="D350" s="1" t="s">
        <v>1152</v>
      </c>
      <c r="E350" s="1">
        <v>141334</v>
      </c>
      <c r="F350" s="1" t="s">
        <v>1154</v>
      </c>
      <c r="G350" s="1">
        <v>199.09</v>
      </c>
      <c r="H350" s="1" t="s">
        <v>3105</v>
      </c>
      <c r="I350" s="1" t="s">
        <v>2382</v>
      </c>
      <c r="J350" s="1" t="s">
        <v>2382</v>
      </c>
      <c r="K350" s="1" t="s">
        <v>2382</v>
      </c>
      <c r="L350" s="1" t="s">
        <v>2382</v>
      </c>
      <c r="M350" s="1" t="s">
        <v>2382</v>
      </c>
      <c r="N350" s="1" t="s">
        <v>9</v>
      </c>
      <c r="O350" s="1" t="s">
        <v>46</v>
      </c>
      <c r="P350" s="1" t="s">
        <v>59</v>
      </c>
      <c r="Q350" s="1" t="s">
        <v>1050</v>
      </c>
      <c r="R350" s="20" t="s">
        <v>1153</v>
      </c>
    </row>
    <row r="351" spans="1:18" ht="17" x14ac:dyDescent="0.25">
      <c r="A351" s="19">
        <v>350</v>
      </c>
      <c r="B351" s="1" t="s">
        <v>3656</v>
      </c>
      <c r="C351" s="73">
        <v>1</v>
      </c>
      <c r="D351" s="1" t="s">
        <v>1439</v>
      </c>
      <c r="E351" s="1">
        <v>19754</v>
      </c>
      <c r="F351" s="1" t="s">
        <v>1440</v>
      </c>
      <c r="G351" s="1">
        <v>90.19</v>
      </c>
      <c r="H351" s="1" t="s">
        <v>3894</v>
      </c>
      <c r="I351" s="1" t="s">
        <v>2382</v>
      </c>
      <c r="J351" s="1" t="s">
        <v>2382</v>
      </c>
      <c r="K351" s="1" t="s">
        <v>4128</v>
      </c>
      <c r="L351" s="1" t="s">
        <v>2382</v>
      </c>
      <c r="M351" s="1" t="s">
        <v>2382</v>
      </c>
      <c r="N351" s="1" t="s">
        <v>9</v>
      </c>
      <c r="O351" s="1" t="s">
        <v>29</v>
      </c>
      <c r="P351" s="1" t="s">
        <v>130</v>
      </c>
      <c r="Q351" s="1" t="s">
        <v>782</v>
      </c>
      <c r="R351" s="20" t="s">
        <v>782</v>
      </c>
    </row>
    <row r="352" spans="1:18" ht="17" x14ac:dyDescent="0.25">
      <c r="A352" s="19">
        <v>351</v>
      </c>
      <c r="B352" s="1" t="s">
        <v>2115</v>
      </c>
      <c r="C352" s="73">
        <v>1</v>
      </c>
      <c r="D352" s="1" t="s">
        <v>2278</v>
      </c>
      <c r="E352" s="1">
        <v>535217</v>
      </c>
      <c r="F352" s="1" t="s">
        <v>1519</v>
      </c>
      <c r="G352" s="1">
        <v>206.37</v>
      </c>
      <c r="H352" s="1" t="s">
        <v>4070</v>
      </c>
      <c r="I352" s="1" t="s">
        <v>2382</v>
      </c>
      <c r="J352" s="1" t="s">
        <v>2382</v>
      </c>
      <c r="K352" s="1" t="s">
        <v>4129</v>
      </c>
      <c r="L352" s="1" t="s">
        <v>2382</v>
      </c>
      <c r="M352" s="1" t="s">
        <v>2382</v>
      </c>
      <c r="N352" s="1" t="s">
        <v>9</v>
      </c>
      <c r="O352" s="1" t="s">
        <v>80</v>
      </c>
      <c r="P352" s="1" t="s">
        <v>81</v>
      </c>
      <c r="Q352" s="1" t="s">
        <v>82</v>
      </c>
      <c r="R352" s="20" t="s">
        <v>83</v>
      </c>
    </row>
    <row r="353" spans="1:18" ht="17" x14ac:dyDescent="0.25">
      <c r="A353" s="19">
        <v>352</v>
      </c>
      <c r="B353" s="1" t="s">
        <v>3492</v>
      </c>
      <c r="C353" s="73">
        <v>1</v>
      </c>
      <c r="D353" s="1" t="s">
        <v>2374</v>
      </c>
      <c r="E353" s="1">
        <v>123522</v>
      </c>
      <c r="F353" s="1" t="s">
        <v>3493</v>
      </c>
      <c r="G353" s="1">
        <v>126.24</v>
      </c>
      <c r="H353" s="1" t="s">
        <v>3494</v>
      </c>
      <c r="I353" s="1" t="s">
        <v>2382</v>
      </c>
      <c r="J353" s="1" t="s">
        <v>2382</v>
      </c>
      <c r="K353" s="1" t="s">
        <v>2382</v>
      </c>
      <c r="L353" s="1" t="s">
        <v>4209</v>
      </c>
      <c r="M353" s="1" t="s">
        <v>2382</v>
      </c>
      <c r="N353" s="1" t="s">
        <v>9</v>
      </c>
      <c r="O353" s="1" t="s">
        <v>289</v>
      </c>
      <c r="P353" s="1" t="s">
        <v>377</v>
      </c>
      <c r="Q353" s="1" t="s">
        <v>1316</v>
      </c>
      <c r="R353" s="20" t="s">
        <v>1316</v>
      </c>
    </row>
    <row r="354" spans="1:18" ht="17" x14ac:dyDescent="0.25">
      <c r="A354" s="19">
        <v>353</v>
      </c>
      <c r="B354" s="1" t="s">
        <v>3284</v>
      </c>
      <c r="C354" s="73">
        <v>1</v>
      </c>
      <c r="D354" s="1" t="s">
        <v>2342</v>
      </c>
      <c r="E354" s="1">
        <v>588777</v>
      </c>
      <c r="F354" s="1" t="s">
        <v>1001</v>
      </c>
      <c r="G354" s="1">
        <v>158.24</v>
      </c>
      <c r="H354" s="1" t="s">
        <v>3285</v>
      </c>
      <c r="I354" s="1" t="s">
        <v>2382</v>
      </c>
      <c r="J354" s="1" t="s">
        <v>2382</v>
      </c>
      <c r="K354" s="1" t="s">
        <v>2382</v>
      </c>
      <c r="L354" s="1" t="s">
        <v>2382</v>
      </c>
      <c r="M354" s="1" t="s">
        <v>2382</v>
      </c>
      <c r="N354" s="1" t="s">
        <v>9</v>
      </c>
      <c r="O354" s="1" t="s">
        <v>46</v>
      </c>
      <c r="P354" s="1" t="s">
        <v>962</v>
      </c>
      <c r="Q354" s="1" t="s">
        <v>962</v>
      </c>
      <c r="R354" s="20" t="s">
        <v>962</v>
      </c>
    </row>
    <row r="355" spans="1:18" ht="17" x14ac:dyDescent="0.25">
      <c r="A355" s="19">
        <v>354</v>
      </c>
      <c r="B355" s="1" t="s">
        <v>3206</v>
      </c>
      <c r="C355" s="73">
        <v>1</v>
      </c>
      <c r="D355" s="1" t="s">
        <v>2333</v>
      </c>
      <c r="E355" s="1">
        <v>529435</v>
      </c>
      <c r="F355" s="1" t="s">
        <v>262</v>
      </c>
      <c r="G355" s="1">
        <v>174.28</v>
      </c>
      <c r="H355" s="1" t="s">
        <v>3207</v>
      </c>
      <c r="I355" s="1" t="s">
        <v>2382</v>
      </c>
      <c r="J355" s="1" t="s">
        <v>2382</v>
      </c>
      <c r="K355" s="1" t="s">
        <v>2382</v>
      </c>
      <c r="L355" s="1" t="s">
        <v>2382</v>
      </c>
      <c r="M355" s="1" t="s">
        <v>2382</v>
      </c>
      <c r="N355" s="1" t="s">
        <v>9</v>
      </c>
      <c r="O355" s="1" t="s">
        <v>46</v>
      </c>
      <c r="P355" s="1" t="s">
        <v>405</v>
      </c>
      <c r="Q355" s="1" t="s">
        <v>405</v>
      </c>
      <c r="R355" s="20" t="s">
        <v>405</v>
      </c>
    </row>
    <row r="356" spans="1:18" ht="17" x14ac:dyDescent="0.25">
      <c r="A356" s="19">
        <v>355</v>
      </c>
      <c r="B356" s="1" t="s">
        <v>3049</v>
      </c>
      <c r="C356" s="73">
        <v>1</v>
      </c>
      <c r="D356" s="1" t="s">
        <v>3050</v>
      </c>
      <c r="E356" s="1">
        <v>520381</v>
      </c>
      <c r="F356" s="1" t="s">
        <v>1519</v>
      </c>
      <c r="G356" s="1">
        <v>206.37</v>
      </c>
      <c r="H356" s="1" t="s">
        <v>3895</v>
      </c>
      <c r="I356" s="1" t="s">
        <v>2382</v>
      </c>
      <c r="J356" s="1" t="s">
        <v>2382</v>
      </c>
      <c r="K356" s="1" t="s">
        <v>2382</v>
      </c>
      <c r="L356" s="1" t="s">
        <v>2382</v>
      </c>
      <c r="M356" s="1" t="s">
        <v>2382</v>
      </c>
      <c r="N356" s="1" t="s">
        <v>9</v>
      </c>
      <c r="O356" s="1" t="s">
        <v>80</v>
      </c>
      <c r="P356" s="1" t="s">
        <v>81</v>
      </c>
      <c r="Q356" s="1" t="s">
        <v>305</v>
      </c>
      <c r="R356" s="20" t="s">
        <v>971</v>
      </c>
    </row>
    <row r="357" spans="1:18" ht="17" x14ac:dyDescent="0.25">
      <c r="A357" s="19">
        <v>356</v>
      </c>
      <c r="B357" s="1" t="s">
        <v>3056</v>
      </c>
      <c r="C357" s="73">
        <v>1</v>
      </c>
      <c r="D357" s="1" t="s">
        <v>1108</v>
      </c>
      <c r="E357" s="1">
        <v>530426</v>
      </c>
      <c r="F357" s="1" t="s">
        <v>984</v>
      </c>
      <c r="G357" s="1">
        <v>204.35</v>
      </c>
      <c r="H357" s="1" t="s">
        <v>4071</v>
      </c>
      <c r="I357" s="1" t="s">
        <v>2382</v>
      </c>
      <c r="J357" s="1" t="s">
        <v>2382</v>
      </c>
      <c r="K357" s="1" t="s">
        <v>2382</v>
      </c>
      <c r="L357" s="1" t="s">
        <v>2382</v>
      </c>
      <c r="M357" s="1" t="s">
        <v>2382</v>
      </c>
      <c r="N357" s="1" t="s">
        <v>9</v>
      </c>
      <c r="O357" s="1" t="s">
        <v>289</v>
      </c>
      <c r="P357" s="1" t="s">
        <v>623</v>
      </c>
      <c r="Q357" s="1" t="s">
        <v>623</v>
      </c>
      <c r="R357" s="20" t="s">
        <v>623</v>
      </c>
    </row>
    <row r="358" spans="1:18" ht="17" x14ac:dyDescent="0.25">
      <c r="A358" s="19">
        <v>357</v>
      </c>
      <c r="B358" s="1" t="s">
        <v>2324</v>
      </c>
      <c r="C358" s="73">
        <v>1</v>
      </c>
      <c r="D358" s="1" t="s">
        <v>3764</v>
      </c>
      <c r="E358" s="1">
        <v>594539</v>
      </c>
      <c r="F358" s="1" t="s">
        <v>262</v>
      </c>
      <c r="G358" s="1">
        <v>174.28</v>
      </c>
      <c r="H358" s="1" t="s">
        <v>3205</v>
      </c>
      <c r="I358" s="1" t="s">
        <v>2382</v>
      </c>
      <c r="J358" s="1" t="s">
        <v>2382</v>
      </c>
      <c r="K358" s="1" t="s">
        <v>2382</v>
      </c>
      <c r="L358" s="1" t="s">
        <v>2382</v>
      </c>
      <c r="M358" s="1" t="s">
        <v>2382</v>
      </c>
      <c r="N358" s="1" t="s">
        <v>9</v>
      </c>
      <c r="O358" s="1" t="s">
        <v>46</v>
      </c>
      <c r="P358" s="1" t="s">
        <v>405</v>
      </c>
      <c r="Q358" s="1" t="s">
        <v>405</v>
      </c>
      <c r="R358" s="20" t="s">
        <v>405</v>
      </c>
    </row>
    <row r="359" spans="1:18" ht="17" x14ac:dyDescent="0.25">
      <c r="A359" s="19">
        <v>358</v>
      </c>
      <c r="B359" s="1" t="s">
        <v>2990</v>
      </c>
      <c r="C359" s="73">
        <v>1</v>
      </c>
      <c r="D359" s="1" t="s">
        <v>2991</v>
      </c>
      <c r="E359" s="1">
        <v>90971</v>
      </c>
      <c r="F359" s="1" t="s">
        <v>1063</v>
      </c>
      <c r="G359" s="1">
        <v>218.33</v>
      </c>
      <c r="H359" s="1" t="s">
        <v>3896</v>
      </c>
      <c r="I359" s="1" t="s">
        <v>2382</v>
      </c>
      <c r="J359" s="1" t="s">
        <v>2382</v>
      </c>
      <c r="K359" s="1" t="s">
        <v>2382</v>
      </c>
      <c r="L359" s="1" t="s">
        <v>2382</v>
      </c>
      <c r="M359" s="1" t="s">
        <v>2382</v>
      </c>
      <c r="N359" s="1" t="s">
        <v>9</v>
      </c>
      <c r="O359" s="1" t="s">
        <v>80</v>
      </c>
      <c r="P359" s="1" t="s">
        <v>81</v>
      </c>
      <c r="Q359" s="1" t="s">
        <v>82</v>
      </c>
      <c r="R359" s="20" t="s">
        <v>82</v>
      </c>
    </row>
    <row r="360" spans="1:18" ht="17" x14ac:dyDescent="0.25">
      <c r="A360" s="19">
        <v>359</v>
      </c>
      <c r="B360" s="1" t="s">
        <v>994</v>
      </c>
      <c r="C360" s="73">
        <v>1</v>
      </c>
      <c r="D360" s="1" t="s">
        <v>993</v>
      </c>
      <c r="E360" s="1">
        <v>612215</v>
      </c>
      <c r="F360" s="1" t="s">
        <v>995</v>
      </c>
      <c r="G360" s="1">
        <v>216.36</v>
      </c>
      <c r="H360" s="1" t="s">
        <v>2997</v>
      </c>
      <c r="I360" s="1" t="s">
        <v>2382</v>
      </c>
      <c r="J360" s="1" t="s">
        <v>2382</v>
      </c>
      <c r="K360" s="1" t="s">
        <v>2382</v>
      </c>
      <c r="L360" s="1" t="s">
        <v>2382</v>
      </c>
      <c r="M360" s="1" t="s">
        <v>2382</v>
      </c>
      <c r="N360" s="1" t="s">
        <v>9</v>
      </c>
      <c r="O360" s="1" t="s">
        <v>80</v>
      </c>
      <c r="P360" s="1" t="s">
        <v>81</v>
      </c>
      <c r="Q360" s="1" t="s">
        <v>82</v>
      </c>
      <c r="R360" s="20" t="s">
        <v>697</v>
      </c>
    </row>
    <row r="361" spans="1:18" ht="17" x14ac:dyDescent="0.25">
      <c r="A361" s="19">
        <v>360</v>
      </c>
      <c r="B361" s="1" t="s">
        <v>3191</v>
      </c>
      <c r="C361" s="73">
        <v>1</v>
      </c>
      <c r="D361" s="1" t="s">
        <v>2360</v>
      </c>
      <c r="E361" s="1">
        <v>595341</v>
      </c>
      <c r="F361" s="1" t="s">
        <v>3192</v>
      </c>
      <c r="G361" s="1">
        <v>176.3</v>
      </c>
      <c r="H361" s="1" t="s">
        <v>2382</v>
      </c>
      <c r="I361" s="1" t="s">
        <v>2382</v>
      </c>
      <c r="J361" s="1" t="s">
        <v>2382</v>
      </c>
      <c r="K361" s="1" t="s">
        <v>2382</v>
      </c>
      <c r="L361" s="1" t="s">
        <v>2382</v>
      </c>
      <c r="M361" s="1" t="s">
        <v>2382</v>
      </c>
      <c r="N361" s="1" t="s">
        <v>9</v>
      </c>
      <c r="O361" s="1" t="s">
        <v>80</v>
      </c>
      <c r="P361" s="1" t="s">
        <v>81</v>
      </c>
      <c r="Q361" s="1" t="s">
        <v>82</v>
      </c>
      <c r="R361" s="20" t="s">
        <v>145</v>
      </c>
    </row>
    <row r="362" spans="1:18" ht="17" x14ac:dyDescent="0.25">
      <c r="A362" s="19">
        <v>361</v>
      </c>
      <c r="B362" s="1" t="s">
        <v>3133</v>
      </c>
      <c r="C362" s="73">
        <v>1</v>
      </c>
      <c r="D362" s="1" t="s">
        <v>3134</v>
      </c>
      <c r="E362" s="1">
        <v>600979</v>
      </c>
      <c r="F362" s="1" t="s">
        <v>414</v>
      </c>
      <c r="G362" s="1">
        <v>192.3</v>
      </c>
      <c r="H362" s="1" t="s">
        <v>2382</v>
      </c>
      <c r="I362" s="1" t="s">
        <v>2382</v>
      </c>
      <c r="J362" s="1" t="s">
        <v>2382</v>
      </c>
      <c r="K362" s="1" t="s">
        <v>2382</v>
      </c>
      <c r="L362" s="1" t="s">
        <v>2382</v>
      </c>
      <c r="M362" s="1" t="s">
        <v>2382</v>
      </c>
      <c r="N362" s="1" t="s">
        <v>9</v>
      </c>
      <c r="O362" s="1" t="s">
        <v>10</v>
      </c>
      <c r="P362" s="1" t="s">
        <v>11</v>
      </c>
      <c r="Q362" s="1" t="s">
        <v>12</v>
      </c>
      <c r="R362" s="20" t="s">
        <v>13</v>
      </c>
    </row>
    <row r="363" spans="1:18" ht="17" x14ac:dyDescent="0.25">
      <c r="A363" s="19">
        <v>362</v>
      </c>
      <c r="B363" s="1" t="s">
        <v>3510</v>
      </c>
      <c r="C363" s="73">
        <v>1</v>
      </c>
      <c r="D363" s="1" t="s">
        <v>2341</v>
      </c>
      <c r="E363" s="1">
        <v>572142</v>
      </c>
      <c r="F363" s="1" t="s">
        <v>3508</v>
      </c>
      <c r="G363" s="1">
        <v>122.21</v>
      </c>
      <c r="H363" s="1" t="s">
        <v>2382</v>
      </c>
      <c r="I363" s="1" t="s">
        <v>2382</v>
      </c>
      <c r="J363" s="1" t="s">
        <v>2382</v>
      </c>
      <c r="K363" s="1" t="s">
        <v>2382</v>
      </c>
      <c r="L363" s="1" t="s">
        <v>2382</v>
      </c>
      <c r="M363" s="1" t="s">
        <v>2382</v>
      </c>
      <c r="N363" s="1" t="s">
        <v>9</v>
      </c>
      <c r="O363" s="1" t="s">
        <v>289</v>
      </c>
      <c r="P363" s="1" t="s">
        <v>290</v>
      </c>
      <c r="Q363" s="1" t="s">
        <v>291</v>
      </c>
      <c r="R363" s="20" t="s">
        <v>291</v>
      </c>
    </row>
    <row r="364" spans="1:18" ht="17" x14ac:dyDescent="0.25">
      <c r="A364" s="19">
        <v>363</v>
      </c>
      <c r="B364" s="1" t="s">
        <v>3272</v>
      </c>
      <c r="C364" s="73">
        <v>1</v>
      </c>
      <c r="D364" s="1" t="s">
        <v>2311</v>
      </c>
      <c r="E364" s="1">
        <v>572341</v>
      </c>
      <c r="F364" s="1" t="s">
        <v>3271</v>
      </c>
      <c r="G364" s="1">
        <v>164.29</v>
      </c>
      <c r="H364" s="1" t="s">
        <v>2382</v>
      </c>
      <c r="I364" s="1" t="s">
        <v>2382</v>
      </c>
      <c r="J364" s="1" t="s">
        <v>2382</v>
      </c>
      <c r="K364" s="1" t="s">
        <v>2382</v>
      </c>
      <c r="L364" s="1" t="s">
        <v>2382</v>
      </c>
      <c r="M364" s="1" t="s">
        <v>2382</v>
      </c>
      <c r="N364" s="1" t="s">
        <v>9</v>
      </c>
      <c r="O364" s="1" t="s">
        <v>289</v>
      </c>
      <c r="P364" s="1" t="s">
        <v>290</v>
      </c>
      <c r="Q364" s="1" t="s">
        <v>767</v>
      </c>
      <c r="R364" s="20" t="s">
        <v>945</v>
      </c>
    </row>
    <row r="365" spans="1:18" ht="17" x14ac:dyDescent="0.25">
      <c r="A365" s="19">
        <v>364</v>
      </c>
      <c r="B365" s="1" t="s">
        <v>3368</v>
      </c>
      <c r="C365" s="73">
        <v>1</v>
      </c>
      <c r="D365" s="1" t="s">
        <v>704</v>
      </c>
      <c r="E365" s="1">
        <v>7239</v>
      </c>
      <c r="F365" s="1" t="s">
        <v>705</v>
      </c>
      <c r="G365" s="1">
        <v>147</v>
      </c>
      <c r="H365" s="1" t="s">
        <v>3897</v>
      </c>
      <c r="I365" s="1" t="s">
        <v>706</v>
      </c>
      <c r="J365" s="1">
        <v>35290</v>
      </c>
      <c r="K365" s="1" t="s">
        <v>2382</v>
      </c>
      <c r="L365" s="1" t="s">
        <v>2382</v>
      </c>
      <c r="M365" s="1" t="s">
        <v>2382</v>
      </c>
      <c r="N365" s="1" t="s">
        <v>9</v>
      </c>
      <c r="O365" s="1" t="s">
        <v>46</v>
      </c>
      <c r="P365" s="1" t="s">
        <v>59</v>
      </c>
      <c r="Q365" s="1" t="s">
        <v>691</v>
      </c>
      <c r="R365" s="20" t="s">
        <v>692</v>
      </c>
    </row>
    <row r="366" spans="1:18" ht="17" x14ac:dyDescent="0.25">
      <c r="A366" s="19">
        <v>365</v>
      </c>
      <c r="B366" s="1" t="s">
        <v>3280</v>
      </c>
      <c r="C366" s="73">
        <v>1</v>
      </c>
      <c r="D366" s="1" t="s">
        <v>2336</v>
      </c>
      <c r="E366" s="1">
        <v>17470</v>
      </c>
      <c r="F366" s="1" t="s">
        <v>3281</v>
      </c>
      <c r="G366" s="1">
        <v>160.25</v>
      </c>
      <c r="H366" s="1" t="s">
        <v>3898</v>
      </c>
      <c r="I366" s="1" t="s">
        <v>2382</v>
      </c>
      <c r="J366" s="1" t="s">
        <v>2382</v>
      </c>
      <c r="K366" s="1" t="s">
        <v>2382</v>
      </c>
      <c r="L366" s="1" t="s">
        <v>2382</v>
      </c>
      <c r="M366" s="1" t="s">
        <v>2382</v>
      </c>
      <c r="N366" s="1" t="s">
        <v>9</v>
      </c>
      <c r="O366" s="1" t="s">
        <v>46</v>
      </c>
      <c r="P366" s="1" t="s">
        <v>405</v>
      </c>
      <c r="Q366" s="1" t="s">
        <v>405</v>
      </c>
      <c r="R366" s="20" t="s">
        <v>405</v>
      </c>
    </row>
    <row r="367" spans="1:18" ht="17" x14ac:dyDescent="0.25">
      <c r="A367" s="19">
        <v>366</v>
      </c>
      <c r="B367" s="1" t="s">
        <v>3354</v>
      </c>
      <c r="C367" s="73">
        <v>1</v>
      </c>
      <c r="D367" s="1" t="s">
        <v>1585</v>
      </c>
      <c r="E367" s="1">
        <v>61041</v>
      </c>
      <c r="F367" s="1" t="s">
        <v>84</v>
      </c>
      <c r="G367" s="1">
        <v>150.22</v>
      </c>
      <c r="H367" s="1" t="s">
        <v>3355</v>
      </c>
      <c r="I367" s="1" t="s">
        <v>1586</v>
      </c>
      <c r="J367" s="1">
        <v>53169</v>
      </c>
      <c r="K367" s="1" t="s">
        <v>1587</v>
      </c>
      <c r="L367" s="1" t="s">
        <v>2382</v>
      </c>
      <c r="M367" s="1" t="s">
        <v>2382</v>
      </c>
      <c r="N367" s="1" t="s">
        <v>9</v>
      </c>
      <c r="O367" s="1" t="s">
        <v>10</v>
      </c>
      <c r="P367" s="1" t="s">
        <v>1009</v>
      </c>
      <c r="Q367" s="1" t="s">
        <v>1009</v>
      </c>
      <c r="R367" s="20" t="s">
        <v>1009</v>
      </c>
    </row>
    <row r="368" spans="1:18" ht="17" x14ac:dyDescent="0.25">
      <c r="A368" s="19">
        <v>367</v>
      </c>
      <c r="B368" s="1" t="s">
        <v>3356</v>
      </c>
      <c r="C368" s="73">
        <v>1</v>
      </c>
      <c r="D368" s="1" t="s">
        <v>997</v>
      </c>
      <c r="E368" s="1">
        <v>16302</v>
      </c>
      <c r="F368" s="1" t="s">
        <v>998</v>
      </c>
      <c r="G368" s="1">
        <v>148.24</v>
      </c>
      <c r="H368" s="1" t="s">
        <v>3357</v>
      </c>
      <c r="I368" s="1" t="s">
        <v>2382</v>
      </c>
      <c r="J368" s="1" t="s">
        <v>2382</v>
      </c>
      <c r="K368" s="1" t="s">
        <v>2382</v>
      </c>
      <c r="L368" s="1" t="s">
        <v>2382</v>
      </c>
      <c r="M368" s="1" t="s">
        <v>2382</v>
      </c>
      <c r="N368" s="1" t="s">
        <v>9</v>
      </c>
      <c r="O368" s="1" t="s">
        <v>46</v>
      </c>
      <c r="P368" s="1" t="s">
        <v>59</v>
      </c>
      <c r="Q368" s="1" t="s">
        <v>101</v>
      </c>
      <c r="R368" s="20" t="s">
        <v>101</v>
      </c>
    </row>
    <row r="369" spans="1:18" ht="17" x14ac:dyDescent="0.25">
      <c r="A369" s="19">
        <v>368</v>
      </c>
      <c r="B369" s="1" t="s">
        <v>3119</v>
      </c>
      <c r="C369" s="73">
        <v>1</v>
      </c>
      <c r="D369" s="1" t="s">
        <v>1172</v>
      </c>
      <c r="E369" s="1">
        <v>119824</v>
      </c>
      <c r="F369" s="1" t="s">
        <v>626</v>
      </c>
      <c r="G369" s="1">
        <v>196.29</v>
      </c>
      <c r="H369" s="1" t="s">
        <v>3899</v>
      </c>
      <c r="I369" s="1" t="s">
        <v>2382</v>
      </c>
      <c r="J369" s="1" t="s">
        <v>2382</v>
      </c>
      <c r="K369" s="1" t="s">
        <v>2382</v>
      </c>
      <c r="L369" s="1" t="s">
        <v>2382</v>
      </c>
      <c r="M369" s="1" t="s">
        <v>2382</v>
      </c>
      <c r="N369" s="1" t="s">
        <v>9</v>
      </c>
      <c r="O369" s="1" t="s">
        <v>46</v>
      </c>
      <c r="P369" s="1" t="s">
        <v>59</v>
      </c>
      <c r="Q369" s="1" t="s">
        <v>1173</v>
      </c>
      <c r="R369" s="20" t="s">
        <v>1173</v>
      </c>
    </row>
    <row r="370" spans="1:18" ht="17" x14ac:dyDescent="0.25">
      <c r="A370" s="19">
        <v>369</v>
      </c>
      <c r="B370" s="1" t="s">
        <v>2802</v>
      </c>
      <c r="C370" s="73">
        <v>1</v>
      </c>
      <c r="D370" s="1" t="s">
        <v>1378</v>
      </c>
      <c r="E370" s="1">
        <v>5364102</v>
      </c>
      <c r="F370" s="1" t="s">
        <v>1382</v>
      </c>
      <c r="G370" s="1">
        <v>327.29000000000002</v>
      </c>
      <c r="H370" s="1" t="s">
        <v>2382</v>
      </c>
      <c r="I370" s="1" t="s">
        <v>2382</v>
      </c>
      <c r="J370" s="1" t="s">
        <v>2382</v>
      </c>
      <c r="K370" s="1" t="s">
        <v>2382</v>
      </c>
      <c r="L370" s="1" t="s">
        <v>2382</v>
      </c>
      <c r="M370" s="1" t="s">
        <v>2382</v>
      </c>
      <c r="N370" s="1" t="s">
        <v>9</v>
      </c>
      <c r="O370" s="1" t="s">
        <v>88</v>
      </c>
      <c r="P370" s="1" t="s">
        <v>1379</v>
      </c>
      <c r="Q370" s="1" t="s">
        <v>1380</v>
      </c>
      <c r="R370" s="20" t="s">
        <v>1381</v>
      </c>
    </row>
    <row r="371" spans="1:18" ht="17" x14ac:dyDescent="0.25">
      <c r="A371" s="19">
        <v>370</v>
      </c>
      <c r="B371" s="1" t="s">
        <v>3573</v>
      </c>
      <c r="C371" s="73">
        <v>1</v>
      </c>
      <c r="D371" s="1" t="s">
        <v>2372</v>
      </c>
      <c r="E371" s="1">
        <v>137726</v>
      </c>
      <c r="F371" s="1" t="s">
        <v>3574</v>
      </c>
      <c r="G371" s="1">
        <v>110.2</v>
      </c>
      <c r="H371" s="1" t="s">
        <v>3900</v>
      </c>
      <c r="I371" s="1" t="s">
        <v>2382</v>
      </c>
      <c r="J371" s="1" t="s">
        <v>2382</v>
      </c>
      <c r="K371" s="1" t="s">
        <v>2382</v>
      </c>
      <c r="L371" s="1" t="s">
        <v>2382</v>
      </c>
      <c r="M371" s="1" t="s">
        <v>2382</v>
      </c>
      <c r="N371" s="1" t="s">
        <v>9</v>
      </c>
      <c r="O371" s="1" t="s">
        <v>289</v>
      </c>
      <c r="P371" s="1" t="s">
        <v>290</v>
      </c>
      <c r="Q371" s="1" t="s">
        <v>291</v>
      </c>
      <c r="R371" s="20" t="s">
        <v>291</v>
      </c>
    </row>
    <row r="372" spans="1:18" ht="17" x14ac:dyDescent="0.25">
      <c r="A372" s="19">
        <v>371</v>
      </c>
      <c r="B372" s="1" t="s">
        <v>1689</v>
      </c>
      <c r="C372" s="73">
        <v>1</v>
      </c>
      <c r="D372" s="1" t="s">
        <v>972</v>
      </c>
      <c r="E372" s="1">
        <v>16478</v>
      </c>
      <c r="F372" s="1" t="s">
        <v>963</v>
      </c>
      <c r="G372" s="1">
        <v>170.25</v>
      </c>
      <c r="H372" s="1" t="s">
        <v>3239</v>
      </c>
      <c r="I372" s="1" t="s">
        <v>2382</v>
      </c>
      <c r="J372" s="1" t="s">
        <v>2382</v>
      </c>
      <c r="K372" s="1" t="s">
        <v>4130</v>
      </c>
      <c r="L372" s="1" t="s">
        <v>2382</v>
      </c>
      <c r="M372" s="1" t="s">
        <v>2382</v>
      </c>
      <c r="N372" s="1" t="s">
        <v>9</v>
      </c>
      <c r="O372" s="1" t="s">
        <v>46</v>
      </c>
      <c r="P372" s="1" t="s">
        <v>2419</v>
      </c>
      <c r="Q372" s="1" t="s">
        <v>2419</v>
      </c>
      <c r="R372" s="20" t="s">
        <v>2419</v>
      </c>
    </row>
    <row r="373" spans="1:18" ht="17" x14ac:dyDescent="0.25">
      <c r="A373" s="19">
        <v>372</v>
      </c>
      <c r="B373" s="1" t="s">
        <v>3224</v>
      </c>
      <c r="C373" s="73">
        <v>1</v>
      </c>
      <c r="D373" s="1" t="s">
        <v>1003</v>
      </c>
      <c r="E373" s="1">
        <v>41515</v>
      </c>
      <c r="F373" s="1" t="s">
        <v>273</v>
      </c>
      <c r="G373" s="1">
        <v>172.27</v>
      </c>
      <c r="H373" s="1" t="s">
        <v>3901</v>
      </c>
      <c r="I373" s="1" t="s">
        <v>2382</v>
      </c>
      <c r="J373" s="1" t="s">
        <v>2382</v>
      </c>
      <c r="K373" s="1" t="s">
        <v>2382</v>
      </c>
      <c r="L373" s="1" t="s">
        <v>2382</v>
      </c>
      <c r="M373" s="1" t="s">
        <v>2382</v>
      </c>
      <c r="N373" s="1" t="s">
        <v>9</v>
      </c>
      <c r="O373" s="1" t="s">
        <v>46</v>
      </c>
      <c r="P373" s="1" t="s">
        <v>2419</v>
      </c>
      <c r="Q373" s="1" t="s">
        <v>2419</v>
      </c>
      <c r="R373" s="20" t="s">
        <v>2419</v>
      </c>
    </row>
    <row r="374" spans="1:18" ht="17" x14ac:dyDescent="0.25">
      <c r="A374" s="19">
        <v>373</v>
      </c>
      <c r="B374" s="1" t="s">
        <v>3045</v>
      </c>
      <c r="C374" s="73">
        <v>1</v>
      </c>
      <c r="D374" s="1" t="s">
        <v>3046</v>
      </c>
      <c r="E374" s="1">
        <v>163278</v>
      </c>
      <c r="F374" s="1" t="s">
        <v>1519</v>
      </c>
      <c r="G374" s="1">
        <v>206.37</v>
      </c>
      <c r="H374" s="1" t="s">
        <v>3902</v>
      </c>
      <c r="I374" s="1" t="s">
        <v>2382</v>
      </c>
      <c r="J374" s="1" t="s">
        <v>2382</v>
      </c>
      <c r="K374" s="1" t="s">
        <v>2382</v>
      </c>
      <c r="L374" s="1" t="s">
        <v>2382</v>
      </c>
      <c r="M374" s="1" t="s">
        <v>2382</v>
      </c>
      <c r="N374" s="1" t="s">
        <v>9</v>
      </c>
      <c r="O374" s="1" t="s">
        <v>80</v>
      </c>
      <c r="P374" s="1" t="s">
        <v>81</v>
      </c>
      <c r="Q374" s="1" t="s">
        <v>305</v>
      </c>
      <c r="R374" s="20" t="s">
        <v>305</v>
      </c>
    </row>
    <row r="375" spans="1:18" ht="17" x14ac:dyDescent="0.25">
      <c r="A375" s="19">
        <v>374</v>
      </c>
      <c r="B375" s="1" t="s">
        <v>2992</v>
      </c>
      <c r="C375" s="73">
        <v>1</v>
      </c>
      <c r="D375" s="1" t="s">
        <v>1083</v>
      </c>
      <c r="E375" s="1">
        <v>5363734</v>
      </c>
      <c r="F375" s="1" t="s">
        <v>1063</v>
      </c>
      <c r="G375" s="1">
        <v>218.33</v>
      </c>
      <c r="H375" s="1" t="s">
        <v>2382</v>
      </c>
      <c r="I375" s="1" t="s">
        <v>2382</v>
      </c>
      <c r="J375" s="1" t="s">
        <v>2382</v>
      </c>
      <c r="K375" s="1" t="s">
        <v>2382</v>
      </c>
      <c r="L375" s="1" t="s">
        <v>2382</v>
      </c>
      <c r="M375" s="1" t="s">
        <v>2382</v>
      </c>
      <c r="N375" s="1" t="s">
        <v>9</v>
      </c>
      <c r="O375" s="1" t="s">
        <v>88</v>
      </c>
      <c r="P375" s="1" t="s">
        <v>1084</v>
      </c>
      <c r="Q375" s="1" t="s">
        <v>1084</v>
      </c>
      <c r="R375" s="20" t="s">
        <v>1084</v>
      </c>
    </row>
    <row r="376" spans="1:18" ht="17" x14ac:dyDescent="0.25">
      <c r="A376" s="19">
        <v>375</v>
      </c>
      <c r="B376" s="1" t="s">
        <v>2993</v>
      </c>
      <c r="C376" s="73">
        <v>1</v>
      </c>
      <c r="D376" s="1" t="s">
        <v>1250</v>
      </c>
      <c r="E376" s="1">
        <v>5370850</v>
      </c>
      <c r="F376" s="1" t="s">
        <v>1063</v>
      </c>
      <c r="G376" s="1">
        <v>218.33</v>
      </c>
      <c r="H376" s="1" t="s">
        <v>2382</v>
      </c>
      <c r="I376" s="1" t="s">
        <v>2382</v>
      </c>
      <c r="J376" s="1" t="s">
        <v>2382</v>
      </c>
      <c r="K376" s="1" t="s">
        <v>2382</v>
      </c>
      <c r="L376" s="1" t="s">
        <v>2382</v>
      </c>
      <c r="M376" s="1" t="s">
        <v>2382</v>
      </c>
      <c r="N376" s="1" t="s">
        <v>9</v>
      </c>
      <c r="O376" s="1" t="s">
        <v>80</v>
      </c>
      <c r="P376" s="1" t="s">
        <v>81</v>
      </c>
      <c r="Q376" s="1" t="s">
        <v>82</v>
      </c>
      <c r="R376" s="20" t="s">
        <v>489</v>
      </c>
    </row>
    <row r="377" spans="1:18" ht="17" x14ac:dyDescent="0.25">
      <c r="A377" s="19">
        <v>376</v>
      </c>
      <c r="B377" s="1" t="s">
        <v>3410</v>
      </c>
      <c r="C377" s="73">
        <v>1</v>
      </c>
      <c r="D377" s="1" t="s">
        <v>2340</v>
      </c>
      <c r="E377" s="1">
        <v>578237</v>
      </c>
      <c r="F377" s="1" t="s">
        <v>171</v>
      </c>
      <c r="G377" s="1">
        <v>136.22999999999999</v>
      </c>
      <c r="H377" s="1" t="s">
        <v>3411</v>
      </c>
      <c r="I377" s="1" t="s">
        <v>2382</v>
      </c>
      <c r="J377" s="1" t="s">
        <v>2382</v>
      </c>
      <c r="K377" s="1" t="s">
        <v>2382</v>
      </c>
      <c r="L377" s="1" t="s">
        <v>2382</v>
      </c>
      <c r="M377" s="1" t="s">
        <v>2382</v>
      </c>
      <c r="N377" s="1" t="s">
        <v>9</v>
      </c>
      <c r="O377" s="1" t="s">
        <v>289</v>
      </c>
      <c r="P377" s="1" t="s">
        <v>290</v>
      </c>
      <c r="Q377" s="1" t="s">
        <v>291</v>
      </c>
      <c r="R377" s="20" t="s">
        <v>291</v>
      </c>
    </row>
    <row r="378" spans="1:18" ht="17" x14ac:dyDescent="0.25">
      <c r="A378" s="19">
        <v>377</v>
      </c>
      <c r="B378" s="1" t="s">
        <v>3202</v>
      </c>
      <c r="C378" s="73">
        <v>1</v>
      </c>
      <c r="D378" s="1" t="s">
        <v>1109</v>
      </c>
      <c r="E378" s="1">
        <v>30755</v>
      </c>
      <c r="F378" s="1" t="s">
        <v>262</v>
      </c>
      <c r="G378" s="1">
        <v>174.28</v>
      </c>
      <c r="H378" s="1" t="s">
        <v>3903</v>
      </c>
      <c r="I378" s="1" t="s">
        <v>2382</v>
      </c>
      <c r="J378" s="1" t="s">
        <v>2382</v>
      </c>
      <c r="K378" s="1" t="s">
        <v>2382</v>
      </c>
      <c r="L378" s="1" t="s">
        <v>2382</v>
      </c>
      <c r="M378" s="1" t="s">
        <v>2382</v>
      </c>
      <c r="N378" s="1" t="s">
        <v>9</v>
      </c>
      <c r="O378" s="1" t="s">
        <v>46</v>
      </c>
      <c r="P378" s="1" t="s">
        <v>261</v>
      </c>
      <c r="Q378" s="1" t="s">
        <v>261</v>
      </c>
      <c r="R378" s="20" t="s">
        <v>261</v>
      </c>
    </row>
    <row r="379" spans="1:18" ht="17" x14ac:dyDescent="0.25">
      <c r="A379" s="19">
        <v>378</v>
      </c>
      <c r="B379" s="1" t="s">
        <v>3227</v>
      </c>
      <c r="C379" s="73">
        <v>1</v>
      </c>
      <c r="D379" s="1" t="s">
        <v>2373</v>
      </c>
      <c r="E379" s="1">
        <v>20595</v>
      </c>
      <c r="F379" s="1" t="s">
        <v>273</v>
      </c>
      <c r="G379" s="1">
        <v>172.27</v>
      </c>
      <c r="H379" s="1" t="s">
        <v>3904</v>
      </c>
      <c r="I379" s="1" t="s">
        <v>2382</v>
      </c>
      <c r="J379" s="1" t="s">
        <v>2382</v>
      </c>
      <c r="K379" s="1" t="s">
        <v>2382</v>
      </c>
      <c r="L379" s="1" t="s">
        <v>2382</v>
      </c>
      <c r="M379" s="1" t="s">
        <v>2382</v>
      </c>
      <c r="N379" s="1" t="s">
        <v>9</v>
      </c>
      <c r="O379" s="1" t="s">
        <v>46</v>
      </c>
      <c r="P379" s="1" t="s">
        <v>2419</v>
      </c>
      <c r="Q379" s="1" t="s">
        <v>2419</v>
      </c>
      <c r="R379" s="20" t="s">
        <v>2419</v>
      </c>
    </row>
    <row r="380" spans="1:18" ht="17" x14ac:dyDescent="0.25">
      <c r="A380" s="19">
        <v>379</v>
      </c>
      <c r="B380" s="1" t="s">
        <v>2326</v>
      </c>
      <c r="C380" s="73">
        <v>1</v>
      </c>
      <c r="D380" s="1" t="s">
        <v>2351</v>
      </c>
      <c r="E380" s="1">
        <v>16732</v>
      </c>
      <c r="F380" s="1" t="s">
        <v>963</v>
      </c>
      <c r="G380" s="1">
        <v>170.25</v>
      </c>
      <c r="H380" s="1" t="s">
        <v>3244</v>
      </c>
      <c r="I380" s="1" t="s">
        <v>2382</v>
      </c>
      <c r="J380" s="1" t="s">
        <v>2382</v>
      </c>
      <c r="K380" s="1" t="s">
        <v>4131</v>
      </c>
      <c r="L380" s="1" t="s">
        <v>2382</v>
      </c>
      <c r="M380" s="1" t="s">
        <v>2382</v>
      </c>
      <c r="N380" s="1" t="s">
        <v>9</v>
      </c>
      <c r="O380" s="1" t="s">
        <v>46</v>
      </c>
      <c r="P380" s="1" t="s">
        <v>2419</v>
      </c>
      <c r="Q380" s="1" t="s">
        <v>2419</v>
      </c>
      <c r="R380" s="20" t="s">
        <v>2419</v>
      </c>
    </row>
    <row r="381" spans="1:18" ht="17" x14ac:dyDescent="0.25">
      <c r="A381" s="19">
        <v>380</v>
      </c>
      <c r="B381" s="1" t="s">
        <v>3203</v>
      </c>
      <c r="C381" s="73">
        <v>1</v>
      </c>
      <c r="D381" s="1" t="s">
        <v>1138</v>
      </c>
      <c r="E381" s="1">
        <v>594547</v>
      </c>
      <c r="F381" s="1" t="s">
        <v>262</v>
      </c>
      <c r="G381" s="1">
        <v>174.28</v>
      </c>
      <c r="H381" s="1" t="s">
        <v>3204</v>
      </c>
      <c r="I381" s="1" t="s">
        <v>2382</v>
      </c>
      <c r="J381" s="1" t="s">
        <v>2382</v>
      </c>
      <c r="K381" s="1" t="s">
        <v>2382</v>
      </c>
      <c r="L381" s="1" t="s">
        <v>2382</v>
      </c>
      <c r="M381" s="1" t="s">
        <v>2382</v>
      </c>
      <c r="N381" s="1" t="s">
        <v>9</v>
      </c>
      <c r="O381" s="1" t="s">
        <v>46</v>
      </c>
      <c r="P381" s="1" t="s">
        <v>261</v>
      </c>
      <c r="Q381" s="1" t="s">
        <v>261</v>
      </c>
      <c r="R381" s="20" t="s">
        <v>261</v>
      </c>
    </row>
    <row r="382" spans="1:18" ht="17" x14ac:dyDescent="0.25">
      <c r="A382" s="19">
        <v>381</v>
      </c>
      <c r="B382" s="1" t="s">
        <v>3116</v>
      </c>
      <c r="C382" s="73">
        <v>1</v>
      </c>
      <c r="D382" s="1" t="s">
        <v>2254</v>
      </c>
      <c r="E382" s="1">
        <v>67524</v>
      </c>
      <c r="F382" s="1" t="s">
        <v>3115</v>
      </c>
      <c r="G382" s="1">
        <v>196.37</v>
      </c>
      <c r="H382" s="1" t="s">
        <v>3117</v>
      </c>
      <c r="I382" s="1" t="s">
        <v>2382</v>
      </c>
      <c r="J382" s="1" t="s">
        <v>2382</v>
      </c>
      <c r="K382" s="1" t="s">
        <v>3118</v>
      </c>
      <c r="L382" s="1" t="s">
        <v>2382</v>
      </c>
      <c r="M382" s="1" t="s">
        <v>2382</v>
      </c>
      <c r="N382" s="1" t="s">
        <v>9</v>
      </c>
      <c r="O382" s="1" t="s">
        <v>289</v>
      </c>
      <c r="P382" s="1" t="s">
        <v>377</v>
      </c>
      <c r="Q382" s="1" t="s">
        <v>1316</v>
      </c>
      <c r="R382" s="20" t="s">
        <v>1316</v>
      </c>
    </row>
    <row r="383" spans="1:18" ht="17" x14ac:dyDescent="0.25">
      <c r="A383" s="19">
        <v>382</v>
      </c>
      <c r="B383" s="1" t="s">
        <v>2781</v>
      </c>
      <c r="C383" s="73">
        <v>1</v>
      </c>
      <c r="D383" s="1" t="s">
        <v>2782</v>
      </c>
      <c r="E383" s="1">
        <v>45490224</v>
      </c>
      <c r="F383" s="1" t="s">
        <v>1355</v>
      </c>
      <c r="G383" s="1">
        <v>341.4</v>
      </c>
      <c r="H383" s="1" t="s">
        <v>2382</v>
      </c>
      <c r="I383" s="1" t="s">
        <v>2382</v>
      </c>
      <c r="J383" s="1" t="s">
        <v>2382</v>
      </c>
      <c r="K383" s="1" t="s">
        <v>2382</v>
      </c>
      <c r="L383" s="1" t="s">
        <v>2382</v>
      </c>
      <c r="M383" s="1" t="s">
        <v>2382</v>
      </c>
      <c r="N383" s="1" t="s">
        <v>9</v>
      </c>
      <c r="O383" s="1" t="s">
        <v>46</v>
      </c>
      <c r="P383" s="1" t="s">
        <v>903</v>
      </c>
      <c r="Q383" s="1" t="s">
        <v>903</v>
      </c>
      <c r="R383" s="20" t="s">
        <v>903</v>
      </c>
    </row>
    <row r="384" spans="1:18" ht="17" x14ac:dyDescent="0.25">
      <c r="A384" s="19">
        <v>383</v>
      </c>
      <c r="B384" s="1" t="s">
        <v>2924</v>
      </c>
      <c r="C384" s="73">
        <v>1</v>
      </c>
      <c r="D384" s="1" t="s">
        <v>2925</v>
      </c>
      <c r="E384" s="1">
        <v>618316</v>
      </c>
      <c r="F384" s="1" t="s">
        <v>2926</v>
      </c>
      <c r="G384" s="1">
        <v>243.3</v>
      </c>
      <c r="H384" s="1" t="s">
        <v>2927</v>
      </c>
      <c r="I384" s="1" t="s">
        <v>2382</v>
      </c>
      <c r="J384" s="1" t="s">
        <v>2382</v>
      </c>
      <c r="K384" s="1" t="s">
        <v>2382</v>
      </c>
      <c r="L384" s="1" t="s">
        <v>2382</v>
      </c>
      <c r="M384" s="1" t="s">
        <v>2382</v>
      </c>
      <c r="N384" s="1" t="s">
        <v>9</v>
      </c>
      <c r="O384" s="1" t="s">
        <v>88</v>
      </c>
      <c r="P384" s="1" t="s">
        <v>1156</v>
      </c>
      <c r="Q384" s="1" t="s">
        <v>1302</v>
      </c>
      <c r="R384" s="20" t="s">
        <v>1303</v>
      </c>
    </row>
    <row r="385" spans="1:18" ht="17" x14ac:dyDescent="0.25">
      <c r="A385" s="19">
        <v>384</v>
      </c>
      <c r="B385" s="1" t="s">
        <v>2854</v>
      </c>
      <c r="C385" s="73">
        <v>1</v>
      </c>
      <c r="D385" s="1" t="s">
        <v>2235</v>
      </c>
      <c r="E385" s="1">
        <v>530070</v>
      </c>
      <c r="F385" s="1" t="s">
        <v>1650</v>
      </c>
      <c r="G385" s="1">
        <v>282.5</v>
      </c>
      <c r="H385" s="1" t="s">
        <v>2855</v>
      </c>
      <c r="I385" s="1" t="s">
        <v>2382</v>
      </c>
      <c r="J385" s="1" t="s">
        <v>2382</v>
      </c>
      <c r="K385" s="1" t="s">
        <v>2382</v>
      </c>
      <c r="L385" s="1" t="s">
        <v>2382</v>
      </c>
      <c r="M385" s="1" t="s">
        <v>2382</v>
      </c>
      <c r="N385" s="1" t="s">
        <v>9</v>
      </c>
      <c r="O385" s="1" t="s">
        <v>289</v>
      </c>
      <c r="P385" s="1" t="s">
        <v>377</v>
      </c>
      <c r="Q385" s="1" t="s">
        <v>378</v>
      </c>
      <c r="R385" s="20" t="s">
        <v>1006</v>
      </c>
    </row>
    <row r="386" spans="1:18" ht="17" x14ac:dyDescent="0.25">
      <c r="A386" s="19">
        <v>385</v>
      </c>
      <c r="B386" s="1" t="s">
        <v>2114</v>
      </c>
      <c r="C386" s="73">
        <v>1</v>
      </c>
      <c r="D386" s="1" t="s">
        <v>2271</v>
      </c>
      <c r="E386" s="1">
        <v>610068</v>
      </c>
      <c r="F386" s="1" t="s">
        <v>2594</v>
      </c>
      <c r="G386" s="1">
        <v>238.37</v>
      </c>
      <c r="H386" s="1" t="s">
        <v>2382</v>
      </c>
      <c r="I386" s="1" t="s">
        <v>2382</v>
      </c>
      <c r="J386" s="1" t="s">
        <v>2382</v>
      </c>
      <c r="K386" s="1" t="s">
        <v>2382</v>
      </c>
      <c r="L386" s="1" t="s">
        <v>2382</v>
      </c>
      <c r="M386" s="1" t="s">
        <v>2382</v>
      </c>
      <c r="N386" s="1" t="s">
        <v>9</v>
      </c>
      <c r="O386" s="1" t="s">
        <v>10</v>
      </c>
      <c r="P386" s="1" t="s">
        <v>11</v>
      </c>
      <c r="Q386" s="1" t="s">
        <v>176</v>
      </c>
      <c r="R386" s="20" t="s">
        <v>177</v>
      </c>
    </row>
    <row r="387" spans="1:18" ht="17" x14ac:dyDescent="0.25">
      <c r="A387" s="19">
        <v>386</v>
      </c>
      <c r="B387" s="1" t="s">
        <v>2860</v>
      </c>
      <c r="C387" s="73">
        <v>1</v>
      </c>
      <c r="D387" s="1" t="s">
        <v>1406</v>
      </c>
      <c r="E387" s="1">
        <v>45221</v>
      </c>
      <c r="F387" s="1" t="s">
        <v>1409</v>
      </c>
      <c r="G387" s="1">
        <v>281.35000000000002</v>
      </c>
      <c r="H387" s="1" t="s">
        <v>2861</v>
      </c>
      <c r="I387" s="1" t="s">
        <v>2382</v>
      </c>
      <c r="J387" s="1" t="s">
        <v>2382</v>
      </c>
      <c r="K387" s="1" t="s">
        <v>2382</v>
      </c>
      <c r="L387" s="1" t="s">
        <v>2382</v>
      </c>
      <c r="M387" s="1" t="s">
        <v>2382</v>
      </c>
      <c r="N387" s="1" t="s">
        <v>9</v>
      </c>
      <c r="O387" s="1" t="s">
        <v>88</v>
      </c>
      <c r="P387" s="1" t="s">
        <v>1407</v>
      </c>
      <c r="Q387" s="1" t="s">
        <v>1408</v>
      </c>
      <c r="R387" s="20" t="s">
        <v>1408</v>
      </c>
    </row>
    <row r="388" spans="1:18" ht="17" x14ac:dyDescent="0.25">
      <c r="A388" s="19">
        <v>387</v>
      </c>
      <c r="B388" s="1" t="s">
        <v>2873</v>
      </c>
      <c r="C388" s="73">
        <v>1</v>
      </c>
      <c r="D388" s="1" t="s">
        <v>2261</v>
      </c>
      <c r="E388" s="1">
        <v>557030</v>
      </c>
      <c r="F388" s="1" t="s">
        <v>2874</v>
      </c>
      <c r="G388" s="1">
        <v>270.89999999999998</v>
      </c>
      <c r="H388" s="1" t="s">
        <v>4072</v>
      </c>
      <c r="I388" s="1" t="s">
        <v>2382</v>
      </c>
      <c r="J388" s="1" t="s">
        <v>2382</v>
      </c>
      <c r="K388" s="1" t="s">
        <v>2382</v>
      </c>
      <c r="L388" s="1" t="s">
        <v>2382</v>
      </c>
      <c r="M388" s="1" t="s">
        <v>2382</v>
      </c>
      <c r="N388" s="1" t="s">
        <v>9</v>
      </c>
      <c r="O388" s="1" t="s">
        <v>1086</v>
      </c>
      <c r="P388" s="1" t="s">
        <v>2849</v>
      </c>
      <c r="Q388" s="1" t="s">
        <v>2849</v>
      </c>
      <c r="R388" s="20" t="s">
        <v>2849</v>
      </c>
    </row>
    <row r="389" spans="1:18" ht="17" x14ac:dyDescent="0.25">
      <c r="A389" s="19">
        <v>388</v>
      </c>
      <c r="B389" s="1" t="s">
        <v>2914</v>
      </c>
      <c r="C389" s="73">
        <v>1</v>
      </c>
      <c r="D389" s="1" t="s">
        <v>1085</v>
      </c>
      <c r="E389" s="1">
        <v>600794</v>
      </c>
      <c r="F389" s="1" t="s">
        <v>1088</v>
      </c>
      <c r="G389" s="1">
        <v>257.20999999999998</v>
      </c>
      <c r="H389" s="1" t="s">
        <v>2382</v>
      </c>
      <c r="I389" s="1" t="s">
        <v>2382</v>
      </c>
      <c r="J389" s="1" t="s">
        <v>2382</v>
      </c>
      <c r="K389" s="1" t="s">
        <v>2382</v>
      </c>
      <c r="L389" s="1" t="s">
        <v>2382</v>
      </c>
      <c r="M389" s="1" t="s">
        <v>2382</v>
      </c>
      <c r="N389" s="1" t="s">
        <v>9</v>
      </c>
      <c r="O389" s="1" t="s">
        <v>1086</v>
      </c>
      <c r="P389" s="1" t="s">
        <v>1087</v>
      </c>
      <c r="Q389" s="1" t="s">
        <v>1087</v>
      </c>
      <c r="R389" s="20" t="s">
        <v>1087</v>
      </c>
    </row>
    <row r="390" spans="1:18" ht="17" x14ac:dyDescent="0.25">
      <c r="A390" s="19">
        <v>389</v>
      </c>
      <c r="B390" s="1" t="s">
        <v>2815</v>
      </c>
      <c r="C390" s="73">
        <v>1</v>
      </c>
      <c r="D390" s="1" t="s">
        <v>2218</v>
      </c>
      <c r="E390" s="1">
        <v>8213</v>
      </c>
      <c r="F390" s="1" t="s">
        <v>2816</v>
      </c>
      <c r="G390" s="1">
        <v>305.33999999999997</v>
      </c>
      <c r="H390" s="1" t="s">
        <v>2817</v>
      </c>
      <c r="I390" s="1" t="s">
        <v>2382</v>
      </c>
      <c r="J390" s="1" t="s">
        <v>2382</v>
      </c>
      <c r="K390" s="1" t="s">
        <v>2382</v>
      </c>
      <c r="L390" s="1" t="s">
        <v>2382</v>
      </c>
      <c r="M390" s="1" t="s">
        <v>2382</v>
      </c>
      <c r="N390" s="1" t="s">
        <v>9</v>
      </c>
      <c r="O390" s="1" t="s">
        <v>1086</v>
      </c>
      <c r="P390" s="1" t="s">
        <v>1087</v>
      </c>
      <c r="Q390" s="1" t="s">
        <v>1087</v>
      </c>
      <c r="R390" s="20" t="s">
        <v>1087</v>
      </c>
    </row>
    <row r="391" spans="1:18" ht="17" x14ac:dyDescent="0.25">
      <c r="A391" s="19">
        <v>390</v>
      </c>
      <c r="B391" s="1" t="s">
        <v>3741</v>
      </c>
      <c r="C391" s="73">
        <v>1</v>
      </c>
      <c r="D391" s="1" t="s">
        <v>1395</v>
      </c>
      <c r="E391" s="1">
        <v>7844</v>
      </c>
      <c r="F391" s="1" t="s">
        <v>1394</v>
      </c>
      <c r="G391" s="1">
        <v>56.11</v>
      </c>
      <c r="H391" s="1" t="s">
        <v>3742</v>
      </c>
      <c r="I391" s="1" t="s">
        <v>2382</v>
      </c>
      <c r="J391" s="1">
        <v>48362</v>
      </c>
      <c r="K391" s="1" t="s">
        <v>2382</v>
      </c>
      <c r="L391" s="1" t="s">
        <v>2382</v>
      </c>
      <c r="M391" s="1" t="s">
        <v>2382</v>
      </c>
      <c r="N391" s="1" t="s">
        <v>9</v>
      </c>
      <c r="O391" s="1" t="s">
        <v>289</v>
      </c>
      <c r="P391" s="1" t="s">
        <v>290</v>
      </c>
      <c r="Q391" s="1" t="s">
        <v>1027</v>
      </c>
      <c r="R391" s="20" t="s">
        <v>1027</v>
      </c>
    </row>
    <row r="392" spans="1:18" ht="17" x14ac:dyDescent="0.25">
      <c r="A392" s="19">
        <v>391</v>
      </c>
      <c r="B392" s="1" t="s">
        <v>2908</v>
      </c>
      <c r="C392" s="73">
        <v>1</v>
      </c>
      <c r="D392" s="1" t="s">
        <v>2312</v>
      </c>
      <c r="E392" s="1">
        <v>20993</v>
      </c>
      <c r="F392" s="1" t="s">
        <v>2909</v>
      </c>
      <c r="G392" s="1">
        <v>260.89999999999998</v>
      </c>
      <c r="H392" s="1" t="s">
        <v>3905</v>
      </c>
      <c r="I392" s="1" t="s">
        <v>2382</v>
      </c>
      <c r="J392" s="1" t="s">
        <v>2382</v>
      </c>
      <c r="K392" s="1" t="s">
        <v>2382</v>
      </c>
      <c r="L392" s="1" t="s">
        <v>2382</v>
      </c>
      <c r="M392" s="1" t="s">
        <v>2382</v>
      </c>
      <c r="N392" s="1" t="s">
        <v>9</v>
      </c>
      <c r="O392" s="1" t="s">
        <v>1086</v>
      </c>
      <c r="P392" s="1" t="s">
        <v>2849</v>
      </c>
      <c r="Q392" s="1" t="s">
        <v>2849</v>
      </c>
      <c r="R392" s="20" t="s">
        <v>2849</v>
      </c>
    </row>
    <row r="393" spans="1:18" ht="17" x14ac:dyDescent="0.25">
      <c r="A393" s="19">
        <v>392</v>
      </c>
      <c r="B393" s="1" t="s">
        <v>2847</v>
      </c>
      <c r="C393" s="73">
        <v>1</v>
      </c>
      <c r="D393" s="1" t="s">
        <v>2284</v>
      </c>
      <c r="E393" s="1">
        <v>18815</v>
      </c>
      <c r="F393" s="1" t="s">
        <v>2848</v>
      </c>
      <c r="G393" s="1">
        <v>288.89999999999998</v>
      </c>
      <c r="H393" s="1" t="s">
        <v>3906</v>
      </c>
      <c r="I393" s="1" t="s">
        <v>2382</v>
      </c>
      <c r="J393" s="1" t="s">
        <v>2382</v>
      </c>
      <c r="K393" s="1" t="s">
        <v>2382</v>
      </c>
      <c r="L393" s="1" t="s">
        <v>2382</v>
      </c>
      <c r="M393" s="1" t="s">
        <v>2382</v>
      </c>
      <c r="N393" s="1" t="s">
        <v>9</v>
      </c>
      <c r="O393" s="1" t="s">
        <v>1086</v>
      </c>
      <c r="P393" s="1" t="s">
        <v>2849</v>
      </c>
      <c r="Q393" s="1" t="s">
        <v>2849</v>
      </c>
      <c r="R393" s="20" t="s">
        <v>2849</v>
      </c>
    </row>
    <row r="394" spans="1:18" ht="17" x14ac:dyDescent="0.25">
      <c r="A394" s="19">
        <v>393</v>
      </c>
      <c r="B394" s="1" t="s">
        <v>3639</v>
      </c>
      <c r="C394" s="73">
        <v>1</v>
      </c>
      <c r="D394" s="1" t="s">
        <v>976</v>
      </c>
      <c r="E394" s="1">
        <v>13594</v>
      </c>
      <c r="F394" s="1" t="s">
        <v>116</v>
      </c>
      <c r="G394" s="1">
        <v>96.13</v>
      </c>
      <c r="H394" s="1" t="s">
        <v>3907</v>
      </c>
      <c r="I394" s="1" t="s">
        <v>977</v>
      </c>
      <c r="J394" s="1">
        <v>15977</v>
      </c>
      <c r="K394" s="1" t="s">
        <v>2382</v>
      </c>
      <c r="L394" s="1" t="s">
        <v>2382</v>
      </c>
      <c r="M394" s="1" t="s">
        <v>2382</v>
      </c>
      <c r="N394" s="1" t="s">
        <v>9</v>
      </c>
      <c r="O394" s="1" t="s">
        <v>10</v>
      </c>
      <c r="P394" s="1" t="s">
        <v>11</v>
      </c>
      <c r="Q394" s="1" t="s">
        <v>12</v>
      </c>
      <c r="R394" s="20" t="s">
        <v>13</v>
      </c>
    </row>
    <row r="395" spans="1:18" ht="17" x14ac:dyDescent="0.25">
      <c r="A395" s="19">
        <v>394</v>
      </c>
      <c r="B395" s="1" t="s">
        <v>3306</v>
      </c>
      <c r="C395" s="73">
        <v>1</v>
      </c>
      <c r="D395" s="1" t="s">
        <v>1244</v>
      </c>
      <c r="E395" s="1">
        <v>171530</v>
      </c>
      <c r="F395" s="1" t="s">
        <v>208</v>
      </c>
      <c r="G395" s="1">
        <v>154.25</v>
      </c>
      <c r="H395" s="1" t="s">
        <v>3307</v>
      </c>
      <c r="I395" s="1" t="s">
        <v>2382</v>
      </c>
      <c r="J395" s="1" t="s">
        <v>2382</v>
      </c>
      <c r="K395" s="1" t="s">
        <v>2382</v>
      </c>
      <c r="L395" s="1" t="s">
        <v>2382</v>
      </c>
      <c r="M395" s="1" t="s">
        <v>2382</v>
      </c>
      <c r="N395" s="1" t="s">
        <v>9</v>
      </c>
      <c r="O395" s="1" t="s">
        <v>10</v>
      </c>
      <c r="P395" s="1" t="s">
        <v>11</v>
      </c>
      <c r="Q395" s="1" t="s">
        <v>12</v>
      </c>
      <c r="R395" s="20" t="s">
        <v>127</v>
      </c>
    </row>
    <row r="396" spans="1:18" ht="17" x14ac:dyDescent="0.25">
      <c r="A396" s="19">
        <v>395</v>
      </c>
      <c r="B396" s="1" t="s">
        <v>2823</v>
      </c>
      <c r="C396" s="73">
        <v>1</v>
      </c>
      <c r="D396" s="1" t="s">
        <v>2298</v>
      </c>
      <c r="E396" s="1">
        <v>17152</v>
      </c>
      <c r="F396" s="1" t="s">
        <v>2824</v>
      </c>
      <c r="G396" s="1">
        <v>298.5</v>
      </c>
      <c r="H396" s="1" t="s">
        <v>2825</v>
      </c>
      <c r="I396" s="1" t="s">
        <v>2382</v>
      </c>
      <c r="J396" s="1" t="s">
        <v>2382</v>
      </c>
      <c r="K396" s="1" t="s">
        <v>2382</v>
      </c>
      <c r="L396" s="1" t="s">
        <v>2382</v>
      </c>
      <c r="M396" s="1" t="s">
        <v>2382</v>
      </c>
      <c r="N396" s="1" t="s">
        <v>9</v>
      </c>
      <c r="O396" s="1" t="s">
        <v>10</v>
      </c>
      <c r="P396" s="1" t="s">
        <v>11</v>
      </c>
      <c r="Q396" s="1" t="s">
        <v>667</v>
      </c>
      <c r="R396" s="20" t="s">
        <v>779</v>
      </c>
    </row>
    <row r="397" spans="1:18" ht="17" x14ac:dyDescent="0.25">
      <c r="A397" s="19">
        <v>396</v>
      </c>
      <c r="B397" s="1" t="s">
        <v>3015</v>
      </c>
      <c r="C397" s="73">
        <v>1</v>
      </c>
      <c r="D397" s="1" t="s">
        <v>2243</v>
      </c>
      <c r="E397" s="1">
        <v>543425</v>
      </c>
      <c r="F397" s="1" t="s">
        <v>3016</v>
      </c>
      <c r="G397" s="1">
        <v>210.36</v>
      </c>
      <c r="H397" s="1" t="s">
        <v>2382</v>
      </c>
      <c r="I397" s="1" t="s">
        <v>2382</v>
      </c>
      <c r="J397" s="1" t="s">
        <v>2382</v>
      </c>
      <c r="K397" s="1" t="s">
        <v>2382</v>
      </c>
      <c r="L397" s="1" t="s">
        <v>2382</v>
      </c>
      <c r="M397" s="1" t="s">
        <v>2382</v>
      </c>
      <c r="N397" s="1" t="s">
        <v>9</v>
      </c>
      <c r="O397" s="1" t="s">
        <v>10</v>
      </c>
      <c r="P397" s="1" t="s">
        <v>11</v>
      </c>
      <c r="Q397" s="1" t="s">
        <v>176</v>
      </c>
      <c r="R397" s="20" t="s">
        <v>177</v>
      </c>
    </row>
    <row r="398" spans="1:18" ht="17" x14ac:dyDescent="0.25">
      <c r="A398" s="19">
        <v>397</v>
      </c>
      <c r="B398" s="1" t="s">
        <v>3064</v>
      </c>
      <c r="C398" s="73">
        <v>1</v>
      </c>
      <c r="D398" s="1" t="s">
        <v>2229</v>
      </c>
      <c r="E398" s="1">
        <v>10583</v>
      </c>
      <c r="F398" s="1" t="s">
        <v>984</v>
      </c>
      <c r="G398" s="1">
        <v>204.35</v>
      </c>
      <c r="H398" s="1" t="s">
        <v>3908</v>
      </c>
      <c r="I398" s="1" t="s">
        <v>2382</v>
      </c>
      <c r="J398" s="1" t="s">
        <v>2382</v>
      </c>
      <c r="K398" s="1" t="s">
        <v>2382</v>
      </c>
      <c r="L398" s="1" t="s">
        <v>2382</v>
      </c>
      <c r="M398" s="1" t="s">
        <v>2382</v>
      </c>
      <c r="N398" s="1" t="s">
        <v>9</v>
      </c>
      <c r="O398" s="1" t="s">
        <v>80</v>
      </c>
      <c r="P398" s="1" t="s">
        <v>81</v>
      </c>
      <c r="Q398" s="1" t="s">
        <v>305</v>
      </c>
      <c r="R398" s="20" t="s">
        <v>3065</v>
      </c>
    </row>
    <row r="399" spans="1:18" ht="17" x14ac:dyDescent="0.25">
      <c r="A399" s="19">
        <v>398</v>
      </c>
      <c r="B399" s="1" t="s">
        <v>3062</v>
      </c>
      <c r="C399" s="73">
        <v>1</v>
      </c>
      <c r="D399" s="1" t="s">
        <v>2228</v>
      </c>
      <c r="E399" s="1">
        <v>572161</v>
      </c>
      <c r="F399" s="1" t="s">
        <v>984</v>
      </c>
      <c r="G399" s="1">
        <v>204.35</v>
      </c>
      <c r="H399" s="1" t="s">
        <v>3063</v>
      </c>
      <c r="I399" s="1" t="s">
        <v>2382</v>
      </c>
      <c r="J399" s="1" t="s">
        <v>2382</v>
      </c>
      <c r="K399" s="1" t="s">
        <v>2382</v>
      </c>
      <c r="L399" s="1" t="s">
        <v>2382</v>
      </c>
      <c r="M399" s="1" t="s">
        <v>2382</v>
      </c>
      <c r="N399" s="1" t="s">
        <v>9</v>
      </c>
      <c r="O399" s="1" t="s">
        <v>80</v>
      </c>
      <c r="P399" s="1" t="s">
        <v>81</v>
      </c>
      <c r="Q399" s="1" t="s">
        <v>82</v>
      </c>
      <c r="R399" s="20" t="s">
        <v>697</v>
      </c>
    </row>
    <row r="400" spans="1:18" ht="17" x14ac:dyDescent="0.25">
      <c r="A400" s="19">
        <v>399</v>
      </c>
      <c r="B400" s="1" t="s">
        <v>3453</v>
      </c>
      <c r="C400" s="73">
        <v>1</v>
      </c>
      <c r="D400" s="1" t="s">
        <v>2369</v>
      </c>
      <c r="E400" s="1">
        <v>21476</v>
      </c>
      <c r="F400" s="1" t="s">
        <v>124</v>
      </c>
      <c r="G400" s="1">
        <v>132.19999999999999</v>
      </c>
      <c r="H400" s="1" t="s">
        <v>3454</v>
      </c>
      <c r="I400" s="1" t="s">
        <v>2382</v>
      </c>
      <c r="J400" s="1" t="s">
        <v>2382</v>
      </c>
      <c r="K400" s="1" t="s">
        <v>2382</v>
      </c>
      <c r="L400" s="1" t="s">
        <v>2382</v>
      </c>
      <c r="M400" s="1" t="s">
        <v>2382</v>
      </c>
      <c r="N400" s="1" t="s">
        <v>9</v>
      </c>
      <c r="O400" s="1" t="s">
        <v>46</v>
      </c>
      <c r="P400" s="1" t="s">
        <v>59</v>
      </c>
      <c r="Q400" s="1" t="s">
        <v>473</v>
      </c>
      <c r="R400" s="20" t="s">
        <v>473</v>
      </c>
    </row>
    <row r="401" spans="1:18" ht="17" x14ac:dyDescent="0.25">
      <c r="A401" s="19">
        <v>400</v>
      </c>
      <c r="B401" s="1" t="s">
        <v>3452</v>
      </c>
      <c r="C401" s="73">
        <v>1</v>
      </c>
      <c r="D401" s="1" t="s">
        <v>1226</v>
      </c>
      <c r="E401" s="1">
        <v>18940</v>
      </c>
      <c r="F401" s="1" t="s">
        <v>124</v>
      </c>
      <c r="G401" s="1">
        <v>132.19999999999999</v>
      </c>
      <c r="H401" s="1" t="s">
        <v>3909</v>
      </c>
      <c r="I401" s="1" t="s">
        <v>2382</v>
      </c>
      <c r="J401" s="1" t="s">
        <v>2382</v>
      </c>
      <c r="K401" s="1" t="s">
        <v>2382</v>
      </c>
      <c r="L401" s="1" t="s">
        <v>2382</v>
      </c>
      <c r="M401" s="1" t="s">
        <v>2382</v>
      </c>
      <c r="N401" s="1" t="s">
        <v>9</v>
      </c>
      <c r="O401" s="1" t="s">
        <v>46</v>
      </c>
      <c r="P401" s="1" t="s">
        <v>59</v>
      </c>
      <c r="Q401" s="1" t="s">
        <v>473</v>
      </c>
      <c r="R401" s="20" t="s">
        <v>473</v>
      </c>
    </row>
    <row r="402" spans="1:18" ht="17" x14ac:dyDescent="0.25">
      <c r="A402" s="19">
        <v>401</v>
      </c>
      <c r="B402" s="1" t="s">
        <v>3438</v>
      </c>
      <c r="C402" s="73">
        <v>1</v>
      </c>
      <c r="D402" s="1" t="s">
        <v>1194</v>
      </c>
      <c r="E402" s="1">
        <v>12507</v>
      </c>
      <c r="F402" s="1" t="s">
        <v>325</v>
      </c>
      <c r="G402" s="1">
        <v>134.16999999999999</v>
      </c>
      <c r="H402" s="1" t="s">
        <v>3439</v>
      </c>
      <c r="I402" s="1" t="s">
        <v>2382</v>
      </c>
      <c r="J402" s="1" t="s">
        <v>2382</v>
      </c>
      <c r="K402" s="1" t="s">
        <v>2382</v>
      </c>
      <c r="L402" s="1" t="s">
        <v>2382</v>
      </c>
      <c r="M402" s="1" t="s">
        <v>2382</v>
      </c>
      <c r="N402" s="1" t="s">
        <v>9</v>
      </c>
      <c r="O402" s="1" t="s">
        <v>46</v>
      </c>
      <c r="P402" s="1" t="s">
        <v>1165</v>
      </c>
      <c r="Q402" s="1" t="s">
        <v>1166</v>
      </c>
      <c r="R402" s="20" t="s">
        <v>1166</v>
      </c>
    </row>
    <row r="403" spans="1:18" ht="17" x14ac:dyDescent="0.25">
      <c r="A403" s="19">
        <v>402</v>
      </c>
      <c r="B403" s="1" t="s">
        <v>3424</v>
      </c>
      <c r="C403" s="73">
        <v>1</v>
      </c>
      <c r="D403" s="1" t="s">
        <v>1150</v>
      </c>
      <c r="E403" s="1">
        <v>13621</v>
      </c>
      <c r="F403" s="1" t="s">
        <v>146</v>
      </c>
      <c r="G403" s="1">
        <v>134.22</v>
      </c>
      <c r="H403" s="1" t="s">
        <v>3910</v>
      </c>
      <c r="I403" s="1" t="s">
        <v>2382</v>
      </c>
      <c r="J403" s="1" t="s">
        <v>2382</v>
      </c>
      <c r="K403" s="1" t="s">
        <v>2382</v>
      </c>
      <c r="L403" s="1" t="s">
        <v>2382</v>
      </c>
      <c r="M403" s="1" t="s">
        <v>2382</v>
      </c>
      <c r="N403" s="1" t="s">
        <v>9</v>
      </c>
      <c r="O403" s="1" t="s">
        <v>46</v>
      </c>
      <c r="P403" s="1" t="s">
        <v>59</v>
      </c>
      <c r="Q403" s="1" t="s">
        <v>369</v>
      </c>
      <c r="R403" s="20" t="s">
        <v>1151</v>
      </c>
    </row>
    <row r="404" spans="1:18" ht="17" x14ac:dyDescent="0.25">
      <c r="A404" s="19">
        <v>403</v>
      </c>
      <c r="B404" s="1" t="s">
        <v>3422</v>
      </c>
      <c r="C404" s="73">
        <v>1</v>
      </c>
      <c r="D404" s="1" t="s">
        <v>1064</v>
      </c>
      <c r="E404" s="1">
        <v>13627</v>
      </c>
      <c r="F404" s="1" t="s">
        <v>146</v>
      </c>
      <c r="G404" s="1">
        <v>134.22</v>
      </c>
      <c r="H404" s="1" t="s">
        <v>3423</v>
      </c>
      <c r="I404" s="1" t="s">
        <v>2382</v>
      </c>
      <c r="J404" s="1" t="s">
        <v>2382</v>
      </c>
      <c r="K404" s="1" t="s">
        <v>2382</v>
      </c>
      <c r="L404" s="1" t="s">
        <v>2382</v>
      </c>
      <c r="M404" s="1" t="s">
        <v>2382</v>
      </c>
      <c r="N404" s="1" t="s">
        <v>9</v>
      </c>
      <c r="O404" s="1" t="s">
        <v>46</v>
      </c>
      <c r="P404" s="1" t="s">
        <v>59</v>
      </c>
      <c r="Q404" s="1" t="s">
        <v>369</v>
      </c>
      <c r="R404" s="20" t="s">
        <v>1065</v>
      </c>
    </row>
    <row r="405" spans="1:18" ht="17" x14ac:dyDescent="0.25">
      <c r="A405" s="19">
        <v>404</v>
      </c>
      <c r="B405" s="1" t="s">
        <v>3021</v>
      </c>
      <c r="C405" s="73">
        <v>1</v>
      </c>
      <c r="D405" s="1" t="s">
        <v>3022</v>
      </c>
      <c r="E405" s="1">
        <v>578224</v>
      </c>
      <c r="F405" s="1" t="s">
        <v>1329</v>
      </c>
      <c r="G405" s="1">
        <v>208.34</v>
      </c>
      <c r="H405" s="1" t="s">
        <v>2382</v>
      </c>
      <c r="I405" s="1" t="s">
        <v>2382</v>
      </c>
      <c r="J405" s="1" t="s">
        <v>2382</v>
      </c>
      <c r="K405" s="1" t="s">
        <v>2382</v>
      </c>
      <c r="L405" s="1" t="s">
        <v>2382</v>
      </c>
      <c r="M405" s="1" t="s">
        <v>2382</v>
      </c>
      <c r="N405" s="1" t="s">
        <v>9</v>
      </c>
      <c r="O405" s="1" t="s">
        <v>10</v>
      </c>
      <c r="P405" s="1" t="s">
        <v>11</v>
      </c>
      <c r="Q405" s="1" t="s">
        <v>176</v>
      </c>
      <c r="R405" s="20" t="s">
        <v>1278</v>
      </c>
    </row>
    <row r="406" spans="1:18" ht="17" x14ac:dyDescent="0.25">
      <c r="A406" s="19">
        <v>405</v>
      </c>
      <c r="B406" s="1" t="s">
        <v>3643</v>
      </c>
      <c r="C406" s="73">
        <v>1</v>
      </c>
      <c r="D406" s="1" t="s">
        <v>1215</v>
      </c>
      <c r="E406" s="1">
        <v>185226</v>
      </c>
      <c r="F406" s="1" t="s">
        <v>1216</v>
      </c>
      <c r="G406" s="1">
        <v>95.14</v>
      </c>
      <c r="H406" s="1" t="s">
        <v>3911</v>
      </c>
      <c r="I406" s="1" t="s">
        <v>2382</v>
      </c>
      <c r="J406" s="1" t="s">
        <v>2382</v>
      </c>
      <c r="K406" s="1" t="s">
        <v>2382</v>
      </c>
      <c r="L406" s="1" t="s">
        <v>2382</v>
      </c>
      <c r="M406" s="1" t="s">
        <v>2382</v>
      </c>
      <c r="N406" s="1" t="s">
        <v>9</v>
      </c>
      <c r="O406" s="1" t="s">
        <v>88</v>
      </c>
      <c r="P406" s="1" t="s">
        <v>467</v>
      </c>
      <c r="Q406" s="1" t="s">
        <v>468</v>
      </c>
      <c r="R406" s="20" t="s">
        <v>468</v>
      </c>
    </row>
    <row r="407" spans="1:18" ht="17" x14ac:dyDescent="0.25">
      <c r="A407" s="19">
        <v>406</v>
      </c>
      <c r="B407" s="1" t="s">
        <v>1000</v>
      </c>
      <c r="C407" s="73">
        <v>1</v>
      </c>
      <c r="D407" s="1" t="s">
        <v>999</v>
      </c>
      <c r="E407" s="1">
        <v>5054033</v>
      </c>
      <c r="F407" s="1" t="s">
        <v>1001</v>
      </c>
      <c r="G407" s="1">
        <v>158.24</v>
      </c>
      <c r="H407" s="79" t="s">
        <v>4073</v>
      </c>
      <c r="I407" s="1" t="s">
        <v>2382</v>
      </c>
      <c r="J407" s="1" t="s">
        <v>2382</v>
      </c>
      <c r="K407" s="1" t="s">
        <v>2382</v>
      </c>
      <c r="L407" s="1" t="s">
        <v>2382</v>
      </c>
      <c r="M407" s="1" t="s">
        <v>2382</v>
      </c>
      <c r="N407" s="1" t="s">
        <v>9</v>
      </c>
      <c r="O407" s="1" t="s">
        <v>46</v>
      </c>
      <c r="P407" s="1" t="s">
        <v>59</v>
      </c>
      <c r="Q407" s="1" t="s">
        <v>224</v>
      </c>
      <c r="R407" s="20" t="s">
        <v>224</v>
      </c>
    </row>
    <row r="408" spans="1:18" ht="17" x14ac:dyDescent="0.25">
      <c r="A408" s="19">
        <v>407</v>
      </c>
      <c r="B408" s="1" t="s">
        <v>3055</v>
      </c>
      <c r="C408" s="73">
        <v>1</v>
      </c>
      <c r="D408" s="1" t="s">
        <v>1029</v>
      </c>
      <c r="E408" s="1">
        <v>15939567</v>
      </c>
      <c r="F408" s="1" t="s">
        <v>984</v>
      </c>
      <c r="G408" s="1">
        <v>204.35</v>
      </c>
      <c r="H408" s="1" t="s">
        <v>2382</v>
      </c>
      <c r="I408" s="1" t="s">
        <v>2382</v>
      </c>
      <c r="J408" s="1" t="s">
        <v>2382</v>
      </c>
      <c r="K408" s="1" t="s">
        <v>2382</v>
      </c>
      <c r="L408" s="1" t="s">
        <v>2382</v>
      </c>
      <c r="M408" s="1" t="s">
        <v>2382</v>
      </c>
      <c r="N408" s="1" t="s">
        <v>9</v>
      </c>
      <c r="O408" s="1" t="s">
        <v>80</v>
      </c>
      <c r="P408" s="1" t="s">
        <v>81</v>
      </c>
      <c r="Q408" s="1" t="s">
        <v>305</v>
      </c>
      <c r="R408" s="20" t="s">
        <v>1030</v>
      </c>
    </row>
    <row r="409" spans="1:18" ht="17" x14ac:dyDescent="0.25">
      <c r="A409" s="19">
        <v>408</v>
      </c>
      <c r="B409" s="1" t="s">
        <v>3628</v>
      </c>
      <c r="C409" s="73">
        <v>1</v>
      </c>
      <c r="D409" s="1" t="s">
        <v>1435</v>
      </c>
      <c r="E409" s="1">
        <v>11610</v>
      </c>
      <c r="F409" s="1" t="s">
        <v>1372</v>
      </c>
      <c r="G409" s="1">
        <v>98.19</v>
      </c>
      <c r="H409" s="1" t="s">
        <v>3912</v>
      </c>
      <c r="I409" s="1" t="s">
        <v>2382</v>
      </c>
      <c r="J409" s="1" t="s">
        <v>2382</v>
      </c>
      <c r="K409" s="1" t="s">
        <v>2382</v>
      </c>
      <c r="L409" s="1" t="s">
        <v>4196</v>
      </c>
      <c r="M409" s="1" t="s">
        <v>2382</v>
      </c>
      <c r="N409" s="1" t="s">
        <v>9</v>
      </c>
      <c r="O409" s="1" t="s">
        <v>289</v>
      </c>
      <c r="P409" s="1" t="s">
        <v>290</v>
      </c>
      <c r="Q409" s="1" t="s">
        <v>1027</v>
      </c>
      <c r="R409" s="20" t="s">
        <v>1027</v>
      </c>
    </row>
    <row r="410" spans="1:18" ht="17" x14ac:dyDescent="0.25">
      <c r="A410" s="19">
        <v>409</v>
      </c>
      <c r="B410" s="1" t="s">
        <v>3674</v>
      </c>
      <c r="C410" s="73">
        <v>1</v>
      </c>
      <c r="D410" s="1" t="s">
        <v>1350</v>
      </c>
      <c r="E410" s="1">
        <v>11597</v>
      </c>
      <c r="F410" s="1" t="s">
        <v>1317</v>
      </c>
      <c r="G410" s="1">
        <v>84.16</v>
      </c>
      <c r="H410" s="1" t="s">
        <v>3913</v>
      </c>
      <c r="I410" s="1" t="s">
        <v>2382</v>
      </c>
      <c r="J410" s="1" t="s">
        <v>2382</v>
      </c>
      <c r="K410" s="1" t="s">
        <v>2382</v>
      </c>
      <c r="L410" s="1" t="s">
        <v>2382</v>
      </c>
      <c r="M410" s="1" t="s">
        <v>2382</v>
      </c>
      <c r="N410" s="1" t="s">
        <v>9</v>
      </c>
      <c r="O410" s="1" t="s">
        <v>289</v>
      </c>
      <c r="P410" s="1" t="s">
        <v>290</v>
      </c>
      <c r="Q410" s="1" t="s">
        <v>1027</v>
      </c>
      <c r="R410" s="20" t="s">
        <v>1027</v>
      </c>
    </row>
    <row r="411" spans="1:18" ht="17" x14ac:dyDescent="0.25">
      <c r="A411" s="19">
        <v>410</v>
      </c>
      <c r="B411" s="1" t="s">
        <v>2972</v>
      </c>
      <c r="C411" s="73">
        <v>1</v>
      </c>
      <c r="D411" s="1" t="s">
        <v>923</v>
      </c>
      <c r="E411" s="1">
        <v>8512</v>
      </c>
      <c r="F411" s="1" t="s">
        <v>925</v>
      </c>
      <c r="G411" s="1">
        <v>224.21</v>
      </c>
      <c r="H411" s="1" t="s">
        <v>2973</v>
      </c>
      <c r="I411" s="1" t="s">
        <v>926</v>
      </c>
      <c r="J411" s="1">
        <v>28877</v>
      </c>
      <c r="K411" s="1" t="s">
        <v>2382</v>
      </c>
      <c r="L411" s="1" t="s">
        <v>2382</v>
      </c>
      <c r="M411" s="1" t="s">
        <v>2382</v>
      </c>
      <c r="N411" s="1" t="s">
        <v>9</v>
      </c>
      <c r="O411" s="1" t="s">
        <v>46</v>
      </c>
      <c r="P411" s="1" t="s">
        <v>903</v>
      </c>
      <c r="Q411" s="1" t="s">
        <v>924</v>
      </c>
      <c r="R411" s="20" t="s">
        <v>924</v>
      </c>
    </row>
    <row r="412" spans="1:18" ht="17" x14ac:dyDescent="0.25">
      <c r="A412" s="19">
        <v>411</v>
      </c>
      <c r="B412" s="1" t="s">
        <v>2834</v>
      </c>
      <c r="C412" s="73">
        <v>1</v>
      </c>
      <c r="D412" s="1" t="s">
        <v>1675</v>
      </c>
      <c r="E412" s="1">
        <v>545590</v>
      </c>
      <c r="F412" s="1" t="s">
        <v>1677</v>
      </c>
      <c r="G412" s="1">
        <v>296.23</v>
      </c>
      <c r="H412" s="1" t="s">
        <v>2835</v>
      </c>
      <c r="I412" s="1" t="s">
        <v>2382</v>
      </c>
      <c r="J412" s="1">
        <v>84222</v>
      </c>
      <c r="K412" s="1" t="s">
        <v>4132</v>
      </c>
      <c r="L412" s="1" t="s">
        <v>2382</v>
      </c>
      <c r="M412" s="1" t="s">
        <v>2382</v>
      </c>
      <c r="N412" s="1" t="s">
        <v>9</v>
      </c>
      <c r="O412" s="1" t="s">
        <v>1086</v>
      </c>
      <c r="P412" s="1" t="s">
        <v>1676</v>
      </c>
      <c r="Q412" s="1" t="s">
        <v>1676</v>
      </c>
      <c r="R412" s="20" t="s">
        <v>1676</v>
      </c>
    </row>
    <row r="413" spans="1:18" ht="17" x14ac:dyDescent="0.25">
      <c r="A413" s="19">
        <v>412</v>
      </c>
      <c r="B413" s="1" t="s">
        <v>2893</v>
      </c>
      <c r="C413" s="73">
        <v>1</v>
      </c>
      <c r="D413" s="1" t="s">
        <v>2217</v>
      </c>
      <c r="E413" s="1">
        <v>16314</v>
      </c>
      <c r="F413" s="1" t="s">
        <v>2894</v>
      </c>
      <c r="G413" s="1">
        <v>268.18</v>
      </c>
      <c r="H413" s="1" t="s">
        <v>2895</v>
      </c>
      <c r="I413" s="1" t="s">
        <v>2382</v>
      </c>
      <c r="J413" s="1" t="s">
        <v>2382</v>
      </c>
      <c r="K413" s="1" t="s">
        <v>2382</v>
      </c>
      <c r="L413" s="1" t="s">
        <v>2382</v>
      </c>
      <c r="M413" s="1" t="s">
        <v>2382</v>
      </c>
      <c r="N413" s="1" t="s">
        <v>9</v>
      </c>
      <c r="O413" s="1" t="s">
        <v>1086</v>
      </c>
      <c r="P413" s="1" t="s">
        <v>1676</v>
      </c>
      <c r="Q413" s="1" t="s">
        <v>1676</v>
      </c>
      <c r="R413" s="20" t="s">
        <v>1676</v>
      </c>
    </row>
    <row r="414" spans="1:18" ht="17" x14ac:dyDescent="0.25">
      <c r="A414" s="19">
        <v>413</v>
      </c>
      <c r="B414" s="1" t="s">
        <v>2858</v>
      </c>
      <c r="C414" s="73">
        <v>1</v>
      </c>
      <c r="D414" s="1" t="s">
        <v>2249</v>
      </c>
      <c r="E414" s="1">
        <v>20276</v>
      </c>
      <c r="F414" s="1" t="s">
        <v>2859</v>
      </c>
      <c r="G414" s="1">
        <v>282.2</v>
      </c>
      <c r="H414" s="1" t="s">
        <v>3914</v>
      </c>
      <c r="I414" s="1" t="s">
        <v>2382</v>
      </c>
      <c r="J414" s="1" t="s">
        <v>2382</v>
      </c>
      <c r="K414" s="1" t="s">
        <v>2382</v>
      </c>
      <c r="L414" s="1" t="s">
        <v>2382</v>
      </c>
      <c r="M414" s="1" t="s">
        <v>2382</v>
      </c>
      <c r="N414" s="1" t="s">
        <v>9</v>
      </c>
      <c r="O414" s="1" t="s">
        <v>1086</v>
      </c>
      <c r="P414" s="1" t="s">
        <v>1676</v>
      </c>
      <c r="Q414" s="1" t="s">
        <v>1676</v>
      </c>
      <c r="R414" s="20" t="s">
        <v>1676</v>
      </c>
    </row>
    <row r="415" spans="1:18" ht="17" x14ac:dyDescent="0.25">
      <c r="A415" s="19">
        <v>414</v>
      </c>
      <c r="B415" s="1" t="s">
        <v>3617</v>
      </c>
      <c r="C415" s="73">
        <v>1</v>
      </c>
      <c r="D415" s="1" t="s">
        <v>2205</v>
      </c>
      <c r="E415" s="1">
        <v>73830</v>
      </c>
      <c r="F415" s="1" t="s">
        <v>26</v>
      </c>
      <c r="G415" s="1">
        <v>100.16</v>
      </c>
      <c r="H415" s="1" t="s">
        <v>3618</v>
      </c>
      <c r="I415" s="1" t="s">
        <v>2382</v>
      </c>
      <c r="J415" s="1" t="s">
        <v>2382</v>
      </c>
      <c r="K415" s="1" t="s">
        <v>2382</v>
      </c>
      <c r="L415" s="1" t="s">
        <v>4204</v>
      </c>
      <c r="M415" s="1" t="s">
        <v>2382</v>
      </c>
      <c r="N415" s="1" t="s">
        <v>9</v>
      </c>
      <c r="O415" s="1" t="s">
        <v>10</v>
      </c>
      <c r="P415" s="1" t="s">
        <v>11</v>
      </c>
      <c r="Q415" s="1" t="s">
        <v>176</v>
      </c>
      <c r="R415" s="20" t="s">
        <v>617</v>
      </c>
    </row>
    <row r="416" spans="1:18" ht="17" x14ac:dyDescent="0.25">
      <c r="A416" s="19">
        <v>415</v>
      </c>
      <c r="B416" s="1" t="s">
        <v>3198</v>
      </c>
      <c r="C416" s="73">
        <v>1</v>
      </c>
      <c r="D416" s="1" t="s">
        <v>2262</v>
      </c>
      <c r="E416" s="1">
        <v>27695</v>
      </c>
      <c r="F416" s="1" t="s">
        <v>3199</v>
      </c>
      <c r="G416" s="1">
        <v>175.18</v>
      </c>
      <c r="H416" s="1" t="s">
        <v>3200</v>
      </c>
      <c r="I416" s="1" t="s">
        <v>2382</v>
      </c>
      <c r="J416" s="1" t="s">
        <v>2382</v>
      </c>
      <c r="K416" s="1" t="s">
        <v>2382</v>
      </c>
      <c r="L416" s="1" t="s">
        <v>2382</v>
      </c>
      <c r="M416" s="1" t="s">
        <v>2382</v>
      </c>
      <c r="N416" s="1" t="s">
        <v>9</v>
      </c>
      <c r="O416" s="1" t="s">
        <v>88</v>
      </c>
      <c r="P416" s="1" t="s">
        <v>164</v>
      </c>
      <c r="Q416" s="1" t="s">
        <v>3201</v>
      </c>
      <c r="R416" s="20" t="s">
        <v>3201</v>
      </c>
    </row>
    <row r="417" spans="1:18" ht="17" x14ac:dyDescent="0.25">
      <c r="A417" s="19">
        <v>416</v>
      </c>
      <c r="B417" s="1" t="s">
        <v>3236</v>
      </c>
      <c r="C417" s="73">
        <v>1</v>
      </c>
      <c r="D417" s="1" t="s">
        <v>2242</v>
      </c>
      <c r="E417" s="1">
        <v>22476645</v>
      </c>
      <c r="F417" s="1" t="s">
        <v>628</v>
      </c>
      <c r="G417" s="1">
        <v>170.29</v>
      </c>
      <c r="H417" s="1" t="s">
        <v>3237</v>
      </c>
      <c r="I417" s="1" t="s">
        <v>2382</v>
      </c>
      <c r="J417" s="1" t="s">
        <v>2382</v>
      </c>
      <c r="K417" s="1" t="s">
        <v>2382</v>
      </c>
      <c r="L417" s="1" t="s">
        <v>2382</v>
      </c>
      <c r="M417" s="1" t="s">
        <v>2382</v>
      </c>
      <c r="N417" s="1" t="s">
        <v>9</v>
      </c>
      <c r="O417" s="1" t="s">
        <v>10</v>
      </c>
      <c r="P417" s="1" t="s">
        <v>11</v>
      </c>
      <c r="Q417" s="1" t="s">
        <v>176</v>
      </c>
      <c r="R417" s="20" t="s">
        <v>617</v>
      </c>
    </row>
    <row r="418" spans="1:18" ht="17" x14ac:dyDescent="0.25">
      <c r="A418" s="19">
        <v>417</v>
      </c>
      <c r="B418" s="1" t="s">
        <v>2945</v>
      </c>
      <c r="C418" s="73">
        <v>1</v>
      </c>
      <c r="D418" s="1" t="s">
        <v>2241</v>
      </c>
      <c r="E418" s="1">
        <v>71443900</v>
      </c>
      <c r="F418" s="1" t="s">
        <v>2946</v>
      </c>
      <c r="G418" s="1">
        <v>230.34</v>
      </c>
      <c r="H418" s="1" t="s">
        <v>2947</v>
      </c>
      <c r="I418" s="1" t="s">
        <v>2382</v>
      </c>
      <c r="J418" s="1" t="s">
        <v>2382</v>
      </c>
      <c r="K418" s="1" t="s">
        <v>2382</v>
      </c>
      <c r="L418" s="1" t="s">
        <v>2382</v>
      </c>
      <c r="M418" s="1" t="s">
        <v>2382</v>
      </c>
      <c r="N418" s="1" t="s">
        <v>9</v>
      </c>
      <c r="O418" s="1" t="s">
        <v>80</v>
      </c>
      <c r="P418" s="1" t="s">
        <v>81</v>
      </c>
      <c r="Q418" s="1" t="s">
        <v>82</v>
      </c>
      <c r="R418" s="20" t="s">
        <v>145</v>
      </c>
    </row>
    <row r="419" spans="1:18" ht="17" x14ac:dyDescent="0.25">
      <c r="A419" s="19">
        <v>418</v>
      </c>
      <c r="B419" s="1" t="s">
        <v>1205</v>
      </c>
      <c r="C419" s="73">
        <v>1</v>
      </c>
      <c r="D419" s="1" t="s">
        <v>1204</v>
      </c>
      <c r="E419" s="1">
        <v>21240</v>
      </c>
      <c r="F419" s="1" t="s">
        <v>998</v>
      </c>
      <c r="G419" s="1">
        <v>148.24</v>
      </c>
      <c r="H419" s="78" t="s">
        <v>4074</v>
      </c>
      <c r="I419" s="1" t="s">
        <v>2382</v>
      </c>
      <c r="J419" s="1" t="s">
        <v>2382</v>
      </c>
      <c r="K419" s="1" t="s">
        <v>2382</v>
      </c>
      <c r="L419" s="1" t="s">
        <v>2382</v>
      </c>
      <c r="M419" s="1" t="s">
        <v>2382</v>
      </c>
      <c r="N419" s="1" t="s">
        <v>9</v>
      </c>
      <c r="O419" s="1" t="s">
        <v>46</v>
      </c>
      <c r="P419" s="1" t="s">
        <v>59</v>
      </c>
      <c r="Q419" s="1" t="s">
        <v>224</v>
      </c>
      <c r="R419" s="20" t="s">
        <v>224</v>
      </c>
    </row>
    <row r="420" spans="1:18" ht="17" x14ac:dyDescent="0.25">
      <c r="A420" s="19">
        <v>419</v>
      </c>
      <c r="B420" s="1" t="s">
        <v>3120</v>
      </c>
      <c r="C420" s="73">
        <v>1</v>
      </c>
      <c r="D420" s="1" t="s">
        <v>2349</v>
      </c>
      <c r="E420" s="1">
        <v>21071</v>
      </c>
      <c r="F420" s="1" t="s">
        <v>626</v>
      </c>
      <c r="G420" s="1">
        <v>196.29</v>
      </c>
      <c r="H420" s="1" t="s">
        <v>3121</v>
      </c>
      <c r="I420" s="1" t="s">
        <v>2382</v>
      </c>
      <c r="J420" s="1" t="s">
        <v>2382</v>
      </c>
      <c r="K420" s="1" t="s">
        <v>2382</v>
      </c>
      <c r="L420" s="1" t="s">
        <v>2382</v>
      </c>
      <c r="M420" s="1" t="s">
        <v>2382</v>
      </c>
      <c r="N420" s="1" t="s">
        <v>9</v>
      </c>
      <c r="O420" s="1" t="s">
        <v>46</v>
      </c>
      <c r="P420" s="1" t="s">
        <v>59</v>
      </c>
      <c r="Q420" s="1" t="s">
        <v>1173</v>
      </c>
      <c r="R420" s="20" t="s">
        <v>1173</v>
      </c>
    </row>
    <row r="421" spans="1:18" ht="17" x14ac:dyDescent="0.25">
      <c r="A421" s="19">
        <v>420</v>
      </c>
      <c r="B421" s="1" t="s">
        <v>3303</v>
      </c>
      <c r="C421" s="73">
        <v>1</v>
      </c>
      <c r="D421" s="1" t="s">
        <v>1037</v>
      </c>
      <c r="E421" s="1">
        <v>526657</v>
      </c>
      <c r="F421" s="1" t="s">
        <v>208</v>
      </c>
      <c r="G421" s="1">
        <v>154.25</v>
      </c>
      <c r="H421" s="1" t="s">
        <v>3915</v>
      </c>
      <c r="I421" s="1" t="s">
        <v>2382</v>
      </c>
      <c r="J421" s="1" t="s">
        <v>2382</v>
      </c>
      <c r="K421" s="1" t="s">
        <v>2382</v>
      </c>
      <c r="L421" s="1" t="s">
        <v>2382</v>
      </c>
      <c r="M421" s="1" t="s">
        <v>2382</v>
      </c>
      <c r="N421" s="1" t="s">
        <v>9</v>
      </c>
      <c r="O421" s="1" t="s">
        <v>80</v>
      </c>
      <c r="P421" s="1" t="s">
        <v>81</v>
      </c>
      <c r="Q421" s="1" t="s">
        <v>82</v>
      </c>
      <c r="R421" s="20" t="s">
        <v>83</v>
      </c>
    </row>
    <row r="422" spans="1:18" ht="17" x14ac:dyDescent="0.25">
      <c r="A422" s="19">
        <v>421</v>
      </c>
      <c r="B422" s="1" t="s">
        <v>3162</v>
      </c>
      <c r="C422" s="73">
        <v>1</v>
      </c>
      <c r="D422" s="1" t="s">
        <v>1200</v>
      </c>
      <c r="E422" s="1">
        <v>10277</v>
      </c>
      <c r="F422" s="1" t="s">
        <v>1201</v>
      </c>
      <c r="G422" s="1">
        <v>184.28</v>
      </c>
      <c r="H422" s="1" t="s">
        <v>3163</v>
      </c>
      <c r="I422" s="1" t="s">
        <v>2382</v>
      </c>
      <c r="J422" s="1" t="s">
        <v>2382</v>
      </c>
      <c r="K422" s="1" t="s">
        <v>2382</v>
      </c>
      <c r="L422" s="1" t="s">
        <v>2382</v>
      </c>
      <c r="M422" s="1" t="s">
        <v>2382</v>
      </c>
      <c r="N422" s="1" t="s">
        <v>9</v>
      </c>
      <c r="O422" s="1" t="s">
        <v>46</v>
      </c>
      <c r="P422" s="1" t="s">
        <v>2419</v>
      </c>
      <c r="Q422" s="1" t="s">
        <v>2419</v>
      </c>
      <c r="R422" s="20" t="s">
        <v>2419</v>
      </c>
    </row>
    <row r="423" spans="1:18" ht="17" x14ac:dyDescent="0.25">
      <c r="A423" s="19">
        <v>422</v>
      </c>
      <c r="B423" s="1" t="s">
        <v>3646</v>
      </c>
      <c r="C423" s="73">
        <v>1</v>
      </c>
      <c r="D423" s="1" t="s">
        <v>2318</v>
      </c>
      <c r="E423" s="1">
        <v>78006</v>
      </c>
      <c r="F423" s="1" t="s">
        <v>3647</v>
      </c>
      <c r="G423" s="1">
        <v>94.15</v>
      </c>
      <c r="H423" s="1" t="s">
        <v>3648</v>
      </c>
      <c r="I423" s="1" t="s">
        <v>2382</v>
      </c>
      <c r="J423" s="1" t="s">
        <v>2382</v>
      </c>
      <c r="K423" s="1" t="s">
        <v>2382</v>
      </c>
      <c r="L423" s="1" t="s">
        <v>2382</v>
      </c>
      <c r="M423" s="1" t="s">
        <v>2382</v>
      </c>
      <c r="N423" s="1" t="s">
        <v>9</v>
      </c>
      <c r="O423" s="1" t="s">
        <v>289</v>
      </c>
      <c r="P423" s="1" t="s">
        <v>290</v>
      </c>
      <c r="Q423" s="1" t="s">
        <v>291</v>
      </c>
      <c r="R423" s="20" t="s">
        <v>291</v>
      </c>
    </row>
    <row r="424" spans="1:18" ht="17" x14ac:dyDescent="0.25">
      <c r="A424" s="19">
        <v>423</v>
      </c>
      <c r="B424" s="1" t="s">
        <v>3626</v>
      </c>
      <c r="C424" s="73">
        <v>1</v>
      </c>
      <c r="D424" s="1" t="s">
        <v>1122</v>
      </c>
      <c r="E424" s="1">
        <v>12291</v>
      </c>
      <c r="F424" s="1" t="s">
        <v>1123</v>
      </c>
      <c r="G424" s="1">
        <v>99.17</v>
      </c>
      <c r="H424" s="1" t="s">
        <v>3916</v>
      </c>
      <c r="I424" s="1" t="s">
        <v>2382</v>
      </c>
      <c r="J424" s="1" t="s">
        <v>2382</v>
      </c>
      <c r="K424" s="1" t="s">
        <v>2382</v>
      </c>
      <c r="L424" s="1" t="s">
        <v>2382</v>
      </c>
      <c r="M424" s="1" t="s">
        <v>2382</v>
      </c>
      <c r="N424" s="1" t="s">
        <v>9</v>
      </c>
      <c r="O424" s="1" t="s">
        <v>88</v>
      </c>
      <c r="P424" s="1" t="s">
        <v>653</v>
      </c>
      <c r="Q424" s="1" t="s">
        <v>653</v>
      </c>
      <c r="R424" s="20" t="s">
        <v>653</v>
      </c>
    </row>
    <row r="425" spans="1:18" ht="17" x14ac:dyDescent="0.25">
      <c r="A425" s="19">
        <v>424</v>
      </c>
      <c r="B425" s="1" t="s">
        <v>3388</v>
      </c>
      <c r="C425" s="73">
        <v>1</v>
      </c>
      <c r="D425" s="1" t="s">
        <v>1558</v>
      </c>
      <c r="E425" s="1">
        <v>141975</v>
      </c>
      <c r="F425" s="1" t="s">
        <v>43</v>
      </c>
      <c r="G425" s="1">
        <v>142.24</v>
      </c>
      <c r="H425" s="1" t="s">
        <v>3917</v>
      </c>
      <c r="I425" s="1" t="s">
        <v>2382</v>
      </c>
      <c r="J425" s="1" t="s">
        <v>2382</v>
      </c>
      <c r="K425" s="1" t="s">
        <v>2382</v>
      </c>
      <c r="L425" s="1" t="s">
        <v>2382</v>
      </c>
      <c r="M425" s="1" t="s">
        <v>2382</v>
      </c>
      <c r="N425" s="1" t="s">
        <v>9</v>
      </c>
      <c r="O425" s="1" t="s">
        <v>80</v>
      </c>
      <c r="P425" s="1" t="s">
        <v>106</v>
      </c>
      <c r="Q425" s="1" t="s">
        <v>107</v>
      </c>
      <c r="R425" s="20" t="s">
        <v>107</v>
      </c>
    </row>
    <row r="426" spans="1:18" ht="17" x14ac:dyDescent="0.25">
      <c r="A426" s="19">
        <v>425</v>
      </c>
      <c r="B426" s="1" t="s">
        <v>3359</v>
      </c>
      <c r="C426" s="73">
        <v>1</v>
      </c>
      <c r="D426" s="1" t="s">
        <v>985</v>
      </c>
      <c r="E426" s="1">
        <v>13879</v>
      </c>
      <c r="F426" s="1" t="s">
        <v>386</v>
      </c>
      <c r="G426" s="1">
        <v>148.19999999999999</v>
      </c>
      <c r="H426" s="1" t="s">
        <v>3360</v>
      </c>
      <c r="I426" s="1" t="s">
        <v>2382</v>
      </c>
      <c r="J426" s="1" t="s">
        <v>2382</v>
      </c>
      <c r="K426" s="1" t="s">
        <v>2382</v>
      </c>
      <c r="L426" s="1" t="s">
        <v>2382</v>
      </c>
      <c r="M426" s="1" t="s">
        <v>2382</v>
      </c>
      <c r="N426" s="1" t="s">
        <v>9</v>
      </c>
      <c r="O426" s="1" t="s">
        <v>46</v>
      </c>
      <c r="P426" s="1" t="s">
        <v>59</v>
      </c>
      <c r="Q426" s="1" t="s">
        <v>59</v>
      </c>
      <c r="R426" s="20" t="s">
        <v>59</v>
      </c>
    </row>
    <row r="427" spans="1:18" ht="17" x14ac:dyDescent="0.25">
      <c r="A427" s="19">
        <v>426</v>
      </c>
      <c r="B427" s="1" t="s">
        <v>3583</v>
      </c>
      <c r="C427" s="73">
        <v>1</v>
      </c>
      <c r="D427" s="1" t="s">
        <v>1665</v>
      </c>
      <c r="E427" s="1">
        <v>521947</v>
      </c>
      <c r="F427" s="1" t="s">
        <v>1666</v>
      </c>
      <c r="G427" s="1">
        <v>109.13</v>
      </c>
      <c r="H427" s="1" t="s">
        <v>3918</v>
      </c>
      <c r="I427" s="1" t="s">
        <v>2382</v>
      </c>
      <c r="J427" s="1" t="s">
        <v>2382</v>
      </c>
      <c r="K427" s="1" t="s">
        <v>2382</v>
      </c>
      <c r="L427" s="1" t="s">
        <v>2382</v>
      </c>
      <c r="M427" s="1" t="s">
        <v>2382</v>
      </c>
      <c r="N427" s="1" t="s">
        <v>9</v>
      </c>
      <c r="O427" s="1" t="s">
        <v>88</v>
      </c>
      <c r="P427" s="1" t="s">
        <v>467</v>
      </c>
      <c r="Q427" s="1" t="s">
        <v>468</v>
      </c>
      <c r="R427" s="20" t="s">
        <v>468</v>
      </c>
    </row>
    <row r="428" spans="1:18" ht="17" x14ac:dyDescent="0.25">
      <c r="A428" s="19">
        <v>427</v>
      </c>
      <c r="B428" s="1" t="s">
        <v>3006</v>
      </c>
      <c r="C428" s="73">
        <v>1</v>
      </c>
      <c r="D428" s="1" t="s">
        <v>1667</v>
      </c>
      <c r="E428" s="1">
        <v>8209</v>
      </c>
      <c r="F428" s="1" t="s">
        <v>1668</v>
      </c>
      <c r="G428" s="1">
        <v>214.39</v>
      </c>
      <c r="H428" s="1" t="s">
        <v>3007</v>
      </c>
      <c r="I428" s="1" t="s">
        <v>4133</v>
      </c>
      <c r="J428" s="1">
        <v>77417</v>
      </c>
      <c r="K428" s="1" t="s">
        <v>1669</v>
      </c>
      <c r="L428" s="1" t="s">
        <v>4304</v>
      </c>
      <c r="M428" s="1" t="s">
        <v>2382</v>
      </c>
      <c r="N428" s="1" t="s">
        <v>9</v>
      </c>
      <c r="O428" s="1" t="s">
        <v>80</v>
      </c>
      <c r="P428" s="1" t="s">
        <v>106</v>
      </c>
      <c r="Q428" s="1" t="s">
        <v>107</v>
      </c>
      <c r="R428" s="20" t="s">
        <v>1497</v>
      </c>
    </row>
    <row r="429" spans="1:18" ht="17" x14ac:dyDescent="0.25">
      <c r="A429" s="19">
        <v>428</v>
      </c>
      <c r="B429" s="1" t="s">
        <v>3222</v>
      </c>
      <c r="C429" s="73">
        <v>1</v>
      </c>
      <c r="D429" s="1" t="s">
        <v>1441</v>
      </c>
      <c r="E429" s="1">
        <v>8184</v>
      </c>
      <c r="F429" s="1" t="s">
        <v>1442</v>
      </c>
      <c r="G429" s="1">
        <v>172.31</v>
      </c>
      <c r="H429" s="1" t="s">
        <v>3223</v>
      </c>
      <c r="I429" s="1" t="s">
        <v>2382</v>
      </c>
      <c r="J429" s="1" t="s">
        <v>2382</v>
      </c>
      <c r="K429" s="1" t="s">
        <v>1443</v>
      </c>
      <c r="L429" s="1" t="s">
        <v>4222</v>
      </c>
      <c r="M429" s="1" t="s">
        <v>2382</v>
      </c>
      <c r="N429" s="1" t="s">
        <v>9</v>
      </c>
      <c r="O429" s="1" t="s">
        <v>80</v>
      </c>
      <c r="P429" s="1" t="s">
        <v>106</v>
      </c>
      <c r="Q429" s="1" t="s">
        <v>107</v>
      </c>
      <c r="R429" s="20" t="s">
        <v>107</v>
      </c>
    </row>
    <row r="430" spans="1:18" ht="17" x14ac:dyDescent="0.25">
      <c r="A430" s="19">
        <v>429</v>
      </c>
      <c r="B430" s="1" t="s">
        <v>3504</v>
      </c>
      <c r="C430" s="73">
        <v>1</v>
      </c>
      <c r="D430" s="1" t="s">
        <v>939</v>
      </c>
      <c r="E430" s="1">
        <v>18164</v>
      </c>
      <c r="F430" s="1" t="s">
        <v>940</v>
      </c>
      <c r="G430" s="1">
        <v>124.18</v>
      </c>
      <c r="H430" s="78" t="s">
        <v>4075</v>
      </c>
      <c r="I430" s="1" t="s">
        <v>2382</v>
      </c>
      <c r="J430" s="1" t="s">
        <v>2382</v>
      </c>
      <c r="K430" s="1" t="s">
        <v>2382</v>
      </c>
      <c r="L430" s="1" t="s">
        <v>2382</v>
      </c>
      <c r="M430" s="1" t="s">
        <v>2382</v>
      </c>
      <c r="N430" s="1" t="s">
        <v>9</v>
      </c>
      <c r="O430" s="1" t="s">
        <v>88</v>
      </c>
      <c r="P430" s="1" t="s">
        <v>653</v>
      </c>
      <c r="Q430" s="1" t="s">
        <v>653</v>
      </c>
      <c r="R430" s="20" t="s">
        <v>653</v>
      </c>
    </row>
    <row r="431" spans="1:18" ht="17" x14ac:dyDescent="0.25">
      <c r="A431" s="19">
        <v>430</v>
      </c>
      <c r="B431" s="1" t="s">
        <v>3169</v>
      </c>
      <c r="C431" s="73">
        <v>1</v>
      </c>
      <c r="D431" s="1" t="s">
        <v>2287</v>
      </c>
      <c r="E431" s="1">
        <v>11019499</v>
      </c>
      <c r="F431" s="1" t="s">
        <v>3170</v>
      </c>
      <c r="G431" s="1">
        <v>182.26</v>
      </c>
      <c r="H431" s="1" t="s">
        <v>3171</v>
      </c>
      <c r="I431" s="1" t="s">
        <v>2382</v>
      </c>
      <c r="J431" s="1" t="s">
        <v>2382</v>
      </c>
      <c r="K431" s="1" t="s">
        <v>2382</v>
      </c>
      <c r="L431" s="1" t="s">
        <v>2382</v>
      </c>
      <c r="M431" s="1" t="s">
        <v>2382</v>
      </c>
      <c r="N431" s="1" t="s">
        <v>9</v>
      </c>
      <c r="O431" s="1" t="s">
        <v>94</v>
      </c>
      <c r="P431" s="1" t="s">
        <v>95</v>
      </c>
      <c r="Q431" s="1" t="s">
        <v>96</v>
      </c>
      <c r="R431" s="20" t="s">
        <v>96</v>
      </c>
    </row>
    <row r="432" spans="1:18" ht="17" x14ac:dyDescent="0.25">
      <c r="A432" s="19">
        <v>431</v>
      </c>
      <c r="B432" s="1" t="s">
        <v>3335</v>
      </c>
      <c r="C432" s="73">
        <v>1</v>
      </c>
      <c r="D432" s="1" t="s">
        <v>1606</v>
      </c>
      <c r="E432" s="1">
        <v>522161</v>
      </c>
      <c r="F432" s="1" t="s">
        <v>234</v>
      </c>
      <c r="G432" s="1">
        <v>152.22999999999999</v>
      </c>
      <c r="H432" s="1" t="s">
        <v>2382</v>
      </c>
      <c r="I432" s="1" t="s">
        <v>2382</v>
      </c>
      <c r="J432" s="1" t="s">
        <v>2382</v>
      </c>
      <c r="K432" s="1" t="s">
        <v>2382</v>
      </c>
      <c r="L432" s="1" t="s">
        <v>2382</v>
      </c>
      <c r="M432" s="1" t="s">
        <v>2382</v>
      </c>
      <c r="N432" s="1" t="s">
        <v>9</v>
      </c>
      <c r="O432" s="1" t="s">
        <v>80</v>
      </c>
      <c r="P432" s="1" t="s">
        <v>81</v>
      </c>
      <c r="Q432" s="1" t="s">
        <v>82</v>
      </c>
      <c r="R432" s="20" t="s">
        <v>83</v>
      </c>
    </row>
    <row r="433" spans="1:18" ht="17" x14ac:dyDescent="0.25">
      <c r="A433" s="19">
        <v>432</v>
      </c>
      <c r="B433" s="1" t="s">
        <v>3342</v>
      </c>
      <c r="C433" s="73">
        <v>1</v>
      </c>
      <c r="D433" s="1" t="s">
        <v>1550</v>
      </c>
      <c r="E433" s="1">
        <v>6971231</v>
      </c>
      <c r="F433" s="1" t="s">
        <v>1551</v>
      </c>
      <c r="G433" s="1">
        <v>151.13999999999999</v>
      </c>
      <c r="H433" s="1" t="s">
        <v>2382</v>
      </c>
      <c r="I433" s="1" t="s">
        <v>2382</v>
      </c>
      <c r="J433" s="1" t="s">
        <v>2382</v>
      </c>
      <c r="K433" s="1" t="s">
        <v>2382</v>
      </c>
      <c r="L433" s="1" t="s">
        <v>2382</v>
      </c>
      <c r="M433" s="1" t="s">
        <v>2382</v>
      </c>
      <c r="N433" s="1" t="s">
        <v>9</v>
      </c>
      <c r="O433" s="1" t="s">
        <v>46</v>
      </c>
      <c r="P433" s="1" t="s">
        <v>59</v>
      </c>
      <c r="Q433" s="1" t="s">
        <v>458</v>
      </c>
      <c r="R433" s="20" t="s">
        <v>508</v>
      </c>
    </row>
    <row r="434" spans="1:18" ht="17" x14ac:dyDescent="0.25">
      <c r="A434" s="19">
        <v>433</v>
      </c>
      <c r="B434" s="1" t="s">
        <v>3031</v>
      </c>
      <c r="C434" s="73">
        <v>1</v>
      </c>
      <c r="D434" s="1" t="s">
        <v>2257</v>
      </c>
      <c r="E434" s="1">
        <v>610063</v>
      </c>
      <c r="F434" s="1" t="s">
        <v>1349</v>
      </c>
      <c r="G434" s="1">
        <v>207.27</v>
      </c>
      <c r="H434" s="1" t="s">
        <v>2382</v>
      </c>
      <c r="I434" s="1" t="s">
        <v>2382</v>
      </c>
      <c r="J434" s="1" t="s">
        <v>2382</v>
      </c>
      <c r="K434" s="1" t="s">
        <v>2382</v>
      </c>
      <c r="L434" s="1" t="s">
        <v>2382</v>
      </c>
      <c r="M434" s="1" t="s">
        <v>2382</v>
      </c>
      <c r="N434" s="1" t="s">
        <v>9</v>
      </c>
      <c r="O434" s="1" t="s">
        <v>46</v>
      </c>
      <c r="P434" s="1" t="s">
        <v>59</v>
      </c>
      <c r="Q434" s="1" t="s">
        <v>458</v>
      </c>
      <c r="R434" s="20" t="s">
        <v>459</v>
      </c>
    </row>
    <row r="435" spans="1:18" ht="17" x14ac:dyDescent="0.25">
      <c r="A435" s="19">
        <v>434</v>
      </c>
      <c r="B435" s="1" t="s">
        <v>3108</v>
      </c>
      <c r="C435" s="73">
        <v>1</v>
      </c>
      <c r="D435" s="1" t="s">
        <v>1655</v>
      </c>
      <c r="E435" s="1">
        <v>23652</v>
      </c>
      <c r="F435" s="1" t="s">
        <v>401</v>
      </c>
      <c r="G435" s="1">
        <v>198.39</v>
      </c>
      <c r="H435" s="1" t="s">
        <v>3919</v>
      </c>
      <c r="I435" s="1" t="s">
        <v>2382</v>
      </c>
      <c r="J435" s="1" t="s">
        <v>2382</v>
      </c>
      <c r="K435" s="1" t="s">
        <v>2382</v>
      </c>
      <c r="L435" s="1" t="s">
        <v>2382</v>
      </c>
      <c r="M435" s="1" t="s">
        <v>2382</v>
      </c>
      <c r="N435" s="1" t="s">
        <v>9</v>
      </c>
      <c r="O435" s="1" t="s">
        <v>289</v>
      </c>
      <c r="P435" s="1" t="s">
        <v>377</v>
      </c>
      <c r="Q435" s="1" t="s">
        <v>378</v>
      </c>
      <c r="R435" s="20" t="s">
        <v>1006</v>
      </c>
    </row>
    <row r="436" spans="1:18" ht="17" x14ac:dyDescent="0.25">
      <c r="A436" s="19">
        <v>435</v>
      </c>
      <c r="B436" s="1" t="s">
        <v>3232</v>
      </c>
      <c r="C436" s="73">
        <v>1</v>
      </c>
      <c r="D436" s="1" t="s">
        <v>1652</v>
      </c>
      <c r="E436" s="1">
        <v>26058</v>
      </c>
      <c r="F436" s="1" t="s">
        <v>498</v>
      </c>
      <c r="G436" s="1">
        <v>170.33</v>
      </c>
      <c r="H436" s="1" t="s">
        <v>3233</v>
      </c>
      <c r="I436" s="1" t="s">
        <v>2382</v>
      </c>
      <c r="J436" s="1">
        <v>77509</v>
      </c>
      <c r="K436" s="1" t="s">
        <v>2382</v>
      </c>
      <c r="L436" s="1" t="s">
        <v>2382</v>
      </c>
      <c r="M436" s="1" t="s">
        <v>2382</v>
      </c>
      <c r="N436" s="1" t="s">
        <v>9</v>
      </c>
      <c r="O436" s="1" t="s">
        <v>289</v>
      </c>
      <c r="P436" s="1" t="s">
        <v>377</v>
      </c>
      <c r="Q436" s="1" t="s">
        <v>378</v>
      </c>
      <c r="R436" s="20" t="s">
        <v>1006</v>
      </c>
    </row>
    <row r="437" spans="1:18" ht="17" x14ac:dyDescent="0.25">
      <c r="A437" s="19">
        <v>436</v>
      </c>
      <c r="B437" s="1" t="s">
        <v>2851</v>
      </c>
      <c r="C437" s="73">
        <v>1</v>
      </c>
      <c r="D437" s="1" t="s">
        <v>2316</v>
      </c>
      <c r="E437" s="1">
        <v>23284</v>
      </c>
      <c r="F437" s="1" t="s">
        <v>1540</v>
      </c>
      <c r="G437" s="1">
        <v>286.41000000000003</v>
      </c>
      <c r="H437" s="1" t="s">
        <v>3920</v>
      </c>
      <c r="I437" s="1" t="s">
        <v>2382</v>
      </c>
      <c r="J437" s="1" t="s">
        <v>2382</v>
      </c>
      <c r="K437" s="1" t="s">
        <v>4134</v>
      </c>
      <c r="L437" s="1" t="s">
        <v>2382</v>
      </c>
      <c r="M437" s="1" t="s">
        <v>2382</v>
      </c>
      <c r="N437" s="1" t="s">
        <v>9</v>
      </c>
      <c r="O437" s="1" t="s">
        <v>94</v>
      </c>
      <c r="P437" s="1" t="s">
        <v>95</v>
      </c>
      <c r="Q437" s="1" t="s">
        <v>959</v>
      </c>
      <c r="R437" s="20" t="s">
        <v>959</v>
      </c>
    </row>
    <row r="438" spans="1:18" ht="17" x14ac:dyDescent="0.25">
      <c r="A438" s="19">
        <v>437</v>
      </c>
      <c r="B438" s="1" t="s">
        <v>3262</v>
      </c>
      <c r="C438" s="73">
        <v>1</v>
      </c>
      <c r="D438" s="1" t="s">
        <v>3263</v>
      </c>
      <c r="E438" s="1">
        <v>549662</v>
      </c>
      <c r="F438" s="1" t="s">
        <v>3264</v>
      </c>
      <c r="G438" s="1">
        <v>166.26</v>
      </c>
      <c r="H438" s="1" t="s">
        <v>2382</v>
      </c>
      <c r="I438" s="1" t="s">
        <v>2382</v>
      </c>
      <c r="J438" s="1" t="s">
        <v>2382</v>
      </c>
      <c r="K438" s="1" t="s">
        <v>2382</v>
      </c>
      <c r="L438" s="1" t="s">
        <v>2382</v>
      </c>
      <c r="M438" s="1" t="s">
        <v>2382</v>
      </c>
      <c r="N438" s="1" t="s">
        <v>9</v>
      </c>
      <c r="O438" s="1" t="s">
        <v>88</v>
      </c>
      <c r="P438" s="1" t="s">
        <v>3265</v>
      </c>
      <c r="Q438" s="1" t="s">
        <v>3265</v>
      </c>
      <c r="R438" s="20" t="s">
        <v>3265</v>
      </c>
    </row>
    <row r="439" spans="1:18" ht="17" x14ac:dyDescent="0.25">
      <c r="A439" s="19">
        <v>438</v>
      </c>
      <c r="B439" s="1" t="s">
        <v>3299</v>
      </c>
      <c r="C439" s="73">
        <v>1</v>
      </c>
      <c r="D439" s="1" t="s">
        <v>1129</v>
      </c>
      <c r="E439" s="1">
        <v>537264</v>
      </c>
      <c r="F439" s="1" t="s">
        <v>1130</v>
      </c>
      <c r="G439" s="1">
        <v>156.22</v>
      </c>
      <c r="H439" s="1" t="s">
        <v>3300</v>
      </c>
      <c r="I439" s="1" t="s">
        <v>2382</v>
      </c>
      <c r="J439" s="1" t="s">
        <v>2382</v>
      </c>
      <c r="K439" s="1" t="s">
        <v>2382</v>
      </c>
      <c r="L439" s="1" t="s">
        <v>2382</v>
      </c>
      <c r="M439" s="1" t="s">
        <v>2382</v>
      </c>
      <c r="N439" s="1" t="s">
        <v>9</v>
      </c>
      <c r="O439" s="1" t="s">
        <v>10</v>
      </c>
      <c r="P439" s="1" t="s">
        <v>11</v>
      </c>
      <c r="Q439" s="1" t="s">
        <v>12</v>
      </c>
      <c r="R439" s="20" t="s">
        <v>13</v>
      </c>
    </row>
    <row r="440" spans="1:18" ht="17" x14ac:dyDescent="0.25">
      <c r="A440" s="19">
        <v>439</v>
      </c>
      <c r="B440" s="1" t="s">
        <v>3290</v>
      </c>
      <c r="C440" s="73">
        <v>1</v>
      </c>
      <c r="D440" s="1" t="s">
        <v>3291</v>
      </c>
      <c r="E440" s="1">
        <v>522006</v>
      </c>
      <c r="F440" s="1" t="s">
        <v>790</v>
      </c>
      <c r="G440" s="1">
        <v>156.31</v>
      </c>
      <c r="H440" s="1" t="s">
        <v>3292</v>
      </c>
      <c r="I440" s="1" t="s">
        <v>2382</v>
      </c>
      <c r="J440" s="1" t="s">
        <v>2382</v>
      </c>
      <c r="K440" s="1" t="s">
        <v>2382</v>
      </c>
      <c r="L440" s="1" t="s">
        <v>2382</v>
      </c>
      <c r="M440" s="1" t="s">
        <v>2382</v>
      </c>
      <c r="N440" s="1" t="s">
        <v>9</v>
      </c>
      <c r="O440" s="1" t="s">
        <v>289</v>
      </c>
      <c r="P440" s="1" t="s">
        <v>377</v>
      </c>
      <c r="Q440" s="1" t="s">
        <v>378</v>
      </c>
      <c r="R440" s="20" t="s">
        <v>1006</v>
      </c>
    </row>
    <row r="441" spans="1:18" ht="17" x14ac:dyDescent="0.25">
      <c r="A441" s="19">
        <v>440</v>
      </c>
      <c r="B441" s="1" t="s">
        <v>3257</v>
      </c>
      <c r="C441" s="73">
        <v>1</v>
      </c>
      <c r="D441" s="1" t="s">
        <v>2282</v>
      </c>
      <c r="E441" s="1">
        <v>143762</v>
      </c>
      <c r="F441" s="1" t="s">
        <v>3258</v>
      </c>
      <c r="G441" s="1">
        <v>166.3</v>
      </c>
      <c r="H441" s="1" t="s">
        <v>3259</v>
      </c>
      <c r="I441" s="1" t="s">
        <v>2382</v>
      </c>
      <c r="J441" s="1" t="s">
        <v>2382</v>
      </c>
      <c r="K441" s="1" t="s">
        <v>2382</v>
      </c>
      <c r="L441" s="1" t="s">
        <v>2382</v>
      </c>
      <c r="M441" s="1" t="s">
        <v>2382</v>
      </c>
      <c r="N441" s="1" t="s">
        <v>9</v>
      </c>
      <c r="O441" s="1" t="s">
        <v>3260</v>
      </c>
      <c r="P441" s="1" t="s">
        <v>3261</v>
      </c>
      <c r="Q441" s="1" t="s">
        <v>3261</v>
      </c>
      <c r="R441" s="20" t="s">
        <v>3261</v>
      </c>
    </row>
    <row r="442" spans="1:18" ht="17" x14ac:dyDescent="0.25">
      <c r="A442" s="19">
        <v>441</v>
      </c>
      <c r="B442" s="1" t="s">
        <v>1170</v>
      </c>
      <c r="C442" s="73">
        <v>1</v>
      </c>
      <c r="D442" s="1" t="s">
        <v>1169</v>
      </c>
      <c r="E442" s="1">
        <v>600322</v>
      </c>
      <c r="F442" s="1" t="s">
        <v>1063</v>
      </c>
      <c r="G442" s="1">
        <v>218.33</v>
      </c>
      <c r="H442" s="1" t="s">
        <v>2382</v>
      </c>
      <c r="I442" s="1" t="s">
        <v>2382</v>
      </c>
      <c r="J442" s="1" t="s">
        <v>2382</v>
      </c>
      <c r="K442" s="1" t="s">
        <v>2382</v>
      </c>
      <c r="L442" s="1" t="s">
        <v>2382</v>
      </c>
      <c r="M442" s="1" t="s">
        <v>2382</v>
      </c>
      <c r="N442" s="1" t="s">
        <v>9</v>
      </c>
      <c r="O442" s="1" t="s">
        <v>80</v>
      </c>
      <c r="P442" s="1" t="s">
        <v>81</v>
      </c>
      <c r="Q442" s="1" t="s">
        <v>82</v>
      </c>
      <c r="R442" s="20" t="s">
        <v>82</v>
      </c>
    </row>
    <row r="443" spans="1:18" ht="17" x14ac:dyDescent="0.25">
      <c r="A443" s="19">
        <v>442</v>
      </c>
      <c r="B443" s="1" t="s">
        <v>3353</v>
      </c>
      <c r="C443" s="73">
        <v>1</v>
      </c>
      <c r="D443" s="1" t="s">
        <v>1599</v>
      </c>
      <c r="E443" s="1">
        <v>185753</v>
      </c>
      <c r="F443" s="1" t="s">
        <v>84</v>
      </c>
      <c r="G443" s="1">
        <v>150.22</v>
      </c>
      <c r="H443" s="1" t="s">
        <v>3921</v>
      </c>
      <c r="I443" s="1" t="s">
        <v>2382</v>
      </c>
      <c r="J443" s="1" t="s">
        <v>2382</v>
      </c>
      <c r="K443" s="1" t="s">
        <v>2382</v>
      </c>
      <c r="L443" s="1" t="s">
        <v>2382</v>
      </c>
      <c r="M443" s="1" t="s">
        <v>2382</v>
      </c>
      <c r="N443" s="1" t="s">
        <v>9</v>
      </c>
      <c r="O443" s="1" t="s">
        <v>80</v>
      </c>
      <c r="P443" s="1" t="s">
        <v>81</v>
      </c>
      <c r="Q443" s="1" t="s">
        <v>82</v>
      </c>
      <c r="R443" s="20" t="s">
        <v>489</v>
      </c>
    </row>
    <row r="444" spans="1:18" ht="17" x14ac:dyDescent="0.25">
      <c r="A444" s="19">
        <v>443</v>
      </c>
      <c r="B444" s="1" t="s">
        <v>2850</v>
      </c>
      <c r="C444" s="73">
        <v>1</v>
      </c>
      <c r="D444" s="1" t="s">
        <v>1539</v>
      </c>
      <c r="E444" s="1">
        <v>551220</v>
      </c>
      <c r="F444" s="1" t="s">
        <v>1540</v>
      </c>
      <c r="G444" s="1">
        <v>286.41000000000003</v>
      </c>
      <c r="H444" s="1" t="s">
        <v>2382</v>
      </c>
      <c r="I444" s="1" t="s">
        <v>2382</v>
      </c>
      <c r="J444" s="1" t="s">
        <v>2382</v>
      </c>
      <c r="K444" s="1" t="s">
        <v>2382</v>
      </c>
      <c r="L444" s="1" t="s">
        <v>2382</v>
      </c>
      <c r="M444" s="1" t="s">
        <v>2382</v>
      </c>
      <c r="N444" s="1" t="s">
        <v>9</v>
      </c>
      <c r="O444" s="1" t="s">
        <v>80</v>
      </c>
      <c r="P444" s="1" t="s">
        <v>106</v>
      </c>
      <c r="Q444" s="1" t="s">
        <v>1161</v>
      </c>
      <c r="R444" s="20" t="s">
        <v>1161</v>
      </c>
    </row>
    <row r="445" spans="1:18" ht="17" x14ac:dyDescent="0.25">
      <c r="A445" s="19">
        <v>444</v>
      </c>
      <c r="B445" s="1" t="s">
        <v>3622</v>
      </c>
      <c r="C445" s="73">
        <v>1</v>
      </c>
      <c r="D445" s="1" t="s">
        <v>1635</v>
      </c>
      <c r="E445" s="1">
        <v>137426</v>
      </c>
      <c r="F445" s="1" t="s">
        <v>26</v>
      </c>
      <c r="G445" s="1">
        <v>100.16</v>
      </c>
      <c r="H445" s="1" t="s">
        <v>3623</v>
      </c>
      <c r="I445" s="1" t="s">
        <v>2382</v>
      </c>
      <c r="J445" s="1" t="s">
        <v>2382</v>
      </c>
      <c r="K445" s="1" t="s">
        <v>2382</v>
      </c>
      <c r="L445" s="1" t="s">
        <v>2382</v>
      </c>
      <c r="M445" s="1" t="s">
        <v>2382</v>
      </c>
      <c r="N445" s="1" t="s">
        <v>9</v>
      </c>
      <c r="O445" s="1" t="s">
        <v>10</v>
      </c>
      <c r="P445" s="1" t="s">
        <v>1009</v>
      </c>
      <c r="Q445" s="1" t="s">
        <v>1009</v>
      </c>
      <c r="R445" s="20" t="s">
        <v>1009</v>
      </c>
    </row>
    <row r="446" spans="1:18" ht="17" x14ac:dyDescent="0.25">
      <c r="A446" s="19">
        <v>445</v>
      </c>
      <c r="B446" s="1" t="s">
        <v>3533</v>
      </c>
      <c r="C446" s="73">
        <v>1</v>
      </c>
      <c r="D446" s="1" t="s">
        <v>1217</v>
      </c>
      <c r="E446" s="1">
        <v>11684</v>
      </c>
      <c r="F446" s="1" t="s">
        <v>318</v>
      </c>
      <c r="G446" s="1">
        <v>116.16</v>
      </c>
      <c r="H446" s="1" t="s">
        <v>3534</v>
      </c>
      <c r="I446" s="1" t="s">
        <v>2382</v>
      </c>
      <c r="J446" s="1">
        <v>38649</v>
      </c>
      <c r="K446" s="1" t="s">
        <v>2382</v>
      </c>
      <c r="L446" s="1" t="s">
        <v>4231</v>
      </c>
      <c r="M446" s="1" t="s">
        <v>2382</v>
      </c>
      <c r="N446" s="1" t="s">
        <v>9</v>
      </c>
      <c r="O446" s="1" t="s">
        <v>80</v>
      </c>
      <c r="P446" s="1" t="s">
        <v>106</v>
      </c>
      <c r="Q446" s="1" t="s">
        <v>184</v>
      </c>
      <c r="R446" s="20" t="s">
        <v>736</v>
      </c>
    </row>
    <row r="447" spans="1:18" ht="17" x14ac:dyDescent="0.25">
      <c r="A447" s="19">
        <v>446</v>
      </c>
      <c r="B447" s="1" t="s">
        <v>3380</v>
      </c>
      <c r="C447" s="73">
        <v>1</v>
      </c>
      <c r="D447" s="1" t="s">
        <v>1653</v>
      </c>
      <c r="E447" s="1">
        <v>85150</v>
      </c>
      <c r="F447" s="1" t="s">
        <v>771</v>
      </c>
      <c r="G447" s="1">
        <v>142.28</v>
      </c>
      <c r="H447" s="1" t="s">
        <v>3381</v>
      </c>
      <c r="I447" s="1" t="s">
        <v>2382</v>
      </c>
      <c r="J447" s="1" t="s">
        <v>2382</v>
      </c>
      <c r="K447" s="1" t="s">
        <v>2382</v>
      </c>
      <c r="L447" s="1" t="s">
        <v>2382</v>
      </c>
      <c r="M447" s="1" t="s">
        <v>2382</v>
      </c>
      <c r="N447" s="1" t="s">
        <v>9</v>
      </c>
      <c r="O447" s="1" t="s">
        <v>289</v>
      </c>
      <c r="P447" s="1" t="s">
        <v>377</v>
      </c>
      <c r="Q447" s="1" t="s">
        <v>378</v>
      </c>
      <c r="R447" s="20" t="s">
        <v>1006</v>
      </c>
    </row>
    <row r="448" spans="1:18" ht="17" x14ac:dyDescent="0.25">
      <c r="A448" s="19">
        <v>447</v>
      </c>
      <c r="B448" s="1" t="s">
        <v>2937</v>
      </c>
      <c r="C448" s="73">
        <v>1</v>
      </c>
      <c r="D448" s="1" t="s">
        <v>2295</v>
      </c>
      <c r="E448" s="1">
        <v>545235</v>
      </c>
      <c r="F448" s="1" t="s">
        <v>2938</v>
      </c>
      <c r="G448" s="1">
        <v>236.35</v>
      </c>
      <c r="H448" s="1" t="s">
        <v>2382</v>
      </c>
      <c r="I448" s="1" t="s">
        <v>2382</v>
      </c>
      <c r="J448" s="1" t="s">
        <v>2382</v>
      </c>
      <c r="K448" s="1" t="s">
        <v>2382</v>
      </c>
      <c r="L448" s="1" t="s">
        <v>2382</v>
      </c>
      <c r="M448" s="1" t="s">
        <v>2382</v>
      </c>
      <c r="N448" s="1" t="s">
        <v>9</v>
      </c>
      <c r="O448" s="1" t="s">
        <v>80</v>
      </c>
      <c r="P448" s="1" t="s">
        <v>81</v>
      </c>
      <c r="Q448" s="1" t="s">
        <v>82</v>
      </c>
      <c r="R448" s="20" t="s">
        <v>83</v>
      </c>
    </row>
    <row r="449" spans="1:18" ht="17" x14ac:dyDescent="0.25">
      <c r="A449" s="19">
        <v>448</v>
      </c>
      <c r="B449" s="1" t="s">
        <v>3279</v>
      </c>
      <c r="C449" s="73">
        <v>1</v>
      </c>
      <c r="D449" s="1" t="s">
        <v>921</v>
      </c>
      <c r="E449" s="1">
        <v>11844</v>
      </c>
      <c r="F449" s="1" t="s">
        <v>922</v>
      </c>
      <c r="G449" s="1">
        <v>162.01</v>
      </c>
      <c r="H449" s="1" t="s">
        <v>3922</v>
      </c>
      <c r="I449" s="1" t="s">
        <v>2382</v>
      </c>
      <c r="J449" s="1" t="s">
        <v>2382</v>
      </c>
      <c r="K449" s="1" t="s">
        <v>2382</v>
      </c>
      <c r="L449" s="1" t="s">
        <v>2382</v>
      </c>
      <c r="M449" s="1" t="s">
        <v>2382</v>
      </c>
      <c r="N449" s="1" t="s">
        <v>9</v>
      </c>
      <c r="O449" s="1" t="s">
        <v>46</v>
      </c>
      <c r="P449" s="1" t="s">
        <v>59</v>
      </c>
      <c r="Q449" s="1" t="s">
        <v>691</v>
      </c>
      <c r="R449" s="20" t="s">
        <v>692</v>
      </c>
    </row>
    <row r="450" spans="1:18" ht="17" x14ac:dyDescent="0.25">
      <c r="A450" s="19">
        <v>449</v>
      </c>
      <c r="B450" s="1" t="s">
        <v>3675</v>
      </c>
      <c r="C450" s="73">
        <v>1</v>
      </c>
      <c r="D450" s="1" t="s">
        <v>1401</v>
      </c>
      <c r="E450" s="1">
        <v>11250</v>
      </c>
      <c r="F450" s="1" t="s">
        <v>1317</v>
      </c>
      <c r="G450" s="1">
        <v>84.16</v>
      </c>
      <c r="H450" s="1" t="s">
        <v>3676</v>
      </c>
      <c r="I450" s="1" t="s">
        <v>2382</v>
      </c>
      <c r="J450" s="1" t="s">
        <v>2382</v>
      </c>
      <c r="K450" s="1" t="s">
        <v>2382</v>
      </c>
      <c r="L450" s="1" t="s">
        <v>2382</v>
      </c>
      <c r="M450" s="1" t="s">
        <v>2382</v>
      </c>
      <c r="N450" s="1" t="s">
        <v>9</v>
      </c>
      <c r="O450" s="1" t="s">
        <v>289</v>
      </c>
      <c r="P450" s="1" t="s">
        <v>290</v>
      </c>
      <c r="Q450" s="1" t="s">
        <v>291</v>
      </c>
      <c r="R450" s="20" t="s">
        <v>291</v>
      </c>
    </row>
    <row r="451" spans="1:18" ht="17" x14ac:dyDescent="0.25">
      <c r="A451" s="19">
        <v>450</v>
      </c>
      <c r="B451" s="1" t="s">
        <v>2330</v>
      </c>
      <c r="C451" s="73">
        <v>1</v>
      </c>
      <c r="D451" s="1" t="s">
        <v>2371</v>
      </c>
      <c r="E451" s="1">
        <v>161764682</v>
      </c>
      <c r="F451" s="1" t="s">
        <v>2966</v>
      </c>
      <c r="G451" s="1">
        <v>224.42</v>
      </c>
      <c r="H451" s="1" t="s">
        <v>2382</v>
      </c>
      <c r="I451" s="1" t="s">
        <v>2382</v>
      </c>
      <c r="J451" s="1" t="s">
        <v>2382</v>
      </c>
      <c r="K451" s="1" t="s">
        <v>2382</v>
      </c>
      <c r="L451" s="1" t="s">
        <v>2382</v>
      </c>
      <c r="M451" s="1" t="s">
        <v>2382</v>
      </c>
      <c r="N451" s="1" t="s">
        <v>9</v>
      </c>
      <c r="O451" s="1" t="s">
        <v>289</v>
      </c>
      <c r="P451" s="1" t="s">
        <v>290</v>
      </c>
      <c r="Q451" s="1" t="s">
        <v>291</v>
      </c>
      <c r="R451" s="20" t="s">
        <v>291</v>
      </c>
    </row>
    <row r="452" spans="1:18" ht="17" x14ac:dyDescent="0.25">
      <c r="A452" s="19">
        <v>451</v>
      </c>
      <c r="B452" s="1" t="s">
        <v>3478</v>
      </c>
      <c r="C452" s="73">
        <v>1</v>
      </c>
      <c r="D452" s="1" t="s">
        <v>1636</v>
      </c>
      <c r="E452" s="1">
        <v>13511913</v>
      </c>
      <c r="F452" s="1" t="s">
        <v>158</v>
      </c>
      <c r="G452" s="1">
        <v>128.21</v>
      </c>
      <c r="H452" s="1" t="s">
        <v>3479</v>
      </c>
      <c r="I452" s="1" t="s">
        <v>2382</v>
      </c>
      <c r="J452" s="1" t="s">
        <v>2382</v>
      </c>
      <c r="K452" s="1" t="s">
        <v>2382</v>
      </c>
      <c r="L452" s="1" t="s">
        <v>2382</v>
      </c>
      <c r="M452" s="1" t="s">
        <v>2382</v>
      </c>
      <c r="N452" s="1" t="s">
        <v>9</v>
      </c>
      <c r="O452" s="1" t="s">
        <v>10</v>
      </c>
      <c r="P452" s="1" t="s">
        <v>1009</v>
      </c>
      <c r="Q452" s="1" t="s">
        <v>1009</v>
      </c>
      <c r="R452" s="20" t="s">
        <v>1009</v>
      </c>
    </row>
    <row r="453" spans="1:18" ht="17" x14ac:dyDescent="0.25">
      <c r="A453" s="19">
        <v>452</v>
      </c>
      <c r="B453" s="1" t="s">
        <v>3177</v>
      </c>
      <c r="C453" s="73">
        <v>1</v>
      </c>
      <c r="D453" s="1" t="s">
        <v>2317</v>
      </c>
      <c r="E453" s="1">
        <v>519982</v>
      </c>
      <c r="F453" s="1" t="s">
        <v>1614</v>
      </c>
      <c r="G453" s="1">
        <v>178.23</v>
      </c>
      <c r="H453" s="1" t="s">
        <v>3178</v>
      </c>
      <c r="I453" s="1" t="s">
        <v>2382</v>
      </c>
      <c r="J453" s="1" t="s">
        <v>2382</v>
      </c>
      <c r="K453" s="1" t="s">
        <v>2382</v>
      </c>
      <c r="L453" s="1" t="s">
        <v>2382</v>
      </c>
      <c r="M453" s="1" t="s">
        <v>2382</v>
      </c>
      <c r="N453" s="1" t="s">
        <v>9</v>
      </c>
      <c r="O453" s="1" t="s">
        <v>46</v>
      </c>
      <c r="P453" s="1" t="s">
        <v>59</v>
      </c>
      <c r="Q453" s="1" t="s">
        <v>458</v>
      </c>
      <c r="R453" s="20" t="s">
        <v>459</v>
      </c>
    </row>
    <row r="454" spans="1:18" ht="17" x14ac:dyDescent="0.25">
      <c r="A454" s="19">
        <v>453</v>
      </c>
      <c r="B454" s="1" t="s">
        <v>3443</v>
      </c>
      <c r="C454" s="73">
        <v>1</v>
      </c>
      <c r="D454" s="1" t="s">
        <v>2224</v>
      </c>
      <c r="E454" s="1">
        <v>13644067</v>
      </c>
      <c r="F454" s="1" t="s">
        <v>3444</v>
      </c>
      <c r="G454" s="1">
        <v>134.13</v>
      </c>
      <c r="H454" s="1" t="s">
        <v>2382</v>
      </c>
      <c r="I454" s="1" t="s">
        <v>2382</v>
      </c>
      <c r="J454" s="1" t="s">
        <v>2382</v>
      </c>
      <c r="K454" s="1" t="s">
        <v>2382</v>
      </c>
      <c r="L454" s="1" t="s">
        <v>2382</v>
      </c>
      <c r="M454" s="1" t="s">
        <v>2382</v>
      </c>
      <c r="N454" s="1" t="s">
        <v>9</v>
      </c>
      <c r="O454" s="1" t="s">
        <v>80</v>
      </c>
      <c r="P454" s="1" t="s">
        <v>106</v>
      </c>
      <c r="Q454" s="1" t="s">
        <v>184</v>
      </c>
      <c r="R454" s="20" t="s">
        <v>3445</v>
      </c>
    </row>
    <row r="455" spans="1:18" ht="17" x14ac:dyDescent="0.25">
      <c r="A455" s="19">
        <v>454</v>
      </c>
      <c r="B455" s="1" t="s">
        <v>3550</v>
      </c>
      <c r="C455" s="73">
        <v>1</v>
      </c>
      <c r="D455" s="1" t="s">
        <v>3551</v>
      </c>
      <c r="E455" s="1">
        <v>34072</v>
      </c>
      <c r="F455" s="1" t="s">
        <v>14</v>
      </c>
      <c r="G455" s="1">
        <v>114.19</v>
      </c>
      <c r="H455" s="1" t="s">
        <v>3923</v>
      </c>
      <c r="I455" s="1" t="s">
        <v>2382</v>
      </c>
      <c r="J455" s="1" t="s">
        <v>2382</v>
      </c>
      <c r="K455" s="1" t="s">
        <v>2382</v>
      </c>
      <c r="L455" s="1" t="s">
        <v>2382</v>
      </c>
      <c r="M455" s="1" t="s">
        <v>2382</v>
      </c>
      <c r="N455" s="1" t="s">
        <v>9</v>
      </c>
      <c r="O455" s="1" t="s">
        <v>10</v>
      </c>
      <c r="P455" s="1" t="s">
        <v>1009</v>
      </c>
      <c r="Q455" s="1" t="s">
        <v>1009</v>
      </c>
      <c r="R455" s="20" t="s">
        <v>1009</v>
      </c>
    </row>
    <row r="456" spans="1:18" ht="17" x14ac:dyDescent="0.25">
      <c r="A456" s="19">
        <v>455</v>
      </c>
      <c r="B456" s="1" t="s">
        <v>3140</v>
      </c>
      <c r="C456" s="73">
        <v>1</v>
      </c>
      <c r="D456" s="1" t="s">
        <v>2322</v>
      </c>
      <c r="E456" s="1">
        <v>255178</v>
      </c>
      <c r="F456" s="1" t="s">
        <v>128</v>
      </c>
      <c r="G456" s="1">
        <v>190.28</v>
      </c>
      <c r="H456" s="1" t="s">
        <v>3141</v>
      </c>
      <c r="I456" s="1" t="s">
        <v>2382</v>
      </c>
      <c r="J456" s="1" t="s">
        <v>2382</v>
      </c>
      <c r="K456" s="1" t="s">
        <v>2382</v>
      </c>
      <c r="L456" s="1" t="s">
        <v>2382</v>
      </c>
      <c r="M456" s="1" t="s">
        <v>2382</v>
      </c>
      <c r="N456" s="1" t="s">
        <v>9</v>
      </c>
      <c r="O456" s="1" t="s">
        <v>46</v>
      </c>
      <c r="P456" s="1" t="s">
        <v>261</v>
      </c>
      <c r="Q456" s="1" t="s">
        <v>261</v>
      </c>
      <c r="R456" s="20" t="s">
        <v>261</v>
      </c>
    </row>
    <row r="457" spans="1:18" ht="17" x14ac:dyDescent="0.25">
      <c r="A457" s="19">
        <v>456</v>
      </c>
      <c r="B457" s="1" t="s">
        <v>3226</v>
      </c>
      <c r="C457" s="73">
        <v>1</v>
      </c>
      <c r="D457" s="1" t="s">
        <v>2350</v>
      </c>
      <c r="E457" s="1">
        <v>34884</v>
      </c>
      <c r="F457" s="1" t="s">
        <v>273</v>
      </c>
      <c r="G457" s="1">
        <v>172.27</v>
      </c>
      <c r="H457" s="1" t="s">
        <v>3924</v>
      </c>
      <c r="I457" s="1" t="s">
        <v>2382</v>
      </c>
      <c r="J457" s="1" t="s">
        <v>2382</v>
      </c>
      <c r="K457" s="1" t="s">
        <v>2382</v>
      </c>
      <c r="L457" s="1" t="s">
        <v>2382</v>
      </c>
      <c r="M457" s="1" t="s">
        <v>2382</v>
      </c>
      <c r="N457" s="1" t="s">
        <v>9</v>
      </c>
      <c r="O457" s="1" t="s">
        <v>46</v>
      </c>
      <c r="P457" s="1" t="s">
        <v>2419</v>
      </c>
      <c r="Q457" s="1" t="s">
        <v>2419</v>
      </c>
      <c r="R457" s="20" t="s">
        <v>2419</v>
      </c>
    </row>
    <row r="458" spans="1:18" ht="17" x14ac:dyDescent="0.25">
      <c r="A458" s="19">
        <v>457</v>
      </c>
      <c r="B458" s="1" t="s">
        <v>3274</v>
      </c>
      <c r="C458" s="73">
        <v>1</v>
      </c>
      <c r="D458" s="1" t="s">
        <v>690</v>
      </c>
      <c r="E458" s="1">
        <v>66</v>
      </c>
      <c r="F458" s="1" t="s">
        <v>693</v>
      </c>
      <c r="G458" s="1">
        <v>163</v>
      </c>
      <c r="H458" s="1" t="s">
        <v>3925</v>
      </c>
      <c r="I458" s="1" t="s">
        <v>694</v>
      </c>
      <c r="J458" s="1">
        <v>27929</v>
      </c>
      <c r="K458" s="1" t="s">
        <v>695</v>
      </c>
      <c r="L458" s="1" t="s">
        <v>2382</v>
      </c>
      <c r="M458" s="1" t="s">
        <v>2382</v>
      </c>
      <c r="N458" s="1" t="s">
        <v>9</v>
      </c>
      <c r="O458" s="1" t="s">
        <v>46</v>
      </c>
      <c r="P458" s="1" t="s">
        <v>59</v>
      </c>
      <c r="Q458" s="1" t="s">
        <v>691</v>
      </c>
      <c r="R458" s="20" t="s">
        <v>692</v>
      </c>
    </row>
    <row r="459" spans="1:18" ht="17" x14ac:dyDescent="0.25">
      <c r="A459" s="19">
        <v>458</v>
      </c>
      <c r="B459" s="1" t="s">
        <v>3433</v>
      </c>
      <c r="C459" s="73">
        <v>1</v>
      </c>
      <c r="D459" s="1" t="s">
        <v>1174</v>
      </c>
      <c r="E459" s="1">
        <v>22015</v>
      </c>
      <c r="F459" s="1" t="s">
        <v>325</v>
      </c>
      <c r="G459" s="1">
        <v>134.16999999999999</v>
      </c>
      <c r="H459" s="1" t="s">
        <v>3926</v>
      </c>
      <c r="I459" s="1" t="s">
        <v>2382</v>
      </c>
      <c r="J459" s="1" t="s">
        <v>2382</v>
      </c>
      <c r="K459" s="1" t="s">
        <v>2382</v>
      </c>
      <c r="L459" s="1" t="s">
        <v>2382</v>
      </c>
      <c r="M459" s="1" t="s">
        <v>2382</v>
      </c>
      <c r="N459" s="1" t="s">
        <v>9</v>
      </c>
      <c r="O459" s="1" t="s">
        <v>46</v>
      </c>
      <c r="P459" s="1" t="s">
        <v>59</v>
      </c>
      <c r="Q459" s="1" t="s">
        <v>60</v>
      </c>
      <c r="R459" s="20" t="s">
        <v>60</v>
      </c>
    </row>
    <row r="460" spans="1:18" ht="17" x14ac:dyDescent="0.25">
      <c r="A460" s="19">
        <v>459</v>
      </c>
      <c r="B460" s="1" t="s">
        <v>2827</v>
      </c>
      <c r="C460" s="73">
        <v>1</v>
      </c>
      <c r="D460" s="1" t="s">
        <v>2209</v>
      </c>
      <c r="E460" s="1">
        <v>41209</v>
      </c>
      <c r="F460" s="1" t="s">
        <v>1657</v>
      </c>
      <c r="G460" s="1">
        <v>296.60000000000002</v>
      </c>
      <c r="H460" s="1" t="s">
        <v>2828</v>
      </c>
      <c r="I460" s="1" t="s">
        <v>2382</v>
      </c>
      <c r="J460" s="1">
        <v>84230</v>
      </c>
      <c r="K460" s="1" t="s">
        <v>4135</v>
      </c>
      <c r="L460" s="1" t="s">
        <v>4269</v>
      </c>
      <c r="M460" s="1" t="s">
        <v>2382</v>
      </c>
      <c r="N460" s="1" t="s">
        <v>9</v>
      </c>
      <c r="O460" s="1" t="s">
        <v>80</v>
      </c>
      <c r="P460" s="1" t="s">
        <v>81</v>
      </c>
      <c r="Q460" s="1" t="s">
        <v>305</v>
      </c>
      <c r="R460" s="20" t="s">
        <v>305</v>
      </c>
    </row>
    <row r="461" spans="1:18" ht="17" x14ac:dyDescent="0.25">
      <c r="A461" s="19">
        <v>460</v>
      </c>
      <c r="B461" s="1" t="s">
        <v>3008</v>
      </c>
      <c r="C461" s="73">
        <v>1</v>
      </c>
      <c r="D461" s="1" t="s">
        <v>2207</v>
      </c>
      <c r="E461" s="1">
        <v>19773</v>
      </c>
      <c r="F461" s="1" t="s">
        <v>1641</v>
      </c>
      <c r="G461" s="1">
        <v>212.41</v>
      </c>
      <c r="H461" s="1" t="s">
        <v>3009</v>
      </c>
      <c r="I461" s="1" t="s">
        <v>2382</v>
      </c>
      <c r="J461" s="1" t="s">
        <v>2382</v>
      </c>
      <c r="K461" s="1" t="s">
        <v>2382</v>
      </c>
      <c r="L461" s="1" t="s">
        <v>2382</v>
      </c>
      <c r="M461" s="1" t="s">
        <v>2382</v>
      </c>
      <c r="N461" s="1" t="s">
        <v>9</v>
      </c>
      <c r="O461" s="1" t="s">
        <v>80</v>
      </c>
      <c r="P461" s="1" t="s">
        <v>81</v>
      </c>
      <c r="Q461" s="1" t="s">
        <v>305</v>
      </c>
      <c r="R461" s="20" t="s">
        <v>305</v>
      </c>
    </row>
    <row r="462" spans="1:18" ht="17" x14ac:dyDescent="0.25">
      <c r="A462" s="19">
        <v>461</v>
      </c>
      <c r="B462" s="1" t="s">
        <v>2915</v>
      </c>
      <c r="C462" s="73">
        <v>1</v>
      </c>
      <c r="D462" s="1" t="s">
        <v>2276</v>
      </c>
      <c r="E462" s="1">
        <v>19775</v>
      </c>
      <c r="F462" s="1" t="s">
        <v>1645</v>
      </c>
      <c r="G462" s="1">
        <v>254.5</v>
      </c>
      <c r="H462" s="1" t="s">
        <v>3927</v>
      </c>
      <c r="I462" s="1" t="s">
        <v>2382</v>
      </c>
      <c r="J462" s="1" t="s">
        <v>2382</v>
      </c>
      <c r="K462" s="1" t="s">
        <v>2382</v>
      </c>
      <c r="L462" s="1" t="s">
        <v>2382</v>
      </c>
      <c r="M462" s="1" t="s">
        <v>2382</v>
      </c>
      <c r="N462" s="1" t="s">
        <v>9</v>
      </c>
      <c r="O462" s="1" t="s">
        <v>80</v>
      </c>
      <c r="P462" s="1" t="s">
        <v>81</v>
      </c>
      <c r="Q462" s="1" t="s">
        <v>305</v>
      </c>
      <c r="R462" s="20" t="s">
        <v>305</v>
      </c>
    </row>
    <row r="463" spans="1:18" ht="17" x14ac:dyDescent="0.25">
      <c r="A463" s="19">
        <v>462</v>
      </c>
      <c r="B463" s="1" t="s">
        <v>1203</v>
      </c>
      <c r="C463" s="73">
        <v>1</v>
      </c>
      <c r="D463" s="1" t="s">
        <v>1202</v>
      </c>
      <c r="E463" s="1">
        <v>579073</v>
      </c>
      <c r="F463" s="1" t="s">
        <v>1063</v>
      </c>
      <c r="G463" s="1">
        <v>218.33</v>
      </c>
      <c r="H463" s="1" t="s">
        <v>2382</v>
      </c>
      <c r="I463" s="1" t="s">
        <v>2382</v>
      </c>
      <c r="J463" s="1" t="s">
        <v>2382</v>
      </c>
      <c r="K463" s="1" t="s">
        <v>2382</v>
      </c>
      <c r="L463" s="1" t="s">
        <v>2382</v>
      </c>
      <c r="M463" s="1" t="s">
        <v>2382</v>
      </c>
      <c r="N463" s="1" t="s">
        <v>9</v>
      </c>
      <c r="O463" s="1" t="s">
        <v>88</v>
      </c>
      <c r="P463" s="1" t="s">
        <v>280</v>
      </c>
      <c r="Q463" s="1" t="s">
        <v>280</v>
      </c>
      <c r="R463" s="20" t="s">
        <v>280</v>
      </c>
    </row>
    <row r="464" spans="1:18" ht="17" x14ac:dyDescent="0.25">
      <c r="A464" s="19">
        <v>463</v>
      </c>
      <c r="B464" s="1" t="s">
        <v>3384</v>
      </c>
      <c r="C464" s="73">
        <v>1</v>
      </c>
      <c r="D464" s="1" t="s">
        <v>1017</v>
      </c>
      <c r="E464" s="1">
        <v>520592</v>
      </c>
      <c r="F464" s="1" t="s">
        <v>43</v>
      </c>
      <c r="G464" s="1">
        <v>142.24</v>
      </c>
      <c r="H464" s="1" t="s">
        <v>3385</v>
      </c>
      <c r="I464" s="1" t="s">
        <v>2382</v>
      </c>
      <c r="J464" s="1" t="s">
        <v>2382</v>
      </c>
      <c r="K464" s="1" t="s">
        <v>2382</v>
      </c>
      <c r="L464" s="1" t="s">
        <v>2382</v>
      </c>
      <c r="M464" s="1" t="s">
        <v>2382</v>
      </c>
      <c r="N464" s="1" t="s">
        <v>9</v>
      </c>
      <c r="O464" s="1" t="s">
        <v>10</v>
      </c>
      <c r="P464" s="1" t="s">
        <v>11</v>
      </c>
      <c r="Q464" s="1" t="s">
        <v>176</v>
      </c>
      <c r="R464" s="20" t="s">
        <v>177</v>
      </c>
    </row>
    <row r="465" spans="1:18" ht="17" x14ac:dyDescent="0.25">
      <c r="A465" s="19">
        <v>464</v>
      </c>
      <c r="B465" s="1" t="s">
        <v>3469</v>
      </c>
      <c r="C465" s="73">
        <v>1</v>
      </c>
      <c r="D465" s="1" t="s">
        <v>1654</v>
      </c>
      <c r="E465" s="1">
        <v>14069</v>
      </c>
      <c r="F465" s="1" t="s">
        <v>1638</v>
      </c>
      <c r="G465" s="1">
        <v>128.25</v>
      </c>
      <c r="H465" s="1" t="s">
        <v>3470</v>
      </c>
      <c r="I465" s="1" t="s">
        <v>2382</v>
      </c>
      <c r="J465" s="1" t="s">
        <v>2382</v>
      </c>
      <c r="K465" s="1" t="s">
        <v>2382</v>
      </c>
      <c r="L465" s="1" t="s">
        <v>2382</v>
      </c>
      <c r="M465" s="1" t="s">
        <v>2382</v>
      </c>
      <c r="N465" s="1" t="s">
        <v>9</v>
      </c>
      <c r="O465" s="1" t="s">
        <v>289</v>
      </c>
      <c r="P465" s="1" t="s">
        <v>377</v>
      </c>
      <c r="Q465" s="1" t="s">
        <v>378</v>
      </c>
      <c r="R465" s="20" t="s">
        <v>1006</v>
      </c>
    </row>
    <row r="466" spans="1:18" ht="17" x14ac:dyDescent="0.25">
      <c r="A466" s="19">
        <v>465</v>
      </c>
      <c r="B466" s="1" t="s">
        <v>1695</v>
      </c>
      <c r="C466" s="73">
        <v>1</v>
      </c>
      <c r="D466" s="1" t="s">
        <v>1251</v>
      </c>
      <c r="E466" s="1">
        <v>11387</v>
      </c>
      <c r="F466" s="1" t="s">
        <v>1252</v>
      </c>
      <c r="G466" s="1">
        <v>156.22</v>
      </c>
      <c r="H466" s="1" t="s">
        <v>3928</v>
      </c>
      <c r="I466" s="1" t="s">
        <v>1253</v>
      </c>
      <c r="J466" s="1">
        <v>34251</v>
      </c>
      <c r="K466" s="1" t="s">
        <v>1254</v>
      </c>
      <c r="L466" s="1" t="s">
        <v>2382</v>
      </c>
      <c r="M466" s="1" t="s">
        <v>2382</v>
      </c>
      <c r="N466" s="1" t="s">
        <v>9</v>
      </c>
      <c r="O466" s="1" t="s">
        <v>46</v>
      </c>
      <c r="P466" s="1" t="s">
        <v>2419</v>
      </c>
      <c r="Q466" s="1" t="s">
        <v>2419</v>
      </c>
      <c r="R466" s="20" t="s">
        <v>2419</v>
      </c>
    </row>
    <row r="467" spans="1:18" ht="17" x14ac:dyDescent="0.25">
      <c r="A467" s="19">
        <v>466</v>
      </c>
      <c r="B467" s="1" t="s">
        <v>3288</v>
      </c>
      <c r="C467" s="73">
        <v>1</v>
      </c>
      <c r="D467" s="1" t="s">
        <v>1155</v>
      </c>
      <c r="E467" s="1">
        <v>7138</v>
      </c>
      <c r="F467" s="1" t="s">
        <v>1157</v>
      </c>
      <c r="G467" s="1">
        <v>157.21</v>
      </c>
      <c r="H467" s="1" t="s">
        <v>3289</v>
      </c>
      <c r="I467" s="1" t="s">
        <v>2382</v>
      </c>
      <c r="J467" s="1" t="s">
        <v>2382</v>
      </c>
      <c r="K467" s="1" t="s">
        <v>2382</v>
      </c>
      <c r="L467" s="1" t="s">
        <v>2382</v>
      </c>
      <c r="M467" s="1" t="s">
        <v>2382</v>
      </c>
      <c r="N467" s="1" t="s">
        <v>9</v>
      </c>
      <c r="O467" s="1" t="s">
        <v>88</v>
      </c>
      <c r="P467" s="1" t="s">
        <v>1156</v>
      </c>
      <c r="Q467" s="1" t="s">
        <v>1156</v>
      </c>
      <c r="R467" s="20" t="s">
        <v>1156</v>
      </c>
    </row>
    <row r="468" spans="1:18" ht="17" x14ac:dyDescent="0.25">
      <c r="A468" s="19">
        <v>467</v>
      </c>
      <c r="B468" s="1" t="s">
        <v>3225</v>
      </c>
      <c r="C468" s="73">
        <v>1</v>
      </c>
      <c r="D468" s="1" t="s">
        <v>2319</v>
      </c>
      <c r="E468" s="1">
        <v>20585933</v>
      </c>
      <c r="F468" s="1" t="s">
        <v>273</v>
      </c>
      <c r="G468" s="1">
        <v>172.27</v>
      </c>
      <c r="H468" s="1" t="s">
        <v>2382</v>
      </c>
      <c r="I468" s="1" t="s">
        <v>2382</v>
      </c>
      <c r="J468" s="1" t="s">
        <v>2382</v>
      </c>
      <c r="K468" s="1" t="s">
        <v>2382</v>
      </c>
      <c r="L468" s="1" t="s">
        <v>2382</v>
      </c>
      <c r="M468" s="1" t="s">
        <v>2382</v>
      </c>
      <c r="N468" s="1" t="s">
        <v>9</v>
      </c>
      <c r="O468" s="1" t="s">
        <v>46</v>
      </c>
      <c r="P468" s="1" t="s">
        <v>59</v>
      </c>
      <c r="Q468" s="1" t="s">
        <v>473</v>
      </c>
      <c r="R468" s="20" t="s">
        <v>473</v>
      </c>
    </row>
    <row r="469" spans="1:18" ht="17" x14ac:dyDescent="0.25">
      <c r="A469" s="19">
        <v>468</v>
      </c>
      <c r="B469" s="1" t="s">
        <v>2942</v>
      </c>
      <c r="C469" s="73">
        <v>1</v>
      </c>
      <c r="D469" s="1" t="s">
        <v>2943</v>
      </c>
      <c r="E469" s="1">
        <v>5376746</v>
      </c>
      <c r="F469" s="1" t="s">
        <v>2944</v>
      </c>
      <c r="G469" s="1">
        <v>232.32</v>
      </c>
      <c r="H469" s="1" t="s">
        <v>3929</v>
      </c>
      <c r="I469" s="1" t="s">
        <v>2382</v>
      </c>
      <c r="J469" s="1" t="s">
        <v>2382</v>
      </c>
      <c r="K469" s="1" t="s">
        <v>2382</v>
      </c>
      <c r="L469" s="1" t="s">
        <v>2382</v>
      </c>
      <c r="M469" s="1" t="s">
        <v>2382</v>
      </c>
      <c r="N469" s="1" t="s">
        <v>9</v>
      </c>
      <c r="O469" s="1" t="s">
        <v>88</v>
      </c>
      <c r="P469" s="1" t="s">
        <v>89</v>
      </c>
      <c r="Q469" s="1" t="s">
        <v>89</v>
      </c>
      <c r="R469" s="20" t="s">
        <v>89</v>
      </c>
    </row>
    <row r="470" spans="1:18" ht="17" x14ac:dyDescent="0.25">
      <c r="A470" s="19">
        <v>469</v>
      </c>
      <c r="B470" s="1" t="s">
        <v>3040</v>
      </c>
      <c r="C470" s="73">
        <v>1</v>
      </c>
      <c r="D470" s="1" t="s">
        <v>1436</v>
      </c>
      <c r="E470" s="1">
        <v>9562955</v>
      </c>
      <c r="F470" s="1" t="s">
        <v>1438</v>
      </c>
      <c r="G470" s="1">
        <v>207.19</v>
      </c>
      <c r="H470" s="1" t="s">
        <v>3930</v>
      </c>
      <c r="I470" s="1" t="s">
        <v>2382</v>
      </c>
      <c r="J470" s="1" t="s">
        <v>2382</v>
      </c>
      <c r="K470" s="1" t="s">
        <v>2382</v>
      </c>
      <c r="L470" s="1" t="s">
        <v>2382</v>
      </c>
      <c r="M470" s="1" t="s">
        <v>2382</v>
      </c>
      <c r="N470" s="1" t="s">
        <v>9</v>
      </c>
      <c r="O470" s="1" t="s">
        <v>46</v>
      </c>
      <c r="P470" s="1" t="s">
        <v>59</v>
      </c>
      <c r="Q470" s="1" t="s">
        <v>1437</v>
      </c>
      <c r="R470" s="20" t="s">
        <v>1437</v>
      </c>
    </row>
    <row r="471" spans="1:18" ht="17" x14ac:dyDescent="0.25">
      <c r="A471" s="19">
        <v>470</v>
      </c>
      <c r="B471" s="1" t="s">
        <v>2876</v>
      </c>
      <c r="C471" s="73">
        <v>1</v>
      </c>
      <c r="D471" s="1" t="s">
        <v>1422</v>
      </c>
      <c r="E471" s="1">
        <v>5377781</v>
      </c>
      <c r="F471" s="1" t="s">
        <v>1424</v>
      </c>
      <c r="G471" s="1">
        <v>268.74</v>
      </c>
      <c r="H471" s="1" t="s">
        <v>2382</v>
      </c>
      <c r="I471" s="1" t="s">
        <v>2382</v>
      </c>
      <c r="J471" s="1" t="s">
        <v>2382</v>
      </c>
      <c r="K471" s="1" t="s">
        <v>2382</v>
      </c>
      <c r="L471" s="1" t="s">
        <v>2382</v>
      </c>
      <c r="M471" s="1" t="s">
        <v>2382</v>
      </c>
      <c r="N471" s="1" t="s">
        <v>9</v>
      </c>
      <c r="O471" s="1" t="s">
        <v>88</v>
      </c>
      <c r="P471" s="1" t="s">
        <v>1423</v>
      </c>
      <c r="Q471" s="1" t="s">
        <v>1423</v>
      </c>
      <c r="R471" s="20" t="s">
        <v>1423</v>
      </c>
    </row>
    <row r="472" spans="1:18" ht="17" x14ac:dyDescent="0.25">
      <c r="A472" s="19">
        <v>471</v>
      </c>
      <c r="B472" s="1" t="s">
        <v>1019</v>
      </c>
      <c r="C472" s="73">
        <v>1</v>
      </c>
      <c r="D472" s="1" t="s">
        <v>1018</v>
      </c>
      <c r="E472" s="1">
        <v>5373626</v>
      </c>
      <c r="F472" s="1" t="s">
        <v>262</v>
      </c>
      <c r="G472" s="1">
        <v>174.28</v>
      </c>
      <c r="H472" s="1" t="s">
        <v>2382</v>
      </c>
      <c r="I472" s="1" t="s">
        <v>2382</v>
      </c>
      <c r="J472" s="1" t="s">
        <v>2382</v>
      </c>
      <c r="K472" s="1" t="s">
        <v>2382</v>
      </c>
      <c r="L472" s="1" t="s">
        <v>2382</v>
      </c>
      <c r="M472" s="1" t="s">
        <v>2382</v>
      </c>
      <c r="N472" s="1" t="s">
        <v>9</v>
      </c>
      <c r="O472" s="1" t="s">
        <v>46</v>
      </c>
      <c r="P472" s="1" t="s">
        <v>59</v>
      </c>
      <c r="Q472" s="1" t="s">
        <v>59</v>
      </c>
      <c r="R472" s="20" t="s">
        <v>59</v>
      </c>
    </row>
    <row r="473" spans="1:18" ht="17" x14ac:dyDescent="0.25">
      <c r="A473" s="19">
        <v>472</v>
      </c>
      <c r="B473" s="1" t="s">
        <v>948</v>
      </c>
      <c r="C473" s="73">
        <v>1</v>
      </c>
      <c r="D473" s="1" t="s">
        <v>947</v>
      </c>
      <c r="E473" s="1">
        <v>522834</v>
      </c>
      <c r="F473" s="1" t="s">
        <v>950</v>
      </c>
      <c r="G473" s="1">
        <v>111.14</v>
      </c>
      <c r="H473" s="1" t="s">
        <v>3572</v>
      </c>
      <c r="I473" s="1" t="s">
        <v>2382</v>
      </c>
      <c r="J473" s="1">
        <v>67125</v>
      </c>
      <c r="K473" s="1" t="s">
        <v>951</v>
      </c>
      <c r="L473" s="1" t="s">
        <v>2382</v>
      </c>
      <c r="M473" s="1" t="s">
        <v>2382</v>
      </c>
      <c r="N473" s="1" t="s">
        <v>9</v>
      </c>
      <c r="O473" s="1" t="s">
        <v>88</v>
      </c>
      <c r="P473" s="1" t="s">
        <v>949</v>
      </c>
      <c r="Q473" s="1" t="s">
        <v>949</v>
      </c>
      <c r="R473" s="20" t="s">
        <v>949</v>
      </c>
    </row>
    <row r="474" spans="1:18" ht="17" x14ac:dyDescent="0.25">
      <c r="A474" s="19">
        <v>473</v>
      </c>
      <c r="B474" s="1" t="s">
        <v>3515</v>
      </c>
      <c r="C474" s="73">
        <v>1</v>
      </c>
      <c r="D474" s="1" t="s">
        <v>1670</v>
      </c>
      <c r="E474" s="1">
        <v>68255</v>
      </c>
      <c r="F474" s="1" t="s">
        <v>1479</v>
      </c>
      <c r="G474" s="1">
        <v>121.14</v>
      </c>
      <c r="H474" s="1" t="s">
        <v>3931</v>
      </c>
      <c r="I474" s="1" t="s">
        <v>2382</v>
      </c>
      <c r="J474" s="1" t="s">
        <v>2382</v>
      </c>
      <c r="K474" s="1" t="s">
        <v>2382</v>
      </c>
      <c r="L474" s="1" t="s">
        <v>2382</v>
      </c>
      <c r="M474" s="1" t="s">
        <v>2382</v>
      </c>
      <c r="N474" s="1" t="s">
        <v>9</v>
      </c>
      <c r="O474" s="1" t="s">
        <v>46</v>
      </c>
      <c r="P474" s="1" t="s">
        <v>59</v>
      </c>
      <c r="Q474" s="1" t="s">
        <v>60</v>
      </c>
      <c r="R474" s="20" t="s">
        <v>60</v>
      </c>
    </row>
    <row r="475" spans="1:18" ht="17" x14ac:dyDescent="0.25">
      <c r="A475" s="19">
        <v>474</v>
      </c>
      <c r="B475" s="1" t="s">
        <v>3128</v>
      </c>
      <c r="C475" s="73">
        <v>1</v>
      </c>
      <c r="D475" s="1" t="s">
        <v>1410</v>
      </c>
      <c r="E475" s="1">
        <v>11937</v>
      </c>
      <c r="F475" s="1" t="s">
        <v>1304</v>
      </c>
      <c r="G475" s="1">
        <v>193.24</v>
      </c>
      <c r="H475" s="1" t="s">
        <v>3129</v>
      </c>
      <c r="I475" s="1" t="s">
        <v>1411</v>
      </c>
      <c r="J475" s="1" t="s">
        <v>2382</v>
      </c>
      <c r="K475" s="1" t="s">
        <v>2382</v>
      </c>
      <c r="L475" s="1" t="s">
        <v>2382</v>
      </c>
      <c r="M475" s="1" t="s">
        <v>2382</v>
      </c>
      <c r="N475" s="1" t="s">
        <v>9</v>
      </c>
      <c r="O475" s="1" t="s">
        <v>46</v>
      </c>
      <c r="P475" s="1" t="s">
        <v>903</v>
      </c>
      <c r="Q475" s="1" t="s">
        <v>903</v>
      </c>
      <c r="R475" s="20" t="s">
        <v>903</v>
      </c>
    </row>
    <row r="476" spans="1:18" ht="17" x14ac:dyDescent="0.25">
      <c r="A476" s="19">
        <v>475</v>
      </c>
      <c r="B476" s="1" t="s">
        <v>2951</v>
      </c>
      <c r="C476" s="73">
        <v>1</v>
      </c>
      <c r="D476" s="1" t="s">
        <v>2339</v>
      </c>
      <c r="E476" s="1">
        <v>75147</v>
      </c>
      <c r="F476" s="1" t="s">
        <v>2952</v>
      </c>
      <c r="G476" s="1">
        <v>229.11</v>
      </c>
      <c r="H476" s="1" t="s">
        <v>2953</v>
      </c>
      <c r="I476" s="1" t="s">
        <v>2382</v>
      </c>
      <c r="J476" s="1" t="s">
        <v>2382</v>
      </c>
      <c r="K476" s="1" t="s">
        <v>2382</v>
      </c>
      <c r="L476" s="1" t="s">
        <v>2382</v>
      </c>
      <c r="M476" s="1" t="s">
        <v>2382</v>
      </c>
      <c r="N476" s="1" t="s">
        <v>9</v>
      </c>
      <c r="O476" s="1" t="s">
        <v>46</v>
      </c>
      <c r="P476" s="1" t="s">
        <v>59</v>
      </c>
      <c r="Q476" s="1" t="s">
        <v>224</v>
      </c>
      <c r="R476" s="20" t="s">
        <v>224</v>
      </c>
    </row>
    <row r="477" spans="1:18" ht="17" x14ac:dyDescent="0.25">
      <c r="A477" s="19">
        <v>476</v>
      </c>
      <c r="B477" s="1" t="s">
        <v>2774</v>
      </c>
      <c r="C477" s="73">
        <v>1</v>
      </c>
      <c r="D477" s="1" t="s">
        <v>2220</v>
      </c>
      <c r="E477" s="1">
        <v>631100</v>
      </c>
      <c r="F477" s="1" t="s">
        <v>2775</v>
      </c>
      <c r="G477" s="1">
        <v>341.7</v>
      </c>
      <c r="H477" s="1" t="s">
        <v>2382</v>
      </c>
      <c r="I477" s="1" t="s">
        <v>2382</v>
      </c>
      <c r="J477" s="1" t="s">
        <v>2382</v>
      </c>
      <c r="K477" s="1" t="s">
        <v>2382</v>
      </c>
      <c r="L477" s="1" t="s">
        <v>2382</v>
      </c>
      <c r="M477" s="1" t="s">
        <v>2382</v>
      </c>
      <c r="N477" s="1" t="s">
        <v>9</v>
      </c>
      <c r="O477" s="1" t="s">
        <v>88</v>
      </c>
      <c r="P477" s="1" t="s">
        <v>300</v>
      </c>
      <c r="Q477" s="1" t="s">
        <v>1295</v>
      </c>
      <c r="R477" s="20" t="s">
        <v>2776</v>
      </c>
    </row>
    <row r="478" spans="1:18" ht="17" x14ac:dyDescent="0.25">
      <c r="A478" s="19">
        <v>477</v>
      </c>
      <c r="B478" s="1" t="s">
        <v>3690</v>
      </c>
      <c r="C478" s="73">
        <v>1</v>
      </c>
      <c r="D478" s="1" t="s">
        <v>1181</v>
      </c>
      <c r="E478" s="1">
        <v>34</v>
      </c>
      <c r="F478" s="1" t="s">
        <v>1184</v>
      </c>
      <c r="G478" s="1">
        <v>80.510000000000005</v>
      </c>
      <c r="H478" s="1" t="s">
        <v>3691</v>
      </c>
      <c r="I478" s="1" t="s">
        <v>1185</v>
      </c>
      <c r="J478" s="1">
        <v>28200</v>
      </c>
      <c r="K478" s="1" t="s">
        <v>2382</v>
      </c>
      <c r="L478" s="1" t="s">
        <v>2382</v>
      </c>
      <c r="M478" s="1" t="s">
        <v>2382</v>
      </c>
      <c r="N478" s="1" t="s">
        <v>9</v>
      </c>
      <c r="O478" s="1" t="s">
        <v>1086</v>
      </c>
      <c r="P478" s="1" t="s">
        <v>1182</v>
      </c>
      <c r="Q478" s="1" t="s">
        <v>1183</v>
      </c>
      <c r="R478" s="20" t="s">
        <v>1183</v>
      </c>
    </row>
    <row r="479" spans="1:18" ht="17" x14ac:dyDescent="0.25">
      <c r="A479" s="19">
        <v>478</v>
      </c>
      <c r="B479" s="1" t="s">
        <v>1228</v>
      </c>
      <c r="C479" s="73">
        <v>1</v>
      </c>
      <c r="D479" s="1" t="s">
        <v>1227</v>
      </c>
      <c r="E479" s="1">
        <v>6432475</v>
      </c>
      <c r="F479" s="1" t="s">
        <v>234</v>
      </c>
      <c r="G479" s="1">
        <v>152.22999999999999</v>
      </c>
      <c r="H479" s="1" t="s">
        <v>2382</v>
      </c>
      <c r="I479" s="1" t="s">
        <v>2382</v>
      </c>
      <c r="J479" s="1" t="s">
        <v>2382</v>
      </c>
      <c r="K479" s="1" t="s">
        <v>1229</v>
      </c>
      <c r="L479" s="1" t="s">
        <v>2382</v>
      </c>
      <c r="M479" s="1" t="s">
        <v>2382</v>
      </c>
      <c r="N479" s="1" t="s">
        <v>9</v>
      </c>
      <c r="O479" s="1" t="s">
        <v>80</v>
      </c>
      <c r="P479" s="1" t="s">
        <v>81</v>
      </c>
      <c r="Q479" s="1" t="s">
        <v>82</v>
      </c>
      <c r="R479" s="20" t="s">
        <v>83</v>
      </c>
    </row>
    <row r="480" spans="1:18" ht="17" x14ac:dyDescent="0.25">
      <c r="A480" s="19">
        <v>479</v>
      </c>
      <c r="B480" s="1" t="s">
        <v>3669</v>
      </c>
      <c r="C480" s="73">
        <v>1</v>
      </c>
      <c r="D480" s="1" t="s">
        <v>1325</v>
      </c>
      <c r="E480" s="1">
        <v>13557</v>
      </c>
      <c r="F480" s="1" t="s">
        <v>17</v>
      </c>
      <c r="G480" s="1">
        <v>86.13</v>
      </c>
      <c r="H480" s="1" t="s">
        <v>3670</v>
      </c>
      <c r="I480" s="1" t="s">
        <v>2382</v>
      </c>
      <c r="J480" s="1" t="s">
        <v>2382</v>
      </c>
      <c r="K480" s="1" t="s">
        <v>2382</v>
      </c>
      <c r="L480" s="1" t="s">
        <v>2382</v>
      </c>
      <c r="M480" s="1" t="s">
        <v>2382</v>
      </c>
      <c r="N480" s="1" t="s">
        <v>9</v>
      </c>
      <c r="O480" s="1" t="s">
        <v>10</v>
      </c>
      <c r="P480" s="1" t="s">
        <v>11</v>
      </c>
      <c r="Q480" s="1" t="s">
        <v>11</v>
      </c>
      <c r="R480" s="20" t="s">
        <v>11</v>
      </c>
    </row>
    <row r="481" spans="1:18" ht="17" x14ac:dyDescent="0.25">
      <c r="A481" s="19">
        <v>480</v>
      </c>
      <c r="B481" s="1" t="s">
        <v>3455</v>
      </c>
      <c r="C481" s="73">
        <v>1</v>
      </c>
      <c r="D481" s="1" t="s">
        <v>3456</v>
      </c>
      <c r="E481" s="1">
        <v>16266</v>
      </c>
      <c r="F481" s="1" t="s">
        <v>124</v>
      </c>
      <c r="G481" s="1">
        <v>132.19999999999999</v>
      </c>
      <c r="H481" s="1" t="s">
        <v>3457</v>
      </c>
      <c r="I481" s="1" t="s">
        <v>2382</v>
      </c>
      <c r="J481" s="1" t="s">
        <v>2382</v>
      </c>
      <c r="K481" s="1" t="s">
        <v>2382</v>
      </c>
      <c r="L481" s="1" t="s">
        <v>2382</v>
      </c>
      <c r="M481" s="1" t="s">
        <v>2382</v>
      </c>
      <c r="N481" s="1" t="s">
        <v>9</v>
      </c>
      <c r="O481" s="1" t="s">
        <v>46</v>
      </c>
      <c r="P481" s="1" t="s">
        <v>59</v>
      </c>
      <c r="Q481" s="1" t="s">
        <v>473</v>
      </c>
      <c r="R481" s="20" t="s">
        <v>473</v>
      </c>
    </row>
    <row r="482" spans="1:18" ht="17" x14ac:dyDescent="0.25">
      <c r="A482" s="19">
        <v>481</v>
      </c>
      <c r="B482" s="1" t="s">
        <v>3649</v>
      </c>
      <c r="C482" s="73">
        <v>1</v>
      </c>
      <c r="D482" s="1" t="s">
        <v>685</v>
      </c>
      <c r="E482" s="1">
        <v>73881</v>
      </c>
      <c r="F482" s="1" t="s">
        <v>49</v>
      </c>
      <c r="G482" s="1">
        <v>94.11</v>
      </c>
      <c r="H482" s="1" t="s">
        <v>3650</v>
      </c>
      <c r="I482" s="1" t="s">
        <v>2382</v>
      </c>
      <c r="J482" s="1" t="s">
        <v>2382</v>
      </c>
      <c r="K482" s="1" t="s">
        <v>2382</v>
      </c>
      <c r="L482" s="1" t="s">
        <v>2382</v>
      </c>
      <c r="M482" s="1" t="s">
        <v>2382</v>
      </c>
      <c r="N482" s="1" t="s">
        <v>9</v>
      </c>
      <c r="O482" s="1" t="s">
        <v>88</v>
      </c>
      <c r="P482" s="1" t="s">
        <v>89</v>
      </c>
      <c r="Q482" s="1" t="s">
        <v>89</v>
      </c>
      <c r="R482" s="20" t="s">
        <v>89</v>
      </c>
    </row>
    <row r="483" spans="1:18" ht="17" x14ac:dyDescent="0.25">
      <c r="A483" s="19">
        <v>482</v>
      </c>
      <c r="B483" s="1" t="s">
        <v>3427</v>
      </c>
      <c r="C483" s="73">
        <v>1</v>
      </c>
      <c r="D483" s="1" t="s">
        <v>2334</v>
      </c>
      <c r="E483" s="1">
        <v>17877</v>
      </c>
      <c r="F483" s="1" t="s">
        <v>146</v>
      </c>
      <c r="G483" s="1">
        <v>134.22</v>
      </c>
      <c r="H483" s="1" t="s">
        <v>3932</v>
      </c>
      <c r="I483" s="1" t="s">
        <v>2382</v>
      </c>
      <c r="J483" s="1" t="s">
        <v>2382</v>
      </c>
      <c r="K483" s="1" t="s">
        <v>2382</v>
      </c>
      <c r="L483" s="1" t="s">
        <v>2382</v>
      </c>
      <c r="M483" s="1" t="s">
        <v>2382</v>
      </c>
      <c r="N483" s="1" t="s">
        <v>9</v>
      </c>
      <c r="O483" s="1" t="s">
        <v>46</v>
      </c>
      <c r="P483" s="1" t="s">
        <v>59</v>
      </c>
      <c r="Q483" s="1" t="s">
        <v>369</v>
      </c>
      <c r="R483" s="20" t="s">
        <v>1065</v>
      </c>
    </row>
    <row r="484" spans="1:18" ht="17" x14ac:dyDescent="0.25">
      <c r="A484" s="19">
        <v>483</v>
      </c>
      <c r="B484" s="1" t="s">
        <v>3603</v>
      </c>
      <c r="C484" s="73">
        <v>1</v>
      </c>
      <c r="D484" s="1" t="s">
        <v>3604</v>
      </c>
      <c r="E484" s="1">
        <v>7358</v>
      </c>
      <c r="F484" s="1" t="s">
        <v>780</v>
      </c>
      <c r="G484" s="1">
        <v>102.17</v>
      </c>
      <c r="H484" s="1" t="s">
        <v>3605</v>
      </c>
      <c r="I484" s="1" t="s">
        <v>2382</v>
      </c>
      <c r="J484" s="1" t="s">
        <v>2382</v>
      </c>
      <c r="K484" s="1" t="s">
        <v>2382</v>
      </c>
      <c r="L484" s="1" t="s">
        <v>2382</v>
      </c>
      <c r="M484" s="1" t="s">
        <v>2382</v>
      </c>
      <c r="N484" s="1" t="s">
        <v>9</v>
      </c>
      <c r="O484" s="1" t="s">
        <v>10</v>
      </c>
      <c r="P484" s="1" t="s">
        <v>11</v>
      </c>
      <c r="Q484" s="1" t="s">
        <v>176</v>
      </c>
      <c r="R484" s="20" t="s">
        <v>199</v>
      </c>
    </row>
    <row r="485" spans="1:18" ht="17" x14ac:dyDescent="0.25">
      <c r="A485" s="19">
        <v>484</v>
      </c>
      <c r="B485" s="1" t="s">
        <v>3580</v>
      </c>
      <c r="C485" s="73">
        <v>1</v>
      </c>
      <c r="D485" s="1" t="s">
        <v>2365</v>
      </c>
      <c r="E485" s="1">
        <v>70262</v>
      </c>
      <c r="F485" s="1" t="s">
        <v>3581</v>
      </c>
      <c r="G485" s="1">
        <v>110.16</v>
      </c>
      <c r="H485" s="1" t="s">
        <v>3933</v>
      </c>
      <c r="I485" s="1" t="s">
        <v>2382</v>
      </c>
      <c r="J485" s="1" t="s">
        <v>2382</v>
      </c>
      <c r="K485" s="1" t="s">
        <v>2382</v>
      </c>
      <c r="L485" s="1" t="s">
        <v>2382</v>
      </c>
      <c r="M485" s="1" t="s">
        <v>2382</v>
      </c>
      <c r="N485" s="1" t="s">
        <v>9</v>
      </c>
      <c r="O485" s="1" t="s">
        <v>88</v>
      </c>
      <c r="P485" s="1" t="s">
        <v>834</v>
      </c>
      <c r="Q485" s="1" t="s">
        <v>3582</v>
      </c>
      <c r="R485" s="20" t="s">
        <v>3582</v>
      </c>
    </row>
    <row r="486" spans="1:18" ht="17" x14ac:dyDescent="0.25">
      <c r="A486" s="19">
        <v>485</v>
      </c>
      <c r="B486" s="1" t="s">
        <v>3034</v>
      </c>
      <c r="C486" s="73">
        <v>1</v>
      </c>
      <c r="D486" s="1" t="s">
        <v>1351</v>
      </c>
      <c r="E486" s="1">
        <v>610161</v>
      </c>
      <c r="F486" s="1" t="s">
        <v>1339</v>
      </c>
      <c r="G486" s="1">
        <v>207.27</v>
      </c>
      <c r="H486" s="1" t="s">
        <v>3035</v>
      </c>
      <c r="I486" s="1" t="s">
        <v>2382</v>
      </c>
      <c r="J486" s="1" t="s">
        <v>2382</v>
      </c>
      <c r="K486" s="1" t="s">
        <v>2382</v>
      </c>
      <c r="L486" s="1" t="s">
        <v>2382</v>
      </c>
      <c r="M486" s="1" t="s">
        <v>2382</v>
      </c>
      <c r="N486" s="1" t="s">
        <v>9</v>
      </c>
      <c r="O486" s="1" t="s">
        <v>88</v>
      </c>
      <c r="P486" s="1" t="s">
        <v>1156</v>
      </c>
      <c r="Q486" s="1" t="s">
        <v>1302</v>
      </c>
      <c r="R486" s="20" t="s">
        <v>1303</v>
      </c>
    </row>
    <row r="487" spans="1:18" ht="17" x14ac:dyDescent="0.25">
      <c r="A487" s="19">
        <v>486</v>
      </c>
      <c r="B487" s="1" t="s">
        <v>3004</v>
      </c>
      <c r="C487" s="73">
        <v>1</v>
      </c>
      <c r="D487" s="1" t="s">
        <v>2200</v>
      </c>
      <c r="E487" s="1">
        <v>545553</v>
      </c>
      <c r="F487" s="1" t="s">
        <v>1668</v>
      </c>
      <c r="G487" s="1">
        <v>214.39</v>
      </c>
      <c r="H487" s="1" t="s">
        <v>3005</v>
      </c>
      <c r="I487" s="1" t="s">
        <v>2382</v>
      </c>
      <c r="J487" s="1" t="s">
        <v>2382</v>
      </c>
      <c r="K487" s="1" t="s">
        <v>2382</v>
      </c>
      <c r="L487" s="1" t="s">
        <v>2382</v>
      </c>
      <c r="M487" s="1" t="s">
        <v>2382</v>
      </c>
      <c r="N487" s="1" t="s">
        <v>9</v>
      </c>
      <c r="O487" s="1" t="s">
        <v>80</v>
      </c>
      <c r="P487" s="1" t="s">
        <v>106</v>
      </c>
      <c r="Q487" s="1" t="s">
        <v>107</v>
      </c>
      <c r="R487" s="20" t="s">
        <v>107</v>
      </c>
    </row>
    <row r="488" spans="1:18" ht="17" x14ac:dyDescent="0.25">
      <c r="A488" s="19">
        <v>487</v>
      </c>
      <c r="B488" s="1" t="s">
        <v>3668</v>
      </c>
      <c r="C488" s="73">
        <v>1</v>
      </c>
      <c r="D488" s="1" t="s">
        <v>1313</v>
      </c>
      <c r="E488" s="1">
        <v>521218</v>
      </c>
      <c r="F488" s="1" t="s">
        <v>17</v>
      </c>
      <c r="G488" s="1">
        <v>86.13</v>
      </c>
      <c r="H488" s="1" t="s">
        <v>2382</v>
      </c>
      <c r="I488" s="1" t="s">
        <v>2382</v>
      </c>
      <c r="J488" s="1" t="s">
        <v>2382</v>
      </c>
      <c r="K488" s="1" t="s">
        <v>2382</v>
      </c>
      <c r="L488" s="1" t="s">
        <v>2382</v>
      </c>
      <c r="M488" s="1" t="s">
        <v>2382</v>
      </c>
      <c r="N488" s="1" t="s">
        <v>9</v>
      </c>
      <c r="O488" s="1" t="s">
        <v>88</v>
      </c>
      <c r="P488" s="1" t="s">
        <v>1314</v>
      </c>
      <c r="Q488" s="1" t="s">
        <v>1314</v>
      </c>
      <c r="R488" s="20" t="s">
        <v>1314</v>
      </c>
    </row>
    <row r="489" spans="1:18" ht="17" x14ac:dyDescent="0.25">
      <c r="A489" s="19">
        <v>488</v>
      </c>
      <c r="B489" s="1" t="s">
        <v>3041</v>
      </c>
      <c r="C489" s="73">
        <v>1</v>
      </c>
      <c r="D489" s="1" t="s">
        <v>2250</v>
      </c>
      <c r="E489" s="1">
        <v>605689</v>
      </c>
      <c r="F489" s="1" t="s">
        <v>3042</v>
      </c>
      <c r="G489" s="1">
        <v>207.12</v>
      </c>
      <c r="H489" s="1" t="s">
        <v>3043</v>
      </c>
      <c r="I489" s="1" t="s">
        <v>2382</v>
      </c>
      <c r="J489" s="1" t="s">
        <v>2382</v>
      </c>
      <c r="K489" s="1" t="s">
        <v>2382</v>
      </c>
      <c r="L489" s="1" t="s">
        <v>2382</v>
      </c>
      <c r="M489" s="1" t="s">
        <v>2382</v>
      </c>
      <c r="N489" s="1" t="s">
        <v>9</v>
      </c>
      <c r="O489" s="1" t="s">
        <v>46</v>
      </c>
      <c r="P489" s="1" t="s">
        <v>59</v>
      </c>
      <c r="Q489" s="1" t="s">
        <v>3044</v>
      </c>
      <c r="R489" s="20" t="s">
        <v>3044</v>
      </c>
    </row>
    <row r="490" spans="1:18" ht="17" x14ac:dyDescent="0.25">
      <c r="A490" s="19">
        <v>489</v>
      </c>
      <c r="B490" s="1" t="s">
        <v>3446</v>
      </c>
      <c r="C490" s="73">
        <v>1</v>
      </c>
      <c r="D490" s="1" t="s">
        <v>2315</v>
      </c>
      <c r="E490" s="1">
        <v>15246252</v>
      </c>
      <c r="F490" s="1" t="s">
        <v>3447</v>
      </c>
      <c r="G490" s="1">
        <v>133.15</v>
      </c>
      <c r="H490" s="1" t="s">
        <v>3448</v>
      </c>
      <c r="I490" s="1" t="s">
        <v>2382</v>
      </c>
      <c r="J490" s="1" t="s">
        <v>2382</v>
      </c>
      <c r="K490" s="1" t="s">
        <v>2382</v>
      </c>
      <c r="L490" s="1" t="s">
        <v>2382</v>
      </c>
      <c r="M490" s="1" t="s">
        <v>2382</v>
      </c>
      <c r="N490" s="1" t="s">
        <v>9</v>
      </c>
      <c r="O490" s="1" t="s">
        <v>88</v>
      </c>
      <c r="P490" s="1" t="s">
        <v>3449</v>
      </c>
      <c r="Q490" s="1" t="s">
        <v>3449</v>
      </c>
      <c r="R490" s="20" t="s">
        <v>3449</v>
      </c>
    </row>
    <row r="491" spans="1:18" ht="17" x14ac:dyDescent="0.25">
      <c r="A491" s="19">
        <v>490</v>
      </c>
      <c r="B491" s="1" t="s">
        <v>3762</v>
      </c>
      <c r="C491" s="73">
        <v>1</v>
      </c>
      <c r="D491" s="1" t="s">
        <v>934</v>
      </c>
      <c r="E491" s="1">
        <v>10976</v>
      </c>
      <c r="F491" s="1" t="s">
        <v>826</v>
      </c>
      <c r="G491" s="1">
        <v>116.2</v>
      </c>
      <c r="H491" s="1" t="s">
        <v>3934</v>
      </c>
      <c r="I491" s="1" t="s">
        <v>2382</v>
      </c>
      <c r="J491" s="1" t="s">
        <v>2382</v>
      </c>
      <c r="K491" s="1" t="s">
        <v>4136</v>
      </c>
      <c r="L491" s="1" t="s">
        <v>2382</v>
      </c>
      <c r="M491" s="1" t="s">
        <v>2382</v>
      </c>
      <c r="N491" s="1" t="s">
        <v>9</v>
      </c>
      <c r="O491" s="1" t="s">
        <v>80</v>
      </c>
      <c r="P491" s="1" t="s">
        <v>106</v>
      </c>
      <c r="Q491" s="1" t="s">
        <v>107</v>
      </c>
      <c r="R491" s="20" t="s">
        <v>107</v>
      </c>
    </row>
    <row r="492" spans="1:18" ht="17" x14ac:dyDescent="0.25">
      <c r="A492" s="19">
        <v>491</v>
      </c>
      <c r="B492" s="1" t="s">
        <v>3627</v>
      </c>
      <c r="C492" s="73">
        <v>1</v>
      </c>
      <c r="D492" s="1" t="s">
        <v>1371</v>
      </c>
      <c r="E492" s="1">
        <v>11611</v>
      </c>
      <c r="F492" s="1" t="s">
        <v>1372</v>
      </c>
      <c r="G492" s="1">
        <v>98.19</v>
      </c>
      <c r="H492" s="1" t="s">
        <v>3935</v>
      </c>
      <c r="I492" s="1" t="s">
        <v>2382</v>
      </c>
      <c r="J492" s="1" t="s">
        <v>2382</v>
      </c>
      <c r="K492" s="1" t="s">
        <v>2382</v>
      </c>
      <c r="L492" s="1" t="s">
        <v>2382</v>
      </c>
      <c r="M492" s="1" t="s">
        <v>2382</v>
      </c>
      <c r="N492" s="1" t="s">
        <v>9</v>
      </c>
      <c r="O492" s="1" t="s">
        <v>289</v>
      </c>
      <c r="P492" s="1" t="s">
        <v>290</v>
      </c>
      <c r="Q492" s="1" t="s">
        <v>1027</v>
      </c>
      <c r="R492" s="20" t="s">
        <v>1027</v>
      </c>
    </row>
    <row r="493" spans="1:18" ht="17" x14ac:dyDescent="0.25">
      <c r="A493" s="19">
        <v>492</v>
      </c>
      <c r="B493" s="1" t="s">
        <v>3273</v>
      </c>
      <c r="C493" s="73">
        <v>1</v>
      </c>
      <c r="D493" s="1" t="s">
        <v>1238</v>
      </c>
      <c r="E493" s="1">
        <v>81984</v>
      </c>
      <c r="F493" s="1" t="s">
        <v>708</v>
      </c>
      <c r="G493" s="1">
        <v>164.2</v>
      </c>
      <c r="H493" s="1" t="s">
        <v>3936</v>
      </c>
      <c r="I493" s="1" t="s">
        <v>2382</v>
      </c>
      <c r="J493" s="1" t="s">
        <v>2382</v>
      </c>
      <c r="K493" s="1" t="s">
        <v>2382</v>
      </c>
      <c r="L493" s="1" t="s">
        <v>2382</v>
      </c>
      <c r="M493" s="1" t="s">
        <v>2382</v>
      </c>
      <c r="N493" s="1" t="s">
        <v>9</v>
      </c>
      <c r="O493" s="1" t="s">
        <v>10</v>
      </c>
      <c r="P493" s="1" t="s">
        <v>11</v>
      </c>
      <c r="Q493" s="1" t="s">
        <v>12</v>
      </c>
      <c r="R493" s="20" t="s">
        <v>13</v>
      </c>
    </row>
    <row r="494" spans="1:18" ht="17" x14ac:dyDescent="0.25">
      <c r="A494" s="19">
        <v>493</v>
      </c>
      <c r="B494" s="1" t="s">
        <v>3398</v>
      </c>
      <c r="C494" s="73">
        <v>1</v>
      </c>
      <c r="D494" s="1" t="s">
        <v>1020</v>
      </c>
      <c r="E494" s="1">
        <v>14519</v>
      </c>
      <c r="F494" s="1" t="s">
        <v>1021</v>
      </c>
      <c r="G494" s="1">
        <v>138.16</v>
      </c>
      <c r="H494" s="1" t="s">
        <v>3937</v>
      </c>
      <c r="I494" s="1" t="s">
        <v>2382</v>
      </c>
      <c r="J494" s="1" t="s">
        <v>2382</v>
      </c>
      <c r="K494" s="1" t="s">
        <v>2382</v>
      </c>
      <c r="L494" s="1" t="s">
        <v>2382</v>
      </c>
      <c r="M494" s="1" t="s">
        <v>2382</v>
      </c>
      <c r="N494" s="1" t="s">
        <v>9</v>
      </c>
      <c r="O494" s="1" t="s">
        <v>46</v>
      </c>
      <c r="P494" s="1" t="s">
        <v>47</v>
      </c>
      <c r="Q494" s="1" t="s">
        <v>227</v>
      </c>
      <c r="R494" s="20" t="s">
        <v>227</v>
      </c>
    </row>
    <row r="495" spans="1:18" ht="17" x14ac:dyDescent="0.25">
      <c r="A495" s="19">
        <v>494</v>
      </c>
      <c r="B495" s="1" t="s">
        <v>3458</v>
      </c>
      <c r="C495" s="73">
        <v>1</v>
      </c>
      <c r="D495" s="1" t="s">
        <v>978</v>
      </c>
      <c r="E495" s="1">
        <v>20263</v>
      </c>
      <c r="F495" s="1" t="s">
        <v>980</v>
      </c>
      <c r="G495" s="1">
        <v>132.16</v>
      </c>
      <c r="H495" s="1" t="s">
        <v>3938</v>
      </c>
      <c r="I495" s="1" t="s">
        <v>2382</v>
      </c>
      <c r="J495" s="1" t="s">
        <v>2382</v>
      </c>
      <c r="K495" s="1" t="s">
        <v>4137</v>
      </c>
      <c r="L495" s="1" t="s">
        <v>2382</v>
      </c>
      <c r="M495" s="1" t="s">
        <v>2382</v>
      </c>
      <c r="N495" s="1" t="s">
        <v>9</v>
      </c>
      <c r="O495" s="1" t="s">
        <v>88</v>
      </c>
      <c r="P495" s="1" t="s">
        <v>979</v>
      </c>
      <c r="Q495" s="1" t="s">
        <v>979</v>
      </c>
      <c r="R495" s="20" t="s">
        <v>979</v>
      </c>
    </row>
    <row r="496" spans="1:18" ht="17" x14ac:dyDescent="0.25">
      <c r="A496" s="19">
        <v>495</v>
      </c>
      <c r="B496" s="1" t="s">
        <v>3703</v>
      </c>
      <c r="C496" s="73">
        <v>1</v>
      </c>
      <c r="D496" s="1" t="s">
        <v>3704</v>
      </c>
      <c r="E496" s="1">
        <v>11240</v>
      </c>
      <c r="F496" s="1" t="s">
        <v>1293</v>
      </c>
      <c r="G496" s="1">
        <v>70.13</v>
      </c>
      <c r="H496" s="1" t="s">
        <v>3939</v>
      </c>
      <c r="I496" s="1" t="s">
        <v>2382</v>
      </c>
      <c r="J496" s="1">
        <v>77915</v>
      </c>
      <c r="K496" s="1" t="s">
        <v>2382</v>
      </c>
      <c r="L496" s="1" t="s">
        <v>2382</v>
      </c>
      <c r="M496" s="1" t="s">
        <v>2382</v>
      </c>
      <c r="N496" s="1" t="s">
        <v>9</v>
      </c>
      <c r="O496" s="1" t="s">
        <v>289</v>
      </c>
      <c r="P496" s="1" t="s">
        <v>290</v>
      </c>
      <c r="Q496" s="1" t="s">
        <v>291</v>
      </c>
      <c r="R496" s="20" t="s">
        <v>291</v>
      </c>
    </row>
    <row r="497" spans="1:18" ht="17" x14ac:dyDescent="0.25">
      <c r="A497" s="19">
        <v>496</v>
      </c>
      <c r="B497" s="1" t="s">
        <v>3739</v>
      </c>
      <c r="C497" s="73">
        <v>1</v>
      </c>
      <c r="D497" s="1" t="s">
        <v>1393</v>
      </c>
      <c r="E497" s="1">
        <v>8255</v>
      </c>
      <c r="F497" s="1" t="s">
        <v>1394</v>
      </c>
      <c r="G497" s="1">
        <v>56.11</v>
      </c>
      <c r="H497" s="1" t="s">
        <v>3740</v>
      </c>
      <c r="I497" s="1" t="s">
        <v>2382</v>
      </c>
      <c r="J497" s="1">
        <v>43907</v>
      </c>
      <c r="K497" s="1" t="s">
        <v>2382</v>
      </c>
      <c r="L497" s="1" t="s">
        <v>2382</v>
      </c>
      <c r="M497" s="1" t="s">
        <v>2382</v>
      </c>
      <c r="N497" s="1" t="s">
        <v>9</v>
      </c>
      <c r="O497" s="1" t="s">
        <v>289</v>
      </c>
      <c r="P497" s="1" t="s">
        <v>290</v>
      </c>
      <c r="Q497" s="1" t="s">
        <v>291</v>
      </c>
      <c r="R497" s="20" t="s">
        <v>291</v>
      </c>
    </row>
    <row r="498" spans="1:18" ht="17" x14ac:dyDescent="0.25">
      <c r="A498" s="19">
        <v>497</v>
      </c>
      <c r="B498" s="1" t="s">
        <v>3677</v>
      </c>
      <c r="C498" s="73">
        <v>1</v>
      </c>
      <c r="D498" s="1" t="s">
        <v>554</v>
      </c>
      <c r="E498" s="1">
        <v>10336</v>
      </c>
      <c r="F498" s="1" t="s">
        <v>337</v>
      </c>
      <c r="G498" s="1">
        <v>84.12</v>
      </c>
      <c r="H498" s="1" t="s">
        <v>3940</v>
      </c>
      <c r="I498" s="1" t="s">
        <v>2382</v>
      </c>
      <c r="J498" s="1" t="s">
        <v>2382</v>
      </c>
      <c r="K498" s="1" t="s">
        <v>2382</v>
      </c>
      <c r="L498" s="1" t="s">
        <v>2382</v>
      </c>
      <c r="M498" s="1" t="s">
        <v>2382</v>
      </c>
      <c r="N498" s="1" t="s">
        <v>9</v>
      </c>
      <c r="O498" s="1" t="s">
        <v>10</v>
      </c>
      <c r="P498" s="1" t="s">
        <v>11</v>
      </c>
      <c r="Q498" s="1" t="s">
        <v>12</v>
      </c>
      <c r="R498" s="20" t="s">
        <v>127</v>
      </c>
    </row>
    <row r="499" spans="1:18" ht="17" x14ac:dyDescent="0.25">
      <c r="A499" s="19">
        <v>498</v>
      </c>
      <c r="B499" s="1" t="s">
        <v>3702</v>
      </c>
      <c r="C499" s="73">
        <v>1</v>
      </c>
      <c r="D499" s="1" t="s">
        <v>1292</v>
      </c>
      <c r="E499" s="1">
        <v>10553</v>
      </c>
      <c r="F499" s="1" t="s">
        <v>1293</v>
      </c>
      <c r="G499" s="1">
        <v>70.13</v>
      </c>
      <c r="H499" s="1" t="s">
        <v>3941</v>
      </c>
      <c r="I499" s="1" t="s">
        <v>2382</v>
      </c>
      <c r="J499" s="1">
        <v>77916</v>
      </c>
      <c r="K499" s="1" t="s">
        <v>2382</v>
      </c>
      <c r="L499" s="1" t="s">
        <v>2382</v>
      </c>
      <c r="M499" s="1" t="s">
        <v>2382</v>
      </c>
      <c r="N499" s="1" t="s">
        <v>9</v>
      </c>
      <c r="O499" s="1" t="s">
        <v>289</v>
      </c>
      <c r="P499" s="1" t="s">
        <v>290</v>
      </c>
      <c r="Q499" s="1" t="s">
        <v>291</v>
      </c>
      <c r="R499" s="20" t="s">
        <v>291</v>
      </c>
    </row>
    <row r="500" spans="1:18" ht="17" x14ac:dyDescent="0.25">
      <c r="A500" s="19">
        <v>499</v>
      </c>
      <c r="B500" s="1" t="s">
        <v>3714</v>
      </c>
      <c r="C500" s="73">
        <v>1</v>
      </c>
      <c r="D500" s="1" t="s">
        <v>1391</v>
      </c>
      <c r="E500" s="1">
        <v>6562</v>
      </c>
      <c r="F500" s="1" t="s">
        <v>648</v>
      </c>
      <c r="G500" s="1">
        <v>70.09</v>
      </c>
      <c r="H500" s="1" t="s">
        <v>3715</v>
      </c>
      <c r="I500" s="1" t="s">
        <v>2382</v>
      </c>
      <c r="J500" s="1" t="s">
        <v>2382</v>
      </c>
      <c r="K500" s="1" t="s">
        <v>4138</v>
      </c>
      <c r="L500" s="1" t="s">
        <v>2382</v>
      </c>
      <c r="M500" s="1" t="s">
        <v>2382</v>
      </c>
      <c r="N500" s="1" t="s">
        <v>9</v>
      </c>
      <c r="O500" s="1" t="s">
        <v>10</v>
      </c>
      <c r="P500" s="1" t="s">
        <v>11</v>
      </c>
      <c r="Q500" s="1" t="s">
        <v>12</v>
      </c>
      <c r="R500" s="20" t="s">
        <v>127</v>
      </c>
    </row>
    <row r="501" spans="1:18" ht="17" x14ac:dyDescent="0.25">
      <c r="A501" s="19">
        <v>500</v>
      </c>
      <c r="B501" s="1" t="s">
        <v>3619</v>
      </c>
      <c r="C501" s="73">
        <v>1</v>
      </c>
      <c r="D501" s="1" t="s">
        <v>2348</v>
      </c>
      <c r="E501" s="1">
        <v>11265</v>
      </c>
      <c r="F501" s="1" t="s">
        <v>26</v>
      </c>
      <c r="G501" s="1">
        <v>100.16</v>
      </c>
      <c r="H501" s="1" t="s">
        <v>3620</v>
      </c>
      <c r="I501" s="1" t="s">
        <v>2382</v>
      </c>
      <c r="J501" s="1" t="s">
        <v>2382</v>
      </c>
      <c r="K501" s="1" t="s">
        <v>3621</v>
      </c>
      <c r="L501" s="1" t="s">
        <v>2382</v>
      </c>
      <c r="M501" s="1" t="s">
        <v>2382</v>
      </c>
      <c r="N501" s="1" t="s">
        <v>9</v>
      </c>
      <c r="O501" s="1" t="s">
        <v>10</v>
      </c>
      <c r="P501" s="1" t="s">
        <v>11</v>
      </c>
      <c r="Q501" s="1" t="s">
        <v>12</v>
      </c>
      <c r="R501" s="20" t="s">
        <v>13</v>
      </c>
    </row>
    <row r="502" spans="1:18" ht="17" x14ac:dyDescent="0.25">
      <c r="A502" s="19">
        <v>501</v>
      </c>
      <c r="B502" s="1" t="s">
        <v>824</v>
      </c>
      <c r="C502" s="73">
        <v>1</v>
      </c>
      <c r="D502" s="1" t="s">
        <v>823</v>
      </c>
      <c r="E502" s="1">
        <v>69378</v>
      </c>
      <c r="F502" s="1" t="s">
        <v>158</v>
      </c>
      <c r="G502" s="1">
        <v>128.21</v>
      </c>
      <c r="H502" s="1" t="s">
        <v>3480</v>
      </c>
      <c r="I502" s="1" t="s">
        <v>2382</v>
      </c>
      <c r="J502" s="1" t="s">
        <v>2382</v>
      </c>
      <c r="K502" s="1" t="s">
        <v>2382</v>
      </c>
      <c r="L502" s="1" t="s">
        <v>4203</v>
      </c>
      <c r="M502" s="1" t="s">
        <v>2382</v>
      </c>
      <c r="N502" s="1" t="s">
        <v>9</v>
      </c>
      <c r="O502" s="1" t="s">
        <v>10</v>
      </c>
      <c r="P502" s="1" t="s">
        <v>11</v>
      </c>
      <c r="Q502" s="1" t="s">
        <v>12</v>
      </c>
      <c r="R502" s="20" t="s">
        <v>13</v>
      </c>
    </row>
    <row r="503" spans="1:18" ht="17" x14ac:dyDescent="0.25">
      <c r="A503" s="19">
        <v>502</v>
      </c>
      <c r="B503" s="1" t="s">
        <v>3429</v>
      </c>
      <c r="C503" s="73">
        <v>1</v>
      </c>
      <c r="D503" s="1" t="s">
        <v>1560</v>
      </c>
      <c r="E503" s="1">
        <v>527424</v>
      </c>
      <c r="F503" s="1" t="s">
        <v>146</v>
      </c>
      <c r="G503" s="1">
        <v>134.22</v>
      </c>
      <c r="H503" s="1" t="s">
        <v>3430</v>
      </c>
      <c r="I503" s="1" t="s">
        <v>2382</v>
      </c>
      <c r="J503" s="1" t="s">
        <v>2382</v>
      </c>
      <c r="K503" s="1" t="s">
        <v>2382</v>
      </c>
      <c r="L503" s="1" t="s">
        <v>2382</v>
      </c>
      <c r="M503" s="1" t="s">
        <v>2382</v>
      </c>
      <c r="N503" s="1" t="s">
        <v>9</v>
      </c>
      <c r="O503" s="1" t="s">
        <v>80</v>
      </c>
      <c r="P503" s="1" t="s">
        <v>81</v>
      </c>
      <c r="Q503" s="1" t="s">
        <v>82</v>
      </c>
      <c r="R503" s="20" t="s">
        <v>83</v>
      </c>
    </row>
    <row r="504" spans="1:18" ht="17" x14ac:dyDescent="0.25">
      <c r="A504" s="19">
        <v>503</v>
      </c>
      <c r="B504" s="1" t="s">
        <v>3147</v>
      </c>
      <c r="C504" s="73">
        <v>1</v>
      </c>
      <c r="D504" s="1" t="s">
        <v>3148</v>
      </c>
      <c r="E504" s="1">
        <v>600373</v>
      </c>
      <c r="F504" s="1" t="s">
        <v>3144</v>
      </c>
      <c r="G504" s="1">
        <v>190.24</v>
      </c>
      <c r="H504" s="1" t="s">
        <v>2382</v>
      </c>
      <c r="I504" s="1" t="s">
        <v>2382</v>
      </c>
      <c r="J504" s="1" t="s">
        <v>2382</v>
      </c>
      <c r="K504" s="1" t="s">
        <v>2382</v>
      </c>
      <c r="L504" s="1" t="s">
        <v>2382</v>
      </c>
      <c r="M504" s="1" t="s">
        <v>2382</v>
      </c>
      <c r="N504" s="1" t="s">
        <v>9</v>
      </c>
      <c r="O504" s="1" t="s">
        <v>88</v>
      </c>
      <c r="P504" s="1" t="s">
        <v>89</v>
      </c>
      <c r="Q504" s="1" t="s">
        <v>89</v>
      </c>
      <c r="R504" s="20" t="s">
        <v>89</v>
      </c>
    </row>
    <row r="505" spans="1:18" ht="17" x14ac:dyDescent="0.25">
      <c r="A505" s="19">
        <v>504</v>
      </c>
      <c r="B505" s="1" t="s">
        <v>3297</v>
      </c>
      <c r="C505" s="73">
        <v>1</v>
      </c>
      <c r="D505" s="1" t="s">
        <v>1600</v>
      </c>
      <c r="E505" s="1">
        <v>87671</v>
      </c>
      <c r="F505" s="1" t="s">
        <v>154</v>
      </c>
      <c r="G505" s="1">
        <v>156.26</v>
      </c>
      <c r="H505" s="1" t="s">
        <v>3298</v>
      </c>
      <c r="I505" s="1" t="s">
        <v>2382</v>
      </c>
      <c r="J505" s="1" t="s">
        <v>2382</v>
      </c>
      <c r="K505" s="1" t="s">
        <v>2382</v>
      </c>
      <c r="L505" s="1" t="s">
        <v>2382</v>
      </c>
      <c r="M505" s="1" t="s">
        <v>2382</v>
      </c>
      <c r="N505" s="1" t="s">
        <v>9</v>
      </c>
      <c r="O505" s="1" t="s">
        <v>10</v>
      </c>
      <c r="P505" s="1" t="s">
        <v>11</v>
      </c>
      <c r="Q505" s="1" t="s">
        <v>176</v>
      </c>
      <c r="R505" s="20" t="s">
        <v>177</v>
      </c>
    </row>
    <row r="506" spans="1:18" ht="17" x14ac:dyDescent="0.25">
      <c r="A506" s="19">
        <v>505</v>
      </c>
      <c r="B506" s="1" t="s">
        <v>3699</v>
      </c>
      <c r="C506" s="73">
        <v>1</v>
      </c>
      <c r="D506" s="1" t="s">
        <v>1386</v>
      </c>
      <c r="E506" s="1">
        <v>6556</v>
      </c>
      <c r="F506" s="1" t="s">
        <v>1363</v>
      </c>
      <c r="G506" s="1">
        <v>72.150000000000006</v>
      </c>
      <c r="H506" s="1" t="s">
        <v>3942</v>
      </c>
      <c r="I506" s="1" t="s">
        <v>2382</v>
      </c>
      <c r="J506" s="1" t="s">
        <v>2382</v>
      </c>
      <c r="K506" s="1" t="s">
        <v>2382</v>
      </c>
      <c r="L506" s="1" t="s">
        <v>2382</v>
      </c>
      <c r="M506" s="1" t="s">
        <v>2382</v>
      </c>
      <c r="N506" s="1" t="s">
        <v>9</v>
      </c>
      <c r="O506" s="1" t="s">
        <v>289</v>
      </c>
      <c r="P506" s="1" t="s">
        <v>377</v>
      </c>
      <c r="Q506" s="1" t="s">
        <v>378</v>
      </c>
      <c r="R506" s="20" t="s">
        <v>1006</v>
      </c>
    </row>
    <row r="507" spans="1:18" ht="17" x14ac:dyDescent="0.25">
      <c r="A507" s="19">
        <v>506</v>
      </c>
      <c r="B507" s="1" t="s">
        <v>3154</v>
      </c>
      <c r="C507" s="73">
        <v>1</v>
      </c>
      <c r="D507" s="1" t="s">
        <v>1520</v>
      </c>
      <c r="E507" s="1">
        <v>568363</v>
      </c>
      <c r="F507" s="1" t="s">
        <v>1521</v>
      </c>
      <c r="G507" s="1">
        <v>186.29</v>
      </c>
      <c r="H507" s="79" t="s">
        <v>3155</v>
      </c>
      <c r="I507" s="1" t="s">
        <v>2382</v>
      </c>
      <c r="J507" s="1" t="s">
        <v>2382</v>
      </c>
      <c r="K507" s="1" t="s">
        <v>2382</v>
      </c>
      <c r="L507" s="1" t="s">
        <v>2382</v>
      </c>
      <c r="M507" s="1" t="s">
        <v>2382</v>
      </c>
      <c r="N507" s="1" t="s">
        <v>9</v>
      </c>
      <c r="O507" s="1" t="s">
        <v>80</v>
      </c>
      <c r="P507" s="1" t="s">
        <v>106</v>
      </c>
      <c r="Q507" s="1" t="s">
        <v>1161</v>
      </c>
      <c r="R507" s="20" t="s">
        <v>1161</v>
      </c>
    </row>
    <row r="508" spans="1:18" ht="17" x14ac:dyDescent="0.25">
      <c r="A508" s="19">
        <v>507</v>
      </c>
      <c r="B508" s="1" t="s">
        <v>2832</v>
      </c>
      <c r="C508" s="73">
        <v>1</v>
      </c>
      <c r="D508" s="1" t="s">
        <v>2833</v>
      </c>
      <c r="E508" s="1">
        <v>519146</v>
      </c>
      <c r="F508" s="1" t="s">
        <v>1657</v>
      </c>
      <c r="G508" s="1">
        <v>296.60000000000002</v>
      </c>
      <c r="H508" s="1" t="s">
        <v>3943</v>
      </c>
      <c r="I508" s="1" t="s">
        <v>2382</v>
      </c>
      <c r="J508" s="1" t="s">
        <v>2382</v>
      </c>
      <c r="K508" s="1" t="s">
        <v>2382</v>
      </c>
      <c r="L508" s="1" t="s">
        <v>2382</v>
      </c>
      <c r="M508" s="1" t="s">
        <v>2382</v>
      </c>
      <c r="N508" s="1" t="s">
        <v>9</v>
      </c>
      <c r="O508" s="1" t="s">
        <v>289</v>
      </c>
      <c r="P508" s="1" t="s">
        <v>377</v>
      </c>
      <c r="Q508" s="1" t="s">
        <v>378</v>
      </c>
      <c r="R508" s="20" t="s">
        <v>1006</v>
      </c>
    </row>
    <row r="509" spans="1:18" ht="17" x14ac:dyDescent="0.25">
      <c r="A509" s="19">
        <v>508</v>
      </c>
      <c r="B509" s="1" t="s">
        <v>3565</v>
      </c>
      <c r="C509" s="73">
        <v>1</v>
      </c>
      <c r="D509" s="1" t="s">
        <v>1036</v>
      </c>
      <c r="E509" s="1">
        <v>70612</v>
      </c>
      <c r="F509" s="1" t="s">
        <v>393</v>
      </c>
      <c r="G509" s="1">
        <v>112.17</v>
      </c>
      <c r="H509" s="1" t="s">
        <v>3566</v>
      </c>
      <c r="I509" s="1" t="s">
        <v>2382</v>
      </c>
      <c r="J509" s="1" t="s">
        <v>2382</v>
      </c>
      <c r="K509" s="1" t="s">
        <v>2382</v>
      </c>
      <c r="L509" s="1" t="s">
        <v>2382</v>
      </c>
      <c r="M509" s="1" t="s">
        <v>2382</v>
      </c>
      <c r="N509" s="1" t="s">
        <v>9</v>
      </c>
      <c r="O509" s="1" t="s">
        <v>10</v>
      </c>
      <c r="P509" s="1" t="s">
        <v>11</v>
      </c>
      <c r="Q509" s="1" t="s">
        <v>12</v>
      </c>
      <c r="R509" s="20" t="s">
        <v>25</v>
      </c>
    </row>
    <row r="510" spans="1:18" ht="17" x14ac:dyDescent="0.25">
      <c r="A510" s="19">
        <v>509</v>
      </c>
      <c r="B510" s="1" t="s">
        <v>3465</v>
      </c>
      <c r="C510" s="73">
        <v>1</v>
      </c>
      <c r="D510" s="1" t="s">
        <v>1101</v>
      </c>
      <c r="E510" s="1">
        <v>8085</v>
      </c>
      <c r="F510" s="1" t="s">
        <v>1102</v>
      </c>
      <c r="G510" s="1">
        <v>129.24</v>
      </c>
      <c r="H510" s="1" t="s">
        <v>3466</v>
      </c>
      <c r="I510" s="1" t="s">
        <v>2382</v>
      </c>
      <c r="J510" s="1" t="s">
        <v>2382</v>
      </c>
      <c r="K510" s="1" t="s">
        <v>2382</v>
      </c>
      <c r="L510" s="1" t="s">
        <v>2382</v>
      </c>
      <c r="M510" s="1" t="s">
        <v>2382</v>
      </c>
      <c r="N510" s="1" t="s">
        <v>9</v>
      </c>
      <c r="O510" s="1" t="s">
        <v>417</v>
      </c>
      <c r="P510" s="1" t="s">
        <v>418</v>
      </c>
      <c r="Q510" s="1" t="s">
        <v>419</v>
      </c>
      <c r="R510" s="20" t="s">
        <v>867</v>
      </c>
    </row>
    <row r="511" spans="1:18" ht="17" x14ac:dyDescent="0.25">
      <c r="A511" s="19">
        <v>510</v>
      </c>
      <c r="B511" s="1" t="s">
        <v>2856</v>
      </c>
      <c r="C511" s="73">
        <v>1</v>
      </c>
      <c r="D511" s="1" t="s">
        <v>2274</v>
      </c>
      <c r="E511" s="1">
        <v>137081</v>
      </c>
      <c r="F511" s="1" t="s">
        <v>1650</v>
      </c>
      <c r="G511" s="1">
        <v>282.5</v>
      </c>
      <c r="H511" s="1" t="s">
        <v>3944</v>
      </c>
      <c r="I511" s="1" t="s">
        <v>2382</v>
      </c>
      <c r="J511" s="1" t="s">
        <v>2382</v>
      </c>
      <c r="K511" s="1" t="s">
        <v>2382</v>
      </c>
      <c r="L511" s="1" t="s">
        <v>4210</v>
      </c>
      <c r="M511" s="1" t="s">
        <v>2382</v>
      </c>
      <c r="N511" s="1" t="s">
        <v>9</v>
      </c>
      <c r="O511" s="1" t="s">
        <v>289</v>
      </c>
      <c r="P511" s="1" t="s">
        <v>377</v>
      </c>
      <c r="Q511" s="1" t="s">
        <v>378</v>
      </c>
      <c r="R511" s="20" t="s">
        <v>1006</v>
      </c>
    </row>
    <row r="512" spans="1:18" ht="17" x14ac:dyDescent="0.25">
      <c r="A512" s="19">
        <v>511</v>
      </c>
      <c r="B512" s="1" t="s">
        <v>2811</v>
      </c>
      <c r="C512" s="73">
        <v>1</v>
      </c>
      <c r="D512" s="1" t="s">
        <v>1148</v>
      </c>
      <c r="E512" s="1">
        <v>24693</v>
      </c>
      <c r="F512" s="1" t="s">
        <v>1149</v>
      </c>
      <c r="G512" s="1">
        <v>324.39999999999998</v>
      </c>
      <c r="H512" s="1" t="s">
        <v>3945</v>
      </c>
      <c r="I512" s="1" t="s">
        <v>2382</v>
      </c>
      <c r="J512" s="1" t="s">
        <v>2382</v>
      </c>
      <c r="K512" s="1" t="s">
        <v>2382</v>
      </c>
      <c r="L512" s="1" t="s">
        <v>2382</v>
      </c>
      <c r="M512" s="1" t="s">
        <v>2382</v>
      </c>
      <c r="N512" s="1" t="s">
        <v>9</v>
      </c>
      <c r="O512" s="1" t="s">
        <v>46</v>
      </c>
      <c r="P512" s="1" t="s">
        <v>47</v>
      </c>
      <c r="Q512" s="1" t="s">
        <v>64</v>
      </c>
      <c r="R512" s="20" t="s">
        <v>65</v>
      </c>
    </row>
    <row r="513" spans="1:18" ht="17" x14ac:dyDescent="0.25">
      <c r="A513" s="19">
        <v>512</v>
      </c>
      <c r="B513" s="1" t="s">
        <v>3450</v>
      </c>
      <c r="C513" s="73">
        <v>1</v>
      </c>
      <c r="D513" s="1" t="s">
        <v>927</v>
      </c>
      <c r="E513" s="1">
        <v>13030</v>
      </c>
      <c r="F513" s="1" t="s">
        <v>124</v>
      </c>
      <c r="G513" s="1">
        <v>132.19999999999999</v>
      </c>
      <c r="H513" s="1" t="s">
        <v>3451</v>
      </c>
      <c r="I513" s="1" t="s">
        <v>2382</v>
      </c>
      <c r="J513" s="1" t="s">
        <v>2382</v>
      </c>
      <c r="K513" s="1" t="s">
        <v>2382</v>
      </c>
      <c r="L513" s="1" t="s">
        <v>2382</v>
      </c>
      <c r="M513" s="1" t="s">
        <v>2382</v>
      </c>
      <c r="N513" s="1" t="s">
        <v>9</v>
      </c>
      <c r="O513" s="1" t="s">
        <v>46</v>
      </c>
      <c r="P513" s="1" t="s">
        <v>59</v>
      </c>
      <c r="Q513" s="1" t="s">
        <v>59</v>
      </c>
      <c r="R513" s="20" t="s">
        <v>59</v>
      </c>
    </row>
    <row r="514" spans="1:18" ht="17" x14ac:dyDescent="0.25">
      <c r="A514" s="19">
        <v>513</v>
      </c>
      <c r="B514" s="1" t="s">
        <v>3000</v>
      </c>
      <c r="C514" s="73">
        <v>1</v>
      </c>
      <c r="D514" s="1" t="s">
        <v>3001</v>
      </c>
      <c r="E514" s="1">
        <v>522537</v>
      </c>
      <c r="F514" s="1" t="s">
        <v>1576</v>
      </c>
      <c r="G514" s="1">
        <v>216.32</v>
      </c>
      <c r="H514" s="1" t="s">
        <v>3002</v>
      </c>
      <c r="I514" s="1" t="s">
        <v>2382</v>
      </c>
      <c r="J514" s="1" t="s">
        <v>2382</v>
      </c>
      <c r="K514" s="1" t="s">
        <v>2382</v>
      </c>
      <c r="L514" s="1" t="s">
        <v>2382</v>
      </c>
      <c r="M514" s="1" t="s">
        <v>2382</v>
      </c>
      <c r="N514" s="1" t="s">
        <v>9</v>
      </c>
      <c r="O514" s="1" t="s">
        <v>94</v>
      </c>
      <c r="P514" s="1" t="s">
        <v>95</v>
      </c>
      <c r="Q514" s="1" t="s">
        <v>217</v>
      </c>
      <c r="R514" s="20" t="s">
        <v>218</v>
      </c>
    </row>
    <row r="515" spans="1:18" ht="17" x14ac:dyDescent="0.25">
      <c r="A515" s="19">
        <v>514</v>
      </c>
      <c r="B515" s="1" t="s">
        <v>2922</v>
      </c>
      <c r="C515" s="73">
        <v>1</v>
      </c>
      <c r="D515" s="1" t="s">
        <v>2289</v>
      </c>
      <c r="E515" s="1">
        <v>91751399</v>
      </c>
      <c r="F515" s="1" t="s">
        <v>2923</v>
      </c>
      <c r="G515" s="1">
        <v>244.37</v>
      </c>
      <c r="H515" s="1" t="s">
        <v>2382</v>
      </c>
      <c r="I515" s="1" t="s">
        <v>2382</v>
      </c>
      <c r="J515" s="1" t="s">
        <v>2382</v>
      </c>
      <c r="K515" s="1" t="s">
        <v>2382</v>
      </c>
      <c r="L515" s="1" t="s">
        <v>2382</v>
      </c>
      <c r="M515" s="1" t="s">
        <v>2382</v>
      </c>
      <c r="N515" s="1" t="s">
        <v>9</v>
      </c>
      <c r="O515" s="1" t="s">
        <v>94</v>
      </c>
      <c r="P515" s="1" t="s">
        <v>95</v>
      </c>
      <c r="Q515" s="1" t="s">
        <v>217</v>
      </c>
      <c r="R515" s="20" t="s">
        <v>218</v>
      </c>
    </row>
    <row r="516" spans="1:18" ht="17" x14ac:dyDescent="0.25">
      <c r="A516" s="19">
        <v>515</v>
      </c>
      <c r="B516" s="1" t="s">
        <v>3282</v>
      </c>
      <c r="C516" s="73">
        <v>1</v>
      </c>
      <c r="D516" s="1" t="s">
        <v>2288</v>
      </c>
      <c r="E516" s="1">
        <v>551303</v>
      </c>
      <c r="F516" s="1" t="s">
        <v>246</v>
      </c>
      <c r="G516" s="1">
        <v>158.24</v>
      </c>
      <c r="H516" s="1" t="s">
        <v>3283</v>
      </c>
      <c r="I516" s="1" t="s">
        <v>2382</v>
      </c>
      <c r="J516" s="1" t="s">
        <v>2382</v>
      </c>
      <c r="K516" s="1" t="s">
        <v>2382</v>
      </c>
      <c r="L516" s="1" t="s">
        <v>2382</v>
      </c>
      <c r="M516" s="1" t="s">
        <v>2382</v>
      </c>
      <c r="N516" s="1" t="s">
        <v>9</v>
      </c>
      <c r="O516" s="1" t="s">
        <v>94</v>
      </c>
      <c r="P516" s="1" t="s">
        <v>95</v>
      </c>
      <c r="Q516" s="1" t="s">
        <v>217</v>
      </c>
      <c r="R516" s="20" t="s">
        <v>218</v>
      </c>
    </row>
    <row r="517" spans="1:18" ht="17" x14ac:dyDescent="0.25">
      <c r="A517" s="19">
        <v>516</v>
      </c>
      <c r="B517" s="1" t="s">
        <v>2872</v>
      </c>
      <c r="C517" s="73">
        <v>1</v>
      </c>
      <c r="D517" s="1" t="s">
        <v>958</v>
      </c>
      <c r="E517" s="1">
        <v>91753768</v>
      </c>
      <c r="F517" s="1" t="s">
        <v>960</v>
      </c>
      <c r="G517" s="1">
        <v>272.38</v>
      </c>
      <c r="H517" s="1" t="s">
        <v>2382</v>
      </c>
      <c r="I517" s="1" t="s">
        <v>2382</v>
      </c>
      <c r="J517" s="1" t="s">
        <v>2382</v>
      </c>
      <c r="K517" s="1" t="s">
        <v>2382</v>
      </c>
      <c r="L517" s="1" t="s">
        <v>2382</v>
      </c>
      <c r="M517" s="1" t="s">
        <v>2382</v>
      </c>
      <c r="N517" s="1" t="s">
        <v>9</v>
      </c>
      <c r="O517" s="1" t="s">
        <v>94</v>
      </c>
      <c r="P517" s="1" t="s">
        <v>95</v>
      </c>
      <c r="Q517" s="1" t="s">
        <v>959</v>
      </c>
      <c r="R517" s="20" t="s">
        <v>959</v>
      </c>
    </row>
    <row r="518" spans="1:18" ht="17" x14ac:dyDescent="0.25">
      <c r="A518" s="19">
        <v>517</v>
      </c>
      <c r="B518" s="1" t="s">
        <v>3361</v>
      </c>
      <c r="C518" s="73">
        <v>1</v>
      </c>
      <c r="D518" s="1" t="s">
        <v>1075</v>
      </c>
      <c r="E518" s="1">
        <v>590599</v>
      </c>
      <c r="F518" s="1" t="s">
        <v>1076</v>
      </c>
      <c r="G518" s="1">
        <v>148.16</v>
      </c>
      <c r="H518" s="1" t="s">
        <v>2382</v>
      </c>
      <c r="I518" s="1" t="s">
        <v>2382</v>
      </c>
      <c r="J518" s="1" t="s">
        <v>2382</v>
      </c>
      <c r="K518" s="1" t="s">
        <v>2382</v>
      </c>
      <c r="L518" s="1" t="s">
        <v>2382</v>
      </c>
      <c r="M518" s="1" t="s">
        <v>2382</v>
      </c>
      <c r="N518" s="1" t="s">
        <v>9</v>
      </c>
      <c r="O518" s="1" t="s">
        <v>46</v>
      </c>
      <c r="P518" s="1" t="s">
        <v>59</v>
      </c>
      <c r="Q518" s="1" t="s">
        <v>60</v>
      </c>
      <c r="R518" s="20" t="s">
        <v>60</v>
      </c>
    </row>
    <row r="519" spans="1:18" ht="17" x14ac:dyDescent="0.25">
      <c r="A519" s="19">
        <v>518</v>
      </c>
      <c r="B519" s="1" t="s">
        <v>3695</v>
      </c>
      <c r="C519" s="73">
        <v>1</v>
      </c>
      <c r="D519" s="1" t="s">
        <v>1072</v>
      </c>
      <c r="E519" s="1">
        <v>14072</v>
      </c>
      <c r="F519" s="1" t="s">
        <v>1074</v>
      </c>
      <c r="G519" s="1">
        <v>74.150000000000006</v>
      </c>
      <c r="H519" s="1" t="s">
        <v>3946</v>
      </c>
      <c r="I519" s="1" t="s">
        <v>2382</v>
      </c>
      <c r="J519" s="1" t="s">
        <v>2382</v>
      </c>
      <c r="K519" s="1" t="s">
        <v>2382</v>
      </c>
      <c r="L519" s="1" t="s">
        <v>2382</v>
      </c>
      <c r="M519" s="1" t="s">
        <v>2382</v>
      </c>
      <c r="N519" s="1" t="s">
        <v>9</v>
      </c>
      <c r="O519" s="1" t="s">
        <v>88</v>
      </c>
      <c r="P519" s="1" t="s">
        <v>1073</v>
      </c>
      <c r="Q519" s="1" t="s">
        <v>1073</v>
      </c>
      <c r="R519" s="20" t="s">
        <v>1073</v>
      </c>
    </row>
    <row r="520" spans="1:18" ht="17" x14ac:dyDescent="0.25">
      <c r="A520" s="19">
        <v>519</v>
      </c>
      <c r="B520" s="1" t="s">
        <v>1696</v>
      </c>
      <c r="C520" s="73">
        <v>1</v>
      </c>
      <c r="D520" s="1" t="s">
        <v>1281</v>
      </c>
      <c r="E520" s="1">
        <v>8093</v>
      </c>
      <c r="F520" s="1" t="s">
        <v>158</v>
      </c>
      <c r="G520" s="1">
        <v>128.21</v>
      </c>
      <c r="H520" s="1" t="s">
        <v>3475</v>
      </c>
      <c r="I520" s="1" t="s">
        <v>2382</v>
      </c>
      <c r="J520" s="1" t="s">
        <v>2382</v>
      </c>
      <c r="K520" s="1" t="s">
        <v>1282</v>
      </c>
      <c r="L520" s="1" t="s">
        <v>4219</v>
      </c>
      <c r="M520" s="1" t="s">
        <v>2382</v>
      </c>
      <c r="N520" s="1" t="s">
        <v>9</v>
      </c>
      <c r="O520" s="1" t="s">
        <v>10</v>
      </c>
      <c r="P520" s="1" t="s">
        <v>11</v>
      </c>
      <c r="Q520" s="1" t="s">
        <v>12</v>
      </c>
      <c r="R520" s="20" t="s">
        <v>13</v>
      </c>
    </row>
    <row r="521" spans="1:18" ht="17" x14ac:dyDescent="0.25">
      <c r="A521" s="19">
        <v>520</v>
      </c>
      <c r="B521" s="1" t="s">
        <v>3557</v>
      </c>
      <c r="C521" s="73">
        <v>1</v>
      </c>
      <c r="D521" s="1" t="s">
        <v>3558</v>
      </c>
      <c r="E521" s="1">
        <v>5364448</v>
      </c>
      <c r="F521" s="1" t="s">
        <v>1336</v>
      </c>
      <c r="G521" s="1">
        <v>112.21</v>
      </c>
      <c r="H521" s="1" t="s">
        <v>3947</v>
      </c>
      <c r="I521" s="1" t="s">
        <v>2382</v>
      </c>
      <c r="J521" s="1" t="s">
        <v>2382</v>
      </c>
      <c r="K521" s="1" t="s">
        <v>2382</v>
      </c>
      <c r="L521" s="1" t="s">
        <v>2382</v>
      </c>
      <c r="M521" s="1" t="s">
        <v>2382</v>
      </c>
      <c r="N521" s="1" t="s">
        <v>9</v>
      </c>
      <c r="O521" s="1" t="s">
        <v>289</v>
      </c>
      <c r="P521" s="1" t="s">
        <v>290</v>
      </c>
      <c r="Q521" s="1" t="s">
        <v>1027</v>
      </c>
      <c r="R521" s="20" t="s">
        <v>1027</v>
      </c>
    </row>
    <row r="522" spans="1:18" ht="17" x14ac:dyDescent="0.25">
      <c r="A522" s="19">
        <v>521</v>
      </c>
      <c r="B522" s="1" t="s">
        <v>3671</v>
      </c>
      <c r="C522" s="73">
        <v>1</v>
      </c>
      <c r="D522" s="1" t="s">
        <v>1413</v>
      </c>
      <c r="E522" s="1">
        <v>7302</v>
      </c>
      <c r="F522" s="1" t="s">
        <v>687</v>
      </c>
      <c r="G522" s="1">
        <v>86.09</v>
      </c>
      <c r="H522" s="1" t="s">
        <v>3948</v>
      </c>
      <c r="I522" s="1" t="s">
        <v>1414</v>
      </c>
      <c r="J522" s="1" t="s">
        <v>2382</v>
      </c>
      <c r="K522" s="1" t="s">
        <v>1415</v>
      </c>
      <c r="L522" s="1" t="s">
        <v>4288</v>
      </c>
      <c r="M522" s="1" t="s">
        <v>1416</v>
      </c>
      <c r="N522" s="1" t="s">
        <v>9</v>
      </c>
      <c r="O522" s="1" t="s">
        <v>88</v>
      </c>
      <c r="P522" s="1" t="s">
        <v>540</v>
      </c>
      <c r="Q522" s="1" t="s">
        <v>541</v>
      </c>
      <c r="R522" s="20" t="s">
        <v>541</v>
      </c>
    </row>
    <row r="523" spans="1:18" ht="17" x14ac:dyDescent="0.25">
      <c r="A523" s="19">
        <v>522</v>
      </c>
      <c r="B523" s="1" t="s">
        <v>3708</v>
      </c>
      <c r="C523" s="73">
        <v>1</v>
      </c>
      <c r="D523" s="1" t="s">
        <v>1385</v>
      </c>
      <c r="E523" s="1">
        <v>12585</v>
      </c>
      <c r="F523" s="1" t="s">
        <v>1293</v>
      </c>
      <c r="G523" s="1">
        <v>70.13</v>
      </c>
      <c r="H523" s="1" t="s">
        <v>3706</v>
      </c>
      <c r="I523" s="1" t="s">
        <v>2382</v>
      </c>
      <c r="J523" s="1" t="s">
        <v>2382</v>
      </c>
      <c r="K523" s="1" t="s">
        <v>2382</v>
      </c>
      <c r="L523" s="1" t="s">
        <v>2382</v>
      </c>
      <c r="M523" s="1" t="s">
        <v>2382</v>
      </c>
      <c r="N523" s="1" t="s">
        <v>9</v>
      </c>
      <c r="O523" s="1" t="s">
        <v>289</v>
      </c>
      <c r="P523" s="1" t="s">
        <v>290</v>
      </c>
      <c r="Q523" s="1" t="s">
        <v>1027</v>
      </c>
      <c r="R523" s="20" t="s">
        <v>1027</v>
      </c>
    </row>
    <row r="524" spans="1:18" ht="17" x14ac:dyDescent="0.25">
      <c r="A524" s="19">
        <v>523</v>
      </c>
      <c r="B524" s="1" t="s">
        <v>3416</v>
      </c>
      <c r="C524" s="73">
        <v>1</v>
      </c>
      <c r="D524" s="1" t="s">
        <v>916</v>
      </c>
      <c r="E524" s="1">
        <v>12053</v>
      </c>
      <c r="F524" s="1" t="s">
        <v>917</v>
      </c>
      <c r="G524" s="1">
        <v>136.19</v>
      </c>
      <c r="H524" s="1" t="s">
        <v>3417</v>
      </c>
      <c r="I524" s="1" t="s">
        <v>2382</v>
      </c>
      <c r="J524" s="1" t="s">
        <v>2382</v>
      </c>
      <c r="K524" s="1" t="s">
        <v>2382</v>
      </c>
      <c r="L524" s="1" t="s">
        <v>2382</v>
      </c>
      <c r="M524" s="1" t="s">
        <v>2382</v>
      </c>
      <c r="N524" s="1" t="s">
        <v>9</v>
      </c>
      <c r="O524" s="1" t="s">
        <v>46</v>
      </c>
      <c r="P524" s="1" t="s">
        <v>59</v>
      </c>
      <c r="Q524" s="1" t="s">
        <v>224</v>
      </c>
      <c r="R524" s="20" t="s">
        <v>224</v>
      </c>
    </row>
    <row r="525" spans="1:18" ht="17" x14ac:dyDescent="0.25">
      <c r="A525" s="19">
        <v>524</v>
      </c>
      <c r="B525" s="1" t="s">
        <v>3334</v>
      </c>
      <c r="C525" s="73">
        <v>1</v>
      </c>
      <c r="D525" s="1" t="s">
        <v>1582</v>
      </c>
      <c r="E525" s="1">
        <v>10582</v>
      </c>
      <c r="F525" s="1" t="s">
        <v>234</v>
      </c>
      <c r="G525" s="1">
        <v>152.22999999999999</v>
      </c>
      <c r="H525" s="1" t="s">
        <v>3949</v>
      </c>
      <c r="I525" s="1" t="s">
        <v>4140</v>
      </c>
      <c r="J525" s="1" t="s">
        <v>2382</v>
      </c>
      <c r="K525" s="1" t="s">
        <v>4139</v>
      </c>
      <c r="L525" s="1" t="s">
        <v>4255</v>
      </c>
      <c r="M525" s="1" t="s">
        <v>2382</v>
      </c>
      <c r="N525" s="1" t="s">
        <v>9</v>
      </c>
      <c r="O525" s="1" t="s">
        <v>80</v>
      </c>
      <c r="P525" s="1" t="s">
        <v>81</v>
      </c>
      <c r="Q525" s="1" t="s">
        <v>82</v>
      </c>
      <c r="R525" s="20" t="s">
        <v>489</v>
      </c>
    </row>
    <row r="526" spans="1:18" ht="17" x14ac:dyDescent="0.25">
      <c r="A526" s="19">
        <v>525</v>
      </c>
      <c r="B526" s="1" t="s">
        <v>1196</v>
      </c>
      <c r="C526" s="73">
        <v>1</v>
      </c>
      <c r="D526" s="1" t="s">
        <v>1195</v>
      </c>
      <c r="E526" s="1">
        <v>13367</v>
      </c>
      <c r="F526" s="1" t="s">
        <v>1074</v>
      </c>
      <c r="G526" s="1">
        <v>74.150000000000006</v>
      </c>
      <c r="H526" s="1" t="s">
        <v>3694</v>
      </c>
      <c r="I526" s="1" t="s">
        <v>2382</v>
      </c>
      <c r="J526" s="1" t="s">
        <v>2382</v>
      </c>
      <c r="K526" s="1" t="s">
        <v>1197</v>
      </c>
      <c r="L526" s="1" t="s">
        <v>2382</v>
      </c>
      <c r="M526" s="1" t="s">
        <v>2382</v>
      </c>
      <c r="N526" s="1" t="s">
        <v>9</v>
      </c>
      <c r="O526" s="1" t="s">
        <v>29</v>
      </c>
      <c r="P526" s="1" t="s">
        <v>658</v>
      </c>
      <c r="Q526" s="1" t="s">
        <v>658</v>
      </c>
      <c r="R526" s="20" t="s">
        <v>658</v>
      </c>
    </row>
    <row r="527" spans="1:18" ht="17" x14ac:dyDescent="0.25">
      <c r="A527" s="19">
        <v>526</v>
      </c>
      <c r="B527" s="1" t="s">
        <v>3240</v>
      </c>
      <c r="C527" s="73">
        <v>1</v>
      </c>
      <c r="D527" s="1" t="s">
        <v>961</v>
      </c>
      <c r="E527" s="1">
        <v>593413</v>
      </c>
      <c r="F527" s="1" t="s">
        <v>963</v>
      </c>
      <c r="G527" s="1">
        <v>170.25</v>
      </c>
      <c r="H527" s="1" t="s">
        <v>3241</v>
      </c>
      <c r="I527" s="1" t="s">
        <v>2382</v>
      </c>
      <c r="J527" s="1" t="s">
        <v>2382</v>
      </c>
      <c r="K527" s="1" t="s">
        <v>2382</v>
      </c>
      <c r="L527" s="1" t="s">
        <v>2382</v>
      </c>
      <c r="M527" s="1" t="s">
        <v>2382</v>
      </c>
      <c r="N527" s="1" t="s">
        <v>9</v>
      </c>
      <c r="O527" s="1" t="s">
        <v>46</v>
      </c>
      <c r="P527" s="1" t="s">
        <v>962</v>
      </c>
      <c r="Q527" s="1" t="s">
        <v>962</v>
      </c>
      <c r="R527" s="20" t="s">
        <v>962</v>
      </c>
    </row>
    <row r="528" spans="1:18" ht="17" x14ac:dyDescent="0.25">
      <c r="A528" s="19">
        <v>527</v>
      </c>
      <c r="B528" s="1" t="s">
        <v>2956</v>
      </c>
      <c r="C528" s="73">
        <v>1</v>
      </c>
      <c r="D528" s="1" t="s">
        <v>2957</v>
      </c>
      <c r="E528" s="1">
        <v>559057</v>
      </c>
      <c r="F528" s="1" t="s">
        <v>2958</v>
      </c>
      <c r="G528" s="1">
        <v>228.33</v>
      </c>
      <c r="H528" s="1" t="s">
        <v>2382</v>
      </c>
      <c r="I528" s="1" t="s">
        <v>2382</v>
      </c>
      <c r="J528" s="1" t="s">
        <v>2382</v>
      </c>
      <c r="K528" s="1" t="s">
        <v>2382</v>
      </c>
      <c r="L528" s="1" t="s">
        <v>2382</v>
      </c>
      <c r="M528" s="1" t="s">
        <v>2382</v>
      </c>
      <c r="N528" s="1" t="s">
        <v>9</v>
      </c>
      <c r="O528" s="1" t="s">
        <v>80</v>
      </c>
      <c r="P528" s="1" t="s">
        <v>106</v>
      </c>
      <c r="Q528" s="1" t="s">
        <v>1161</v>
      </c>
      <c r="R528" s="20" t="s">
        <v>1161</v>
      </c>
    </row>
    <row r="529" spans="1:18" ht="17" x14ac:dyDescent="0.25">
      <c r="A529" s="19">
        <v>528</v>
      </c>
      <c r="B529" s="1" t="s">
        <v>3082</v>
      </c>
      <c r="C529" s="73">
        <v>1</v>
      </c>
      <c r="D529" s="1" t="s">
        <v>2269</v>
      </c>
      <c r="E529" s="1">
        <v>112494</v>
      </c>
      <c r="F529" s="1" t="s">
        <v>3083</v>
      </c>
      <c r="G529" s="1">
        <v>204.31</v>
      </c>
      <c r="H529" s="1" t="s">
        <v>3084</v>
      </c>
      <c r="I529" s="1" t="s">
        <v>2382</v>
      </c>
      <c r="J529" s="1" t="s">
        <v>2382</v>
      </c>
      <c r="K529" s="1" t="s">
        <v>2382</v>
      </c>
      <c r="L529" s="1" t="s">
        <v>2382</v>
      </c>
      <c r="M529" s="1" t="s">
        <v>2382</v>
      </c>
      <c r="N529" s="1" t="s">
        <v>9</v>
      </c>
      <c r="O529" s="1" t="s">
        <v>46</v>
      </c>
      <c r="P529" s="1" t="s">
        <v>59</v>
      </c>
      <c r="Q529" s="1" t="s">
        <v>224</v>
      </c>
      <c r="R529" s="20" t="s">
        <v>224</v>
      </c>
    </row>
    <row r="530" spans="1:18" ht="17" x14ac:dyDescent="0.25">
      <c r="A530" s="19">
        <v>529</v>
      </c>
      <c r="B530" s="1" t="s">
        <v>3598</v>
      </c>
      <c r="C530" s="73">
        <v>1</v>
      </c>
      <c r="D530" s="1" t="s">
        <v>937</v>
      </c>
      <c r="E530" s="1">
        <v>18635</v>
      </c>
      <c r="F530" s="1" t="s">
        <v>898</v>
      </c>
      <c r="G530" s="1">
        <v>104.17</v>
      </c>
      <c r="H530" s="1" t="s">
        <v>3599</v>
      </c>
      <c r="I530" s="1" t="s">
        <v>2382</v>
      </c>
      <c r="J530" s="1">
        <v>49017</v>
      </c>
      <c r="K530" s="1" t="s">
        <v>938</v>
      </c>
      <c r="L530" s="1" t="s">
        <v>2382</v>
      </c>
      <c r="M530" s="1" t="s">
        <v>2382</v>
      </c>
      <c r="N530" s="1" t="s">
        <v>9</v>
      </c>
      <c r="O530" s="1" t="s">
        <v>10</v>
      </c>
      <c r="P530" s="1" t="s">
        <v>11</v>
      </c>
      <c r="Q530" s="1" t="s">
        <v>12</v>
      </c>
      <c r="R530" s="20" t="s">
        <v>25</v>
      </c>
    </row>
    <row r="531" spans="1:18" ht="17" x14ac:dyDescent="0.25">
      <c r="A531" s="19">
        <v>530</v>
      </c>
      <c r="B531" s="1" t="s">
        <v>3142</v>
      </c>
      <c r="C531" s="73">
        <v>1</v>
      </c>
      <c r="D531" s="1" t="s">
        <v>3143</v>
      </c>
      <c r="E531" s="1">
        <v>97757</v>
      </c>
      <c r="F531" s="1" t="s">
        <v>3144</v>
      </c>
      <c r="G531" s="1">
        <v>190.24</v>
      </c>
      <c r="H531" s="1" t="s">
        <v>3145</v>
      </c>
      <c r="I531" s="1" t="s">
        <v>2382</v>
      </c>
      <c r="J531" s="1" t="s">
        <v>2382</v>
      </c>
      <c r="K531" s="1" t="s">
        <v>2382</v>
      </c>
      <c r="L531" s="1" t="s">
        <v>2382</v>
      </c>
      <c r="M531" s="1" t="s">
        <v>2382</v>
      </c>
      <c r="N531" s="1" t="s">
        <v>9</v>
      </c>
      <c r="O531" s="1" t="s">
        <v>10</v>
      </c>
      <c r="P531" s="1" t="s">
        <v>11</v>
      </c>
      <c r="Q531" s="1" t="s">
        <v>12</v>
      </c>
      <c r="R531" s="20" t="s">
        <v>3146</v>
      </c>
    </row>
    <row r="532" spans="1:18" ht="17" x14ac:dyDescent="0.25">
      <c r="A532" s="19">
        <v>531</v>
      </c>
      <c r="B532" s="1" t="s">
        <v>3091</v>
      </c>
      <c r="C532" s="73">
        <v>1</v>
      </c>
      <c r="D532" s="1" t="s">
        <v>2338</v>
      </c>
      <c r="E532" s="1">
        <v>604564</v>
      </c>
      <c r="F532" s="1" t="s">
        <v>1615</v>
      </c>
      <c r="G532" s="1">
        <v>202.29</v>
      </c>
      <c r="H532" s="1" t="s">
        <v>3092</v>
      </c>
      <c r="I532" s="1" t="s">
        <v>2382</v>
      </c>
      <c r="J532" s="1" t="s">
        <v>2382</v>
      </c>
      <c r="K532" s="1" t="s">
        <v>2382</v>
      </c>
      <c r="L532" s="1" t="s">
        <v>2382</v>
      </c>
      <c r="M532" s="1" t="s">
        <v>2382</v>
      </c>
      <c r="N532" s="1" t="s">
        <v>9</v>
      </c>
      <c r="O532" s="1" t="s">
        <v>46</v>
      </c>
      <c r="P532" s="1" t="s">
        <v>405</v>
      </c>
      <c r="Q532" s="1" t="s">
        <v>406</v>
      </c>
      <c r="R532" s="20" t="s">
        <v>406</v>
      </c>
    </row>
    <row r="533" spans="1:18" ht="17" x14ac:dyDescent="0.25">
      <c r="A533" s="19">
        <v>532</v>
      </c>
      <c r="B533" s="1" t="s">
        <v>3150</v>
      </c>
      <c r="C533" s="73">
        <v>1</v>
      </c>
      <c r="D533" s="1" t="s">
        <v>1193</v>
      </c>
      <c r="E533" s="1">
        <v>599691</v>
      </c>
      <c r="F533" s="1" t="s">
        <v>407</v>
      </c>
      <c r="G533" s="1">
        <v>188.26</v>
      </c>
      <c r="H533" s="1" t="s">
        <v>3151</v>
      </c>
      <c r="I533" s="1" t="s">
        <v>2382</v>
      </c>
      <c r="J533" s="1" t="s">
        <v>2382</v>
      </c>
      <c r="K533" s="1" t="s">
        <v>2382</v>
      </c>
      <c r="L533" s="1" t="s">
        <v>2382</v>
      </c>
      <c r="M533" s="1" t="s">
        <v>2382</v>
      </c>
      <c r="N533" s="1" t="s">
        <v>9</v>
      </c>
      <c r="O533" s="1" t="s">
        <v>46</v>
      </c>
      <c r="P533" s="1" t="s">
        <v>405</v>
      </c>
      <c r="Q533" s="1" t="s">
        <v>406</v>
      </c>
      <c r="R533" s="20" t="s">
        <v>406</v>
      </c>
    </row>
    <row r="534" spans="1:18" ht="17" x14ac:dyDescent="0.25">
      <c r="A534" s="19">
        <v>533</v>
      </c>
      <c r="B534" s="1" t="s">
        <v>3208</v>
      </c>
      <c r="C534" s="73">
        <v>1</v>
      </c>
      <c r="D534" s="1" t="s">
        <v>2362</v>
      </c>
      <c r="E534" s="1">
        <v>523106</v>
      </c>
      <c r="F534" s="1" t="s">
        <v>262</v>
      </c>
      <c r="G534" s="1">
        <v>174.28</v>
      </c>
      <c r="H534" s="1" t="s">
        <v>3950</v>
      </c>
      <c r="I534" s="1" t="s">
        <v>2382</v>
      </c>
      <c r="J534" s="1" t="s">
        <v>2382</v>
      </c>
      <c r="K534" s="1" t="s">
        <v>2382</v>
      </c>
      <c r="L534" s="1" t="s">
        <v>2382</v>
      </c>
      <c r="M534" s="1" t="s">
        <v>2382</v>
      </c>
      <c r="N534" s="1" t="s">
        <v>9</v>
      </c>
      <c r="O534" s="1" t="s">
        <v>46</v>
      </c>
      <c r="P534" s="1" t="s">
        <v>405</v>
      </c>
      <c r="Q534" s="1" t="s">
        <v>405</v>
      </c>
      <c r="R534" s="20" t="s">
        <v>405</v>
      </c>
    </row>
    <row r="535" spans="1:18" ht="17" x14ac:dyDescent="0.25">
      <c r="A535" s="19">
        <v>534</v>
      </c>
      <c r="B535" s="1" t="s">
        <v>3683</v>
      </c>
      <c r="C535" s="73">
        <v>1</v>
      </c>
      <c r="D535" s="1" t="s">
        <v>1464</v>
      </c>
      <c r="E535" s="1">
        <v>13512</v>
      </c>
      <c r="F535" s="1" t="s">
        <v>769</v>
      </c>
      <c r="G535" s="1">
        <v>82.14</v>
      </c>
      <c r="H535" s="1" t="s">
        <v>3684</v>
      </c>
      <c r="I535" s="1" t="s">
        <v>2382</v>
      </c>
      <c r="J535" s="1" t="s">
        <v>2382</v>
      </c>
      <c r="K535" s="1" t="s">
        <v>2382</v>
      </c>
      <c r="L535" s="1" t="s">
        <v>2382</v>
      </c>
      <c r="M535" s="1" t="s">
        <v>2382</v>
      </c>
      <c r="N535" s="1" t="s">
        <v>9</v>
      </c>
      <c r="O535" s="1" t="s">
        <v>1465</v>
      </c>
      <c r="P535" s="20" t="s">
        <v>1465</v>
      </c>
      <c r="Q535" s="20" t="s">
        <v>1465</v>
      </c>
      <c r="R535" s="20" t="s">
        <v>1465</v>
      </c>
    </row>
    <row r="536" spans="1:18" ht="17" x14ac:dyDescent="0.25">
      <c r="A536" s="19">
        <v>535</v>
      </c>
      <c r="B536" s="1" t="s">
        <v>3413</v>
      </c>
      <c r="C536" s="73">
        <v>1</v>
      </c>
      <c r="D536" s="1" t="s">
        <v>1489</v>
      </c>
      <c r="E536" s="1">
        <v>6616</v>
      </c>
      <c r="F536" s="1" t="s">
        <v>171</v>
      </c>
      <c r="G536" s="1">
        <v>136.22999999999999</v>
      </c>
      <c r="H536" s="1" t="s">
        <v>3951</v>
      </c>
      <c r="I536" s="1" t="s">
        <v>1490</v>
      </c>
      <c r="J536" s="1">
        <v>3830</v>
      </c>
      <c r="K536" s="1" t="s">
        <v>1491</v>
      </c>
      <c r="L536" s="1" t="s">
        <v>2382</v>
      </c>
      <c r="M536" s="1" t="s">
        <v>2382</v>
      </c>
      <c r="N536" s="1" t="s">
        <v>9</v>
      </c>
      <c r="O536" s="1" t="s">
        <v>80</v>
      </c>
      <c r="P536" s="1" t="s">
        <v>81</v>
      </c>
      <c r="Q536" s="1" t="s">
        <v>82</v>
      </c>
      <c r="R536" s="20" t="s">
        <v>489</v>
      </c>
    </row>
    <row r="537" spans="1:18" ht="17" x14ac:dyDescent="0.25">
      <c r="A537" s="19">
        <v>536</v>
      </c>
      <c r="B537" s="1" t="s">
        <v>3507</v>
      </c>
      <c r="C537" s="73">
        <v>1</v>
      </c>
      <c r="D537" s="1" t="s">
        <v>2331</v>
      </c>
      <c r="E537" s="1">
        <v>572074</v>
      </c>
      <c r="F537" s="1" t="s">
        <v>3508</v>
      </c>
      <c r="G537" s="1">
        <v>122.21</v>
      </c>
      <c r="H537" s="1" t="s">
        <v>3509</v>
      </c>
      <c r="I537" s="1" t="s">
        <v>2382</v>
      </c>
      <c r="J537" s="1" t="s">
        <v>2382</v>
      </c>
      <c r="K537" s="1" t="s">
        <v>2382</v>
      </c>
      <c r="L537" s="1" t="s">
        <v>2382</v>
      </c>
      <c r="M537" s="1" t="s">
        <v>2382</v>
      </c>
      <c r="N537" s="1" t="s">
        <v>9</v>
      </c>
      <c r="O537" s="1" t="s">
        <v>289</v>
      </c>
      <c r="P537" s="1" t="s">
        <v>290</v>
      </c>
      <c r="Q537" s="1" t="s">
        <v>291</v>
      </c>
      <c r="R537" s="20" t="s">
        <v>291</v>
      </c>
    </row>
    <row r="538" spans="1:18" ht="17" x14ac:dyDescent="0.25">
      <c r="A538" s="19">
        <v>537</v>
      </c>
      <c r="B538" s="1" t="s">
        <v>3636</v>
      </c>
      <c r="C538" s="73">
        <v>1</v>
      </c>
      <c r="D538" s="1" t="s">
        <v>3637</v>
      </c>
      <c r="E538" s="1">
        <v>93922</v>
      </c>
      <c r="F538" s="1" t="s">
        <v>1039</v>
      </c>
      <c r="G538" s="1">
        <v>96.17</v>
      </c>
      <c r="H538" s="1" t="s">
        <v>3638</v>
      </c>
      <c r="I538" s="1" t="s">
        <v>2382</v>
      </c>
      <c r="J538" s="1" t="s">
        <v>2382</v>
      </c>
      <c r="K538" s="1" t="s">
        <v>2382</v>
      </c>
      <c r="L538" s="1" t="s">
        <v>2382</v>
      </c>
      <c r="M538" s="1" t="s">
        <v>2382</v>
      </c>
      <c r="N538" s="1" t="s">
        <v>9</v>
      </c>
      <c r="O538" s="1" t="s">
        <v>289</v>
      </c>
      <c r="P538" s="1" t="s">
        <v>290</v>
      </c>
      <c r="Q538" s="1" t="s">
        <v>767</v>
      </c>
      <c r="R538" s="20" t="s">
        <v>945</v>
      </c>
    </row>
    <row r="539" spans="1:18" ht="17" x14ac:dyDescent="0.25">
      <c r="A539" s="19">
        <v>538</v>
      </c>
      <c r="B539" s="1" t="s">
        <v>3168</v>
      </c>
      <c r="C539" s="73">
        <v>1</v>
      </c>
      <c r="D539" s="1" t="s">
        <v>2225</v>
      </c>
      <c r="E539" s="1">
        <v>3019017</v>
      </c>
      <c r="F539" s="1" t="s">
        <v>891</v>
      </c>
      <c r="G539" s="1">
        <v>182.3</v>
      </c>
      <c r="H539" s="1" t="s">
        <v>3952</v>
      </c>
      <c r="I539" s="1" t="s">
        <v>2382</v>
      </c>
      <c r="J539" s="1" t="s">
        <v>2382</v>
      </c>
      <c r="K539" s="1" t="s">
        <v>2382</v>
      </c>
      <c r="L539" s="1" t="s">
        <v>2382</v>
      </c>
      <c r="M539" s="1" t="s">
        <v>2382</v>
      </c>
      <c r="N539" s="1" t="s">
        <v>9</v>
      </c>
      <c r="O539" s="1" t="s">
        <v>10</v>
      </c>
      <c r="P539" s="1" t="s">
        <v>11</v>
      </c>
      <c r="Q539" s="1" t="s">
        <v>12</v>
      </c>
      <c r="R539" s="20" t="s">
        <v>127</v>
      </c>
    </row>
    <row r="540" spans="1:18" ht="17" x14ac:dyDescent="0.25">
      <c r="A540" s="19">
        <v>539</v>
      </c>
      <c r="B540" s="1" t="s">
        <v>3138</v>
      </c>
      <c r="C540" s="73">
        <v>1</v>
      </c>
      <c r="D540" s="1" t="s">
        <v>981</v>
      </c>
      <c r="E540" s="1">
        <v>129837293</v>
      </c>
      <c r="F540" s="1" t="s">
        <v>128</v>
      </c>
      <c r="G540" s="1">
        <v>190.28</v>
      </c>
      <c r="H540" s="1" t="s">
        <v>2382</v>
      </c>
      <c r="I540" s="1" t="s">
        <v>2382</v>
      </c>
      <c r="J540" s="1" t="s">
        <v>2382</v>
      </c>
      <c r="K540" s="1" t="s">
        <v>2382</v>
      </c>
      <c r="L540" s="1" t="s">
        <v>2382</v>
      </c>
      <c r="M540" s="1" t="s">
        <v>2382</v>
      </c>
      <c r="N540" s="1" t="s">
        <v>9</v>
      </c>
      <c r="O540" s="1" t="s">
        <v>10</v>
      </c>
      <c r="P540" s="1" t="s">
        <v>11</v>
      </c>
      <c r="Q540" s="1" t="s">
        <v>12</v>
      </c>
      <c r="R540" s="20" t="s">
        <v>127</v>
      </c>
    </row>
    <row r="541" spans="1:18" ht="17" x14ac:dyDescent="0.25">
      <c r="A541" s="19">
        <v>540</v>
      </c>
      <c r="B541" s="1" t="s">
        <v>3396</v>
      </c>
      <c r="C541" s="73">
        <v>1</v>
      </c>
      <c r="D541" s="1" t="s">
        <v>1103</v>
      </c>
      <c r="E541" s="1">
        <v>537551</v>
      </c>
      <c r="F541" s="1" t="s">
        <v>238</v>
      </c>
      <c r="G541" s="1">
        <v>138.21</v>
      </c>
      <c r="H541" s="1" t="s">
        <v>3397</v>
      </c>
      <c r="I541" s="1" t="s">
        <v>2382</v>
      </c>
      <c r="J541" s="1" t="s">
        <v>2382</v>
      </c>
      <c r="K541" s="1" t="s">
        <v>2382</v>
      </c>
      <c r="L541" s="1" t="s">
        <v>2382</v>
      </c>
      <c r="M541" s="1" t="s">
        <v>2382</v>
      </c>
      <c r="N541" s="1" t="s">
        <v>9</v>
      </c>
      <c r="O541" s="1" t="s">
        <v>10</v>
      </c>
      <c r="P541" s="1" t="s">
        <v>1009</v>
      </c>
      <c r="Q541" s="1" t="s">
        <v>1009</v>
      </c>
      <c r="R541" s="20" t="s">
        <v>1009</v>
      </c>
    </row>
    <row r="542" spans="1:18" ht="17" x14ac:dyDescent="0.25">
      <c r="A542" s="19">
        <v>541</v>
      </c>
      <c r="B542" s="1" t="s">
        <v>3474</v>
      </c>
      <c r="C542" s="73">
        <v>1</v>
      </c>
      <c r="D542" s="1" t="s">
        <v>1249</v>
      </c>
      <c r="E542" s="1">
        <v>89184</v>
      </c>
      <c r="F542" s="1" t="s">
        <v>158</v>
      </c>
      <c r="G542" s="1">
        <v>128.21</v>
      </c>
      <c r="H542" s="1" t="s">
        <v>3953</v>
      </c>
      <c r="I542" s="1" t="s">
        <v>2382</v>
      </c>
      <c r="J542" s="1" t="s">
        <v>2382</v>
      </c>
      <c r="K542" s="1" t="s">
        <v>2382</v>
      </c>
      <c r="L542" s="1" t="s">
        <v>2382</v>
      </c>
      <c r="M542" s="1" t="s">
        <v>2382</v>
      </c>
      <c r="N542" s="1" t="s">
        <v>9</v>
      </c>
      <c r="O542" s="1" t="s">
        <v>10</v>
      </c>
      <c r="P542" s="1" t="s">
        <v>11</v>
      </c>
      <c r="Q542" s="1" t="s">
        <v>12</v>
      </c>
      <c r="R542" s="20" t="s">
        <v>13</v>
      </c>
    </row>
    <row r="543" spans="1:18" ht="17" x14ac:dyDescent="0.25">
      <c r="A543" s="19">
        <v>542</v>
      </c>
      <c r="B543" s="1" t="s">
        <v>3436</v>
      </c>
      <c r="C543" s="73">
        <v>1</v>
      </c>
      <c r="D543" s="1" t="s">
        <v>1140</v>
      </c>
      <c r="E543" s="1">
        <v>22278</v>
      </c>
      <c r="F543" s="1" t="s">
        <v>325</v>
      </c>
      <c r="G543" s="1">
        <v>134.16999999999999</v>
      </c>
      <c r="H543" s="1" t="s">
        <v>3437</v>
      </c>
      <c r="I543" s="1" t="s">
        <v>2382</v>
      </c>
      <c r="J543" s="1" t="s">
        <v>2382</v>
      </c>
      <c r="K543" s="1" t="s">
        <v>2382</v>
      </c>
      <c r="L543" s="1" t="s">
        <v>2382</v>
      </c>
      <c r="M543" s="1" t="s">
        <v>2382</v>
      </c>
      <c r="N543" s="1" t="s">
        <v>9</v>
      </c>
      <c r="O543" s="1" t="s">
        <v>46</v>
      </c>
      <c r="P543" s="1" t="s">
        <v>59</v>
      </c>
      <c r="Q543" s="1" t="s">
        <v>60</v>
      </c>
      <c r="R543" s="20" t="s">
        <v>60</v>
      </c>
    </row>
    <row r="544" spans="1:18" ht="17" x14ac:dyDescent="0.25">
      <c r="A544" s="19">
        <v>543</v>
      </c>
      <c r="B544" s="1" t="s">
        <v>3476</v>
      </c>
      <c r="C544" s="73">
        <v>1</v>
      </c>
      <c r="D544" s="1" t="s">
        <v>3477</v>
      </c>
      <c r="E544" s="1">
        <v>97960</v>
      </c>
      <c r="F544" s="1" t="s">
        <v>158</v>
      </c>
      <c r="G544" s="1">
        <v>128.21</v>
      </c>
      <c r="H544" s="1" t="s">
        <v>3954</v>
      </c>
      <c r="I544" s="1" t="s">
        <v>2382</v>
      </c>
      <c r="J544" s="1" t="s">
        <v>2382</v>
      </c>
      <c r="K544" s="1" t="s">
        <v>4141</v>
      </c>
      <c r="L544" s="1" t="s">
        <v>2382</v>
      </c>
      <c r="M544" s="1" t="s">
        <v>2382</v>
      </c>
      <c r="N544" s="1" t="s">
        <v>9</v>
      </c>
      <c r="O544" s="1" t="s">
        <v>10</v>
      </c>
      <c r="P544" s="1" t="s">
        <v>11</v>
      </c>
      <c r="Q544" s="1" t="s">
        <v>176</v>
      </c>
      <c r="R544" s="20" t="s">
        <v>617</v>
      </c>
    </row>
    <row r="545" spans="1:18" ht="17" x14ac:dyDescent="0.25">
      <c r="A545" s="19">
        <v>544</v>
      </c>
      <c r="B545" s="1" t="s">
        <v>3495</v>
      </c>
      <c r="C545" s="73">
        <v>1</v>
      </c>
      <c r="D545" s="1" t="s">
        <v>637</v>
      </c>
      <c r="E545" s="1">
        <v>13010</v>
      </c>
      <c r="F545" s="1" t="s">
        <v>641</v>
      </c>
      <c r="G545" s="1">
        <v>126.11</v>
      </c>
      <c r="H545" s="1" t="s">
        <v>3955</v>
      </c>
      <c r="I545" s="1" t="s">
        <v>2382</v>
      </c>
      <c r="J545" s="1" t="s">
        <v>2382</v>
      </c>
      <c r="K545" s="1" t="s">
        <v>2382</v>
      </c>
      <c r="L545" s="1" t="s">
        <v>2382</v>
      </c>
      <c r="M545" s="1" t="s">
        <v>2382</v>
      </c>
      <c r="N545" s="1" t="s">
        <v>9</v>
      </c>
      <c r="O545" s="1" t="s">
        <v>88</v>
      </c>
      <c r="P545" s="1" t="s">
        <v>638</v>
      </c>
      <c r="Q545" s="1" t="s">
        <v>639</v>
      </c>
      <c r="R545" s="20" t="s">
        <v>640</v>
      </c>
    </row>
    <row r="546" spans="1:18" ht="17" x14ac:dyDescent="0.25">
      <c r="A546" s="19">
        <v>545</v>
      </c>
      <c r="B546" s="1" t="s">
        <v>3562</v>
      </c>
      <c r="C546" s="73">
        <v>1</v>
      </c>
      <c r="D546" s="1" t="s">
        <v>2345</v>
      </c>
      <c r="E546" s="1">
        <v>79089</v>
      </c>
      <c r="F546" s="1" t="s">
        <v>581</v>
      </c>
      <c r="G546" s="1">
        <v>112.19</v>
      </c>
      <c r="H546" s="1" t="s">
        <v>3563</v>
      </c>
      <c r="I546" s="1" t="s">
        <v>2382</v>
      </c>
      <c r="J546" s="1" t="s">
        <v>2382</v>
      </c>
      <c r="K546" s="1" t="s">
        <v>3564</v>
      </c>
      <c r="L546" s="1" t="s">
        <v>2382</v>
      </c>
      <c r="M546" s="1" t="s">
        <v>2382</v>
      </c>
      <c r="N546" s="1" t="s">
        <v>9</v>
      </c>
      <c r="O546" s="1" t="s">
        <v>88</v>
      </c>
      <c r="P546" s="1" t="s">
        <v>89</v>
      </c>
      <c r="Q546" s="1" t="s">
        <v>89</v>
      </c>
      <c r="R546" s="20" t="s">
        <v>89</v>
      </c>
    </row>
    <row r="547" spans="1:18" ht="17" x14ac:dyDescent="0.25">
      <c r="A547" s="19">
        <v>546</v>
      </c>
      <c r="B547" s="1" t="s">
        <v>2901</v>
      </c>
      <c r="C547" s="73">
        <v>1</v>
      </c>
      <c r="D547" s="1" t="s">
        <v>2198</v>
      </c>
      <c r="E547" s="1">
        <v>3079412</v>
      </c>
      <c r="F547" s="1" t="s">
        <v>2902</v>
      </c>
      <c r="G547" s="1">
        <v>266.3</v>
      </c>
      <c r="H547" s="1" t="s">
        <v>2903</v>
      </c>
      <c r="I547" s="1" t="s">
        <v>2382</v>
      </c>
      <c r="J547" s="1" t="s">
        <v>2382</v>
      </c>
      <c r="K547" s="1" t="s">
        <v>2382</v>
      </c>
      <c r="L547" s="1" t="s">
        <v>2382</v>
      </c>
      <c r="M547" s="1" t="s">
        <v>2382</v>
      </c>
      <c r="N547" s="1" t="s">
        <v>9</v>
      </c>
      <c r="O547" s="1" t="s">
        <v>46</v>
      </c>
      <c r="P547" s="1" t="s">
        <v>59</v>
      </c>
      <c r="Q547" s="1" t="s">
        <v>2904</v>
      </c>
      <c r="R547" s="20" t="s">
        <v>2904</v>
      </c>
    </row>
    <row r="548" spans="1:18" ht="17" x14ac:dyDescent="0.25">
      <c r="A548" s="19">
        <v>547</v>
      </c>
      <c r="B548" s="1" t="s">
        <v>2857</v>
      </c>
      <c r="C548" s="73">
        <v>1</v>
      </c>
      <c r="D548" s="1" t="s">
        <v>964</v>
      </c>
      <c r="E548" s="1">
        <v>561307</v>
      </c>
      <c r="F548" s="1" t="s">
        <v>967</v>
      </c>
      <c r="G548" s="1">
        <v>282.2</v>
      </c>
      <c r="H548" s="1" t="s">
        <v>2382</v>
      </c>
      <c r="I548" s="1" t="s">
        <v>2382</v>
      </c>
      <c r="J548" s="1" t="s">
        <v>2382</v>
      </c>
      <c r="K548" s="1" t="s">
        <v>2382</v>
      </c>
      <c r="L548" s="1" t="s">
        <v>2382</v>
      </c>
      <c r="M548" s="1" t="s">
        <v>2382</v>
      </c>
      <c r="N548" s="1" t="s">
        <v>9</v>
      </c>
      <c r="O548" s="1" t="s">
        <v>88</v>
      </c>
      <c r="P548" s="1" t="s">
        <v>331</v>
      </c>
      <c r="Q548" s="1" t="s">
        <v>965</v>
      </c>
      <c r="R548" s="20" t="s">
        <v>966</v>
      </c>
    </row>
    <row r="549" spans="1:18" ht="17" x14ac:dyDescent="0.25">
      <c r="A549" s="19">
        <v>548</v>
      </c>
      <c r="B549" s="1" t="s">
        <v>3293</v>
      </c>
      <c r="C549" s="73">
        <v>1</v>
      </c>
      <c r="D549" s="1" t="s">
        <v>1004</v>
      </c>
      <c r="E549" s="1">
        <v>537874</v>
      </c>
      <c r="F549" s="1" t="s">
        <v>154</v>
      </c>
      <c r="G549" s="1">
        <v>156.26</v>
      </c>
      <c r="H549" s="1" t="s">
        <v>3294</v>
      </c>
      <c r="I549" s="1" t="s">
        <v>2382</v>
      </c>
      <c r="J549" s="1" t="s">
        <v>2382</v>
      </c>
      <c r="K549" s="1" t="s">
        <v>2382</v>
      </c>
      <c r="L549" s="1" t="s">
        <v>2382</v>
      </c>
      <c r="M549" s="1" t="s">
        <v>2382</v>
      </c>
      <c r="N549" s="1" t="s">
        <v>9</v>
      </c>
      <c r="O549" s="1" t="s">
        <v>10</v>
      </c>
      <c r="P549" s="1" t="s">
        <v>11</v>
      </c>
      <c r="Q549" s="1" t="s">
        <v>12</v>
      </c>
      <c r="R549" s="20" t="s">
        <v>13</v>
      </c>
    </row>
    <row r="550" spans="1:18" ht="17" x14ac:dyDescent="0.25">
      <c r="A550" s="19">
        <v>549</v>
      </c>
      <c r="B550" s="1" t="s">
        <v>3160</v>
      </c>
      <c r="C550" s="73">
        <v>1</v>
      </c>
      <c r="D550" s="1" t="s">
        <v>2308</v>
      </c>
      <c r="E550" s="1">
        <v>519404</v>
      </c>
      <c r="F550" s="1" t="s">
        <v>607</v>
      </c>
      <c r="G550" s="1">
        <v>184.36</v>
      </c>
      <c r="H550" s="1" t="s">
        <v>3161</v>
      </c>
      <c r="I550" s="1" t="s">
        <v>2382</v>
      </c>
      <c r="J550" s="1" t="s">
        <v>2382</v>
      </c>
      <c r="K550" s="1" t="s">
        <v>2382</v>
      </c>
      <c r="L550" s="1" t="s">
        <v>4211</v>
      </c>
      <c r="M550" s="1" t="s">
        <v>2382</v>
      </c>
      <c r="N550" s="1" t="s">
        <v>9</v>
      </c>
      <c r="O550" s="1" t="s">
        <v>289</v>
      </c>
      <c r="P550" s="1" t="s">
        <v>377</v>
      </c>
      <c r="Q550" s="1" t="s">
        <v>378</v>
      </c>
      <c r="R550" s="20" t="s">
        <v>1006</v>
      </c>
    </row>
    <row r="551" spans="1:18" ht="17" x14ac:dyDescent="0.25">
      <c r="A551" s="19">
        <v>550</v>
      </c>
      <c r="B551" s="1" t="s">
        <v>2940</v>
      </c>
      <c r="C551" s="73">
        <v>1</v>
      </c>
      <c r="D551" s="1" t="s">
        <v>583</v>
      </c>
      <c r="E551" s="1">
        <v>73219</v>
      </c>
      <c r="F551" s="1" t="s">
        <v>584</v>
      </c>
      <c r="G551" s="1">
        <v>234.33</v>
      </c>
      <c r="H551" s="1" t="s">
        <v>2941</v>
      </c>
      <c r="I551" s="1" t="s">
        <v>2382</v>
      </c>
      <c r="J551" s="1" t="s">
        <v>2382</v>
      </c>
      <c r="K551" s="1" t="s">
        <v>2382</v>
      </c>
      <c r="L551" s="1" t="s">
        <v>2382</v>
      </c>
      <c r="M551" s="1" t="s">
        <v>2382</v>
      </c>
      <c r="N551" s="1" t="s">
        <v>9</v>
      </c>
      <c r="O551" s="1" t="s">
        <v>10</v>
      </c>
      <c r="P551" s="1" t="s">
        <v>11</v>
      </c>
      <c r="Q551" s="1" t="s">
        <v>12</v>
      </c>
      <c r="R551" s="20" t="s">
        <v>25</v>
      </c>
    </row>
    <row r="552" spans="1:18" ht="17" x14ac:dyDescent="0.25">
      <c r="A552" s="19">
        <v>551</v>
      </c>
      <c r="B552" s="1" t="s">
        <v>3052</v>
      </c>
      <c r="C552" s="73">
        <v>1</v>
      </c>
      <c r="D552" s="1" t="s">
        <v>2376</v>
      </c>
      <c r="E552" s="1">
        <v>70825</v>
      </c>
      <c r="F552" s="1" t="s">
        <v>436</v>
      </c>
      <c r="G552" s="1">
        <v>206.32</v>
      </c>
      <c r="H552" s="1" t="s">
        <v>3053</v>
      </c>
      <c r="I552" s="1" t="s">
        <v>2382</v>
      </c>
      <c r="J552" s="1" t="s">
        <v>2382</v>
      </c>
      <c r="K552" s="1" t="s">
        <v>2382</v>
      </c>
      <c r="L552" s="1" t="s">
        <v>2382</v>
      </c>
      <c r="M552" s="1" t="s">
        <v>2382</v>
      </c>
      <c r="N552" s="1" t="s">
        <v>9</v>
      </c>
      <c r="O552" s="1" t="s">
        <v>46</v>
      </c>
      <c r="P552" s="1" t="s">
        <v>59</v>
      </c>
      <c r="Q552" s="1" t="s">
        <v>224</v>
      </c>
      <c r="R552" s="20" t="s">
        <v>224</v>
      </c>
    </row>
    <row r="553" spans="1:18" ht="17" x14ac:dyDescent="0.25">
      <c r="A553" s="19">
        <v>552</v>
      </c>
      <c r="B553" s="1" t="s">
        <v>2771</v>
      </c>
      <c r="C553" s="73">
        <v>1</v>
      </c>
      <c r="D553" s="1" t="s">
        <v>1356</v>
      </c>
      <c r="E553" s="1">
        <v>631096</v>
      </c>
      <c r="F553" s="1" t="s">
        <v>1358</v>
      </c>
      <c r="G553" s="1">
        <v>342.4</v>
      </c>
      <c r="H553" s="1" t="s">
        <v>2382</v>
      </c>
      <c r="I553" s="1" t="s">
        <v>2382</v>
      </c>
      <c r="J553" s="1" t="s">
        <v>2382</v>
      </c>
      <c r="K553" s="1" t="s">
        <v>2382</v>
      </c>
      <c r="L553" s="1" t="s">
        <v>2382</v>
      </c>
      <c r="M553" s="1" t="s">
        <v>2382</v>
      </c>
      <c r="N553" s="1" t="s">
        <v>9</v>
      </c>
      <c r="O553" s="1" t="s">
        <v>46</v>
      </c>
      <c r="P553" s="1" t="s">
        <v>1357</v>
      </c>
      <c r="Q553" s="1" t="s">
        <v>1357</v>
      </c>
      <c r="R553" s="20" t="s">
        <v>1357</v>
      </c>
    </row>
    <row r="554" spans="1:18" ht="17" x14ac:dyDescent="0.25">
      <c r="A554" s="19">
        <v>553</v>
      </c>
      <c r="B554" s="1" t="s">
        <v>3228</v>
      </c>
      <c r="C554" s="73">
        <v>1</v>
      </c>
      <c r="D554" s="1" t="s">
        <v>2273</v>
      </c>
      <c r="E554" s="1">
        <v>519395</v>
      </c>
      <c r="F554" s="1" t="s">
        <v>498</v>
      </c>
      <c r="G554" s="1">
        <v>170.33</v>
      </c>
      <c r="H554" s="1" t="s">
        <v>3229</v>
      </c>
      <c r="I554" s="1" t="s">
        <v>2382</v>
      </c>
      <c r="J554" s="1" t="s">
        <v>2382</v>
      </c>
      <c r="K554" s="1" t="s">
        <v>2382</v>
      </c>
      <c r="L554" s="1" t="s">
        <v>2382</v>
      </c>
      <c r="M554" s="1" t="s">
        <v>2382</v>
      </c>
      <c r="N554" s="1" t="s">
        <v>9</v>
      </c>
      <c r="O554" s="1" t="s">
        <v>289</v>
      </c>
      <c r="P554" s="1" t="s">
        <v>377</v>
      </c>
      <c r="Q554" s="1" t="s">
        <v>378</v>
      </c>
      <c r="R554" s="20" t="s">
        <v>1006</v>
      </c>
    </row>
    <row r="555" spans="1:18" ht="17" x14ac:dyDescent="0.25">
      <c r="A555" s="19">
        <v>554</v>
      </c>
      <c r="B555" s="1" t="s">
        <v>1045</v>
      </c>
      <c r="C555" s="73">
        <v>1</v>
      </c>
      <c r="D555" s="1" t="s">
        <v>1044</v>
      </c>
      <c r="E555" s="1">
        <v>86749</v>
      </c>
      <c r="F555" s="1" t="s">
        <v>154</v>
      </c>
      <c r="G555" s="1">
        <v>156.26</v>
      </c>
      <c r="H555" s="1" t="s">
        <v>3295</v>
      </c>
      <c r="I555" s="1" t="s">
        <v>2382</v>
      </c>
      <c r="J555" s="1" t="s">
        <v>2382</v>
      </c>
      <c r="K555" s="1" t="s">
        <v>2382</v>
      </c>
      <c r="L555" s="1" t="s">
        <v>2382</v>
      </c>
      <c r="M555" s="1" t="s">
        <v>2382</v>
      </c>
      <c r="N555" s="1" t="s">
        <v>9</v>
      </c>
      <c r="O555" s="1" t="s">
        <v>80</v>
      </c>
      <c r="P555" s="1" t="s">
        <v>81</v>
      </c>
      <c r="Q555" s="1" t="s">
        <v>82</v>
      </c>
      <c r="R555" s="20" t="s">
        <v>242</v>
      </c>
    </row>
    <row r="556" spans="1:18" ht="17" x14ac:dyDescent="0.25">
      <c r="A556" s="19">
        <v>555</v>
      </c>
      <c r="B556" s="1" t="s">
        <v>3394</v>
      </c>
      <c r="C556" s="73">
        <v>1</v>
      </c>
      <c r="D556" s="1" t="s">
        <v>975</v>
      </c>
      <c r="E556" s="1">
        <v>17090</v>
      </c>
      <c r="F556" s="1" t="s">
        <v>753</v>
      </c>
      <c r="G556" s="1">
        <v>138.25</v>
      </c>
      <c r="H556" s="1" t="s">
        <v>3956</v>
      </c>
      <c r="I556" s="1" t="s">
        <v>2382</v>
      </c>
      <c r="J556" s="1" t="s">
        <v>2382</v>
      </c>
      <c r="K556" s="1" t="s">
        <v>2382</v>
      </c>
      <c r="L556" s="1" t="s">
        <v>2382</v>
      </c>
      <c r="M556" s="1" t="s">
        <v>2382</v>
      </c>
      <c r="N556" s="1" t="s">
        <v>9</v>
      </c>
      <c r="O556" s="1" t="s">
        <v>80</v>
      </c>
      <c r="P556" s="1" t="s">
        <v>81</v>
      </c>
      <c r="Q556" s="1" t="s">
        <v>82</v>
      </c>
      <c r="R556" s="20" t="s">
        <v>242</v>
      </c>
    </row>
    <row r="557" spans="1:18" ht="17" x14ac:dyDescent="0.25">
      <c r="A557" s="19">
        <v>556</v>
      </c>
      <c r="B557" s="1" t="s">
        <v>3074</v>
      </c>
      <c r="C557" s="73">
        <v>1</v>
      </c>
      <c r="D557" s="1" t="s">
        <v>2253</v>
      </c>
      <c r="E557" s="1">
        <v>556206</v>
      </c>
      <c r="F557" s="1" t="s">
        <v>984</v>
      </c>
      <c r="G557" s="1">
        <v>204.35</v>
      </c>
      <c r="H557" s="1" t="s">
        <v>2382</v>
      </c>
      <c r="I557" s="1" t="s">
        <v>2382</v>
      </c>
      <c r="J557" s="1" t="s">
        <v>2382</v>
      </c>
      <c r="K557" s="1" t="s">
        <v>2382</v>
      </c>
      <c r="L557" s="1" t="s">
        <v>2382</v>
      </c>
      <c r="M557" s="1" t="s">
        <v>2382</v>
      </c>
      <c r="N557" s="1" t="s">
        <v>9</v>
      </c>
      <c r="O557" s="1" t="s">
        <v>80</v>
      </c>
      <c r="P557" s="1" t="s">
        <v>81</v>
      </c>
      <c r="Q557" s="1" t="s">
        <v>82</v>
      </c>
      <c r="R557" s="20" t="s">
        <v>2950</v>
      </c>
    </row>
    <row r="558" spans="1:18" ht="17" x14ac:dyDescent="0.25">
      <c r="A558" s="19">
        <v>557</v>
      </c>
      <c r="B558" s="1" t="s">
        <v>3072</v>
      </c>
      <c r="C558" s="73">
        <v>1</v>
      </c>
      <c r="D558" s="1" t="s">
        <v>2252</v>
      </c>
      <c r="E558" s="1">
        <v>565709</v>
      </c>
      <c r="F558" s="1" t="s">
        <v>984</v>
      </c>
      <c r="G558" s="1">
        <v>204.35</v>
      </c>
      <c r="H558" s="1" t="s">
        <v>2382</v>
      </c>
      <c r="I558" s="1" t="s">
        <v>2382</v>
      </c>
      <c r="J558" s="1" t="s">
        <v>2382</v>
      </c>
      <c r="K558" s="1" t="s">
        <v>2382</v>
      </c>
      <c r="L558" s="1" t="s">
        <v>2382</v>
      </c>
      <c r="M558" s="1" t="s">
        <v>2382</v>
      </c>
      <c r="N558" s="1" t="s">
        <v>9</v>
      </c>
      <c r="O558" s="1" t="s">
        <v>80</v>
      </c>
      <c r="P558" s="1" t="s">
        <v>81</v>
      </c>
      <c r="Q558" s="1" t="s">
        <v>305</v>
      </c>
      <c r="R558" s="20" t="s">
        <v>3073</v>
      </c>
    </row>
    <row r="559" spans="1:18" ht="17" x14ac:dyDescent="0.25">
      <c r="A559" s="19">
        <v>558</v>
      </c>
      <c r="B559" s="1" t="s">
        <v>3230</v>
      </c>
      <c r="C559" s="73">
        <v>1</v>
      </c>
      <c r="D559" s="1" t="s">
        <v>2305</v>
      </c>
      <c r="E559" s="1">
        <v>519396</v>
      </c>
      <c r="F559" s="1" t="s">
        <v>498</v>
      </c>
      <c r="G559" s="1">
        <v>170.33</v>
      </c>
      <c r="H559" s="1" t="s">
        <v>3231</v>
      </c>
      <c r="I559" s="1" t="s">
        <v>2382</v>
      </c>
      <c r="J559" s="1" t="s">
        <v>2382</v>
      </c>
      <c r="K559" s="1" t="s">
        <v>2382</v>
      </c>
      <c r="L559" s="1" t="s">
        <v>2382</v>
      </c>
      <c r="M559" s="1" t="s">
        <v>2382</v>
      </c>
      <c r="N559" s="1" t="s">
        <v>9</v>
      </c>
      <c r="O559" s="1" t="s">
        <v>289</v>
      </c>
      <c r="P559" s="1" t="s">
        <v>377</v>
      </c>
      <c r="Q559" s="1" t="s">
        <v>378</v>
      </c>
      <c r="R559" s="20" t="s">
        <v>1006</v>
      </c>
    </row>
    <row r="560" spans="1:18" ht="17" x14ac:dyDescent="0.25">
      <c r="A560" s="19">
        <v>559</v>
      </c>
      <c r="B560" s="1" t="s">
        <v>3275</v>
      </c>
      <c r="C560" s="73">
        <v>1</v>
      </c>
      <c r="D560" s="1" t="s">
        <v>1175</v>
      </c>
      <c r="E560" s="1">
        <v>89594</v>
      </c>
      <c r="F560" s="1" t="s">
        <v>1177</v>
      </c>
      <c r="G560" s="1">
        <v>162.22999999999999</v>
      </c>
      <c r="H560" s="1" t="s">
        <v>3276</v>
      </c>
      <c r="I560" s="1" t="s">
        <v>1178</v>
      </c>
      <c r="J560" s="1">
        <v>17688</v>
      </c>
      <c r="K560" s="1" t="s">
        <v>1179</v>
      </c>
      <c r="L560" s="1" t="s">
        <v>2382</v>
      </c>
      <c r="M560" s="1" t="s">
        <v>2382</v>
      </c>
      <c r="N560" s="1" t="s">
        <v>9</v>
      </c>
      <c r="O560" s="1" t="s">
        <v>88</v>
      </c>
      <c r="P560" s="1" t="s">
        <v>331</v>
      </c>
      <c r="Q560" s="1" t="s">
        <v>1176</v>
      </c>
      <c r="R560" s="20" t="s">
        <v>1176</v>
      </c>
    </row>
    <row r="561" spans="1:18" ht="17" x14ac:dyDescent="0.25">
      <c r="A561" s="19">
        <v>560</v>
      </c>
      <c r="B561" s="1" t="s">
        <v>2980</v>
      </c>
      <c r="C561" s="73">
        <v>1</v>
      </c>
      <c r="D561" s="1" t="s">
        <v>2981</v>
      </c>
      <c r="E561" s="1">
        <v>5365084</v>
      </c>
      <c r="F561" s="1" t="s">
        <v>2982</v>
      </c>
      <c r="G561" s="1">
        <v>222.32</v>
      </c>
      <c r="H561" s="1" t="s">
        <v>2382</v>
      </c>
      <c r="I561" s="1" t="s">
        <v>2382</v>
      </c>
      <c r="J561" s="1" t="s">
        <v>2382</v>
      </c>
      <c r="K561" s="1" t="s">
        <v>2382</v>
      </c>
      <c r="L561" s="1" t="s">
        <v>2382</v>
      </c>
      <c r="M561" s="1" t="s">
        <v>2382</v>
      </c>
      <c r="N561" s="1" t="s">
        <v>9</v>
      </c>
      <c r="O561" s="1" t="s">
        <v>10</v>
      </c>
      <c r="P561" s="1" t="s">
        <v>11</v>
      </c>
      <c r="Q561" s="1" t="s">
        <v>12</v>
      </c>
      <c r="R561" s="20" t="s">
        <v>13</v>
      </c>
    </row>
    <row r="562" spans="1:18" ht="17" x14ac:dyDescent="0.25">
      <c r="A562" s="19">
        <v>561</v>
      </c>
      <c r="B562" s="1" t="s">
        <v>3086</v>
      </c>
      <c r="C562" s="73">
        <v>1</v>
      </c>
      <c r="D562" s="1" t="s">
        <v>1160</v>
      </c>
      <c r="E562" s="1">
        <v>1</v>
      </c>
      <c r="F562" s="1" t="s">
        <v>1163</v>
      </c>
      <c r="G562" s="1">
        <v>203.24</v>
      </c>
      <c r="H562" s="1" t="s">
        <v>3957</v>
      </c>
      <c r="I562" s="1" t="s">
        <v>2382</v>
      </c>
      <c r="J562" s="1">
        <v>73024</v>
      </c>
      <c r="K562" s="1" t="s">
        <v>4142</v>
      </c>
      <c r="L562" s="1" t="s">
        <v>2382</v>
      </c>
      <c r="M562" s="1" t="s">
        <v>2382</v>
      </c>
      <c r="N562" s="1" t="s">
        <v>9</v>
      </c>
      <c r="O562" s="1" t="s">
        <v>80</v>
      </c>
      <c r="P562" s="1" t="s">
        <v>106</v>
      </c>
      <c r="Q562" s="1" t="s">
        <v>1161</v>
      </c>
      <c r="R562" s="20" t="s">
        <v>1162</v>
      </c>
    </row>
    <row r="563" spans="1:18" ht="17" x14ac:dyDescent="0.25">
      <c r="A563" s="19">
        <v>562</v>
      </c>
      <c r="B563" s="1" t="s">
        <v>3567</v>
      </c>
      <c r="C563" s="73">
        <v>1</v>
      </c>
      <c r="D563" s="1" t="s">
        <v>3568</v>
      </c>
      <c r="E563" s="1">
        <v>79028</v>
      </c>
      <c r="F563" s="1" t="s">
        <v>393</v>
      </c>
      <c r="G563" s="1">
        <v>112.17</v>
      </c>
      <c r="H563" s="1" t="s">
        <v>3958</v>
      </c>
      <c r="I563" s="1" t="s">
        <v>2382</v>
      </c>
      <c r="J563" s="1" t="s">
        <v>2382</v>
      </c>
      <c r="K563" s="1" t="s">
        <v>2382</v>
      </c>
      <c r="L563" s="1" t="s">
        <v>2382</v>
      </c>
      <c r="M563" s="1" t="s">
        <v>2382</v>
      </c>
      <c r="N563" s="1" t="s">
        <v>9</v>
      </c>
      <c r="O563" s="1" t="s">
        <v>80</v>
      </c>
      <c r="P563" s="1" t="s">
        <v>81</v>
      </c>
      <c r="Q563" s="1" t="s">
        <v>82</v>
      </c>
      <c r="R563" s="20" t="s">
        <v>489</v>
      </c>
    </row>
    <row r="564" spans="1:18" ht="17" x14ac:dyDescent="0.25">
      <c r="A564" s="19">
        <v>563</v>
      </c>
      <c r="B564" s="1" t="s">
        <v>2948</v>
      </c>
      <c r="C564" s="73">
        <v>1</v>
      </c>
      <c r="D564" s="1" t="s">
        <v>2219</v>
      </c>
      <c r="E564" s="1">
        <v>564461</v>
      </c>
      <c r="F564" s="1" t="s">
        <v>2949</v>
      </c>
      <c r="G564" s="1">
        <v>229.32</v>
      </c>
      <c r="H564" s="1" t="s">
        <v>2382</v>
      </c>
      <c r="I564" s="1" t="s">
        <v>2382</v>
      </c>
      <c r="J564" s="1" t="s">
        <v>2382</v>
      </c>
      <c r="K564" s="1" t="s">
        <v>2382</v>
      </c>
      <c r="L564" s="1" t="s">
        <v>2382</v>
      </c>
      <c r="M564" s="1" t="s">
        <v>2382</v>
      </c>
      <c r="N564" s="1" t="s">
        <v>9</v>
      </c>
      <c r="O564" s="1" t="s">
        <v>80</v>
      </c>
      <c r="P564" s="1" t="s">
        <v>81</v>
      </c>
      <c r="Q564" s="1" t="s">
        <v>82</v>
      </c>
      <c r="R564" s="20" t="s">
        <v>2950</v>
      </c>
    </row>
    <row r="565" spans="1:18" ht="17" x14ac:dyDescent="0.25">
      <c r="A565" s="19">
        <v>564</v>
      </c>
      <c r="B565" s="1" t="s">
        <v>2996</v>
      </c>
      <c r="C565" s="73">
        <v>1</v>
      </c>
      <c r="D565" s="1" t="s">
        <v>2291</v>
      </c>
      <c r="E565" s="1">
        <v>608955</v>
      </c>
      <c r="F565" s="1" t="s">
        <v>1063</v>
      </c>
      <c r="G565" s="1">
        <v>218.33</v>
      </c>
      <c r="H565" s="1" t="s">
        <v>2382</v>
      </c>
      <c r="I565" s="1" t="s">
        <v>2382</v>
      </c>
      <c r="J565" s="1" t="s">
        <v>2382</v>
      </c>
      <c r="K565" s="1" t="s">
        <v>2382</v>
      </c>
      <c r="L565" s="1" t="s">
        <v>2382</v>
      </c>
      <c r="M565" s="1" t="s">
        <v>2382</v>
      </c>
      <c r="N565" s="1" t="s">
        <v>9</v>
      </c>
      <c r="O565" s="1" t="s">
        <v>80</v>
      </c>
      <c r="P565" s="1" t="s">
        <v>81</v>
      </c>
      <c r="Q565" s="1" t="s">
        <v>305</v>
      </c>
      <c r="R565" s="20" t="s">
        <v>305</v>
      </c>
    </row>
    <row r="566" spans="1:18" ht="17" x14ac:dyDescent="0.25">
      <c r="A566" s="19">
        <v>565</v>
      </c>
      <c r="B566" s="1" t="s">
        <v>3549</v>
      </c>
      <c r="C566" s="73">
        <v>1</v>
      </c>
      <c r="D566" s="1" t="s">
        <v>2346</v>
      </c>
      <c r="E566" s="1">
        <v>80224</v>
      </c>
      <c r="F566" s="1" t="s">
        <v>14</v>
      </c>
      <c r="G566" s="1">
        <v>114.19</v>
      </c>
      <c r="H566" s="78" t="s">
        <v>4076</v>
      </c>
      <c r="I566" s="1" t="s">
        <v>2382</v>
      </c>
      <c r="J566" s="1" t="s">
        <v>2382</v>
      </c>
      <c r="K566" s="1" t="s">
        <v>2382</v>
      </c>
      <c r="L566" s="1" t="s">
        <v>2382</v>
      </c>
      <c r="M566" s="1" t="s">
        <v>2382</v>
      </c>
      <c r="N566" s="1" t="s">
        <v>9</v>
      </c>
      <c r="O566" s="1" t="s">
        <v>10</v>
      </c>
      <c r="P566" s="1" t="s">
        <v>11</v>
      </c>
      <c r="Q566" s="1" t="s">
        <v>12</v>
      </c>
      <c r="R566" s="20" t="s">
        <v>13</v>
      </c>
    </row>
    <row r="567" spans="1:18" ht="17" x14ac:dyDescent="0.25">
      <c r="A567" s="19">
        <v>566</v>
      </c>
      <c r="B567" s="1" t="s">
        <v>3378</v>
      </c>
      <c r="C567" s="73">
        <v>1</v>
      </c>
      <c r="D567" s="1" t="s">
        <v>1005</v>
      </c>
      <c r="E567" s="1">
        <v>140213</v>
      </c>
      <c r="F567" s="1" t="s">
        <v>771</v>
      </c>
      <c r="G567" s="1">
        <v>142.28</v>
      </c>
      <c r="H567" s="1" t="s">
        <v>3379</v>
      </c>
      <c r="I567" s="1" t="s">
        <v>2382</v>
      </c>
      <c r="J567" s="1" t="s">
        <v>2382</v>
      </c>
      <c r="K567" s="1" t="s">
        <v>2382</v>
      </c>
      <c r="L567" s="1" t="s">
        <v>2382</v>
      </c>
      <c r="M567" s="1" t="s">
        <v>2382</v>
      </c>
      <c r="N567" s="1" t="s">
        <v>9</v>
      </c>
      <c r="O567" s="1" t="s">
        <v>289</v>
      </c>
      <c r="P567" s="1" t="s">
        <v>377</v>
      </c>
      <c r="Q567" s="1" t="s">
        <v>378</v>
      </c>
      <c r="R567" s="20" t="s">
        <v>1006</v>
      </c>
    </row>
    <row r="568" spans="1:18" ht="17" x14ac:dyDescent="0.25">
      <c r="A568" s="19">
        <v>567</v>
      </c>
      <c r="B568" s="1" t="s">
        <v>3629</v>
      </c>
      <c r="C568" s="73">
        <v>1</v>
      </c>
      <c r="D568" s="1" t="s">
        <v>1199</v>
      </c>
      <c r="E568" s="1">
        <v>537121</v>
      </c>
      <c r="F568" s="1" t="s">
        <v>256</v>
      </c>
      <c r="G568" s="1">
        <v>98.14</v>
      </c>
      <c r="H568" s="1" t="s">
        <v>3630</v>
      </c>
      <c r="I568" s="1" t="s">
        <v>2382</v>
      </c>
      <c r="J568" s="1" t="s">
        <v>2382</v>
      </c>
      <c r="K568" s="1" t="s">
        <v>2382</v>
      </c>
      <c r="L568" s="1" t="s">
        <v>2382</v>
      </c>
      <c r="M568" s="1" t="s">
        <v>2382</v>
      </c>
      <c r="N568" s="1" t="s">
        <v>9</v>
      </c>
      <c r="O568" s="1" t="s">
        <v>10</v>
      </c>
      <c r="P568" s="1" t="s">
        <v>11</v>
      </c>
      <c r="Q568" s="1" t="s">
        <v>12</v>
      </c>
      <c r="R568" s="20" t="s">
        <v>127</v>
      </c>
    </row>
    <row r="569" spans="1:18" ht="17" x14ac:dyDescent="0.25">
      <c r="A569" s="19">
        <v>568</v>
      </c>
      <c r="B569" s="1" t="s">
        <v>1700</v>
      </c>
      <c r="C569" s="73">
        <v>1</v>
      </c>
      <c r="D569" s="1" t="s">
        <v>1547</v>
      </c>
      <c r="E569" s="1">
        <v>10823</v>
      </c>
      <c r="F569" s="1" t="s">
        <v>1548</v>
      </c>
      <c r="G569" s="1">
        <v>107.15</v>
      </c>
      <c r="H569" s="1" t="s">
        <v>3959</v>
      </c>
      <c r="I569" s="1" t="s">
        <v>2382</v>
      </c>
      <c r="J569" s="1" t="s">
        <v>2382</v>
      </c>
      <c r="K569" s="1" t="s">
        <v>1549</v>
      </c>
      <c r="L569" s="1" t="s">
        <v>2382</v>
      </c>
      <c r="M569" s="1" t="s">
        <v>2382</v>
      </c>
      <c r="N569" s="1" t="s">
        <v>9</v>
      </c>
      <c r="O569" s="1" t="s">
        <v>88</v>
      </c>
      <c r="P569" s="1" t="s">
        <v>331</v>
      </c>
      <c r="Q569" s="1" t="s">
        <v>331</v>
      </c>
      <c r="R569" s="20" t="s">
        <v>331</v>
      </c>
    </row>
    <row r="570" spans="1:18" ht="17" x14ac:dyDescent="0.25">
      <c r="A570" s="19">
        <v>569</v>
      </c>
      <c r="B570" s="1" t="s">
        <v>3525</v>
      </c>
      <c r="C570" s="73">
        <v>1</v>
      </c>
      <c r="D570" s="1" t="s">
        <v>2377</v>
      </c>
      <c r="E570" s="1">
        <v>12100</v>
      </c>
      <c r="F570" s="1" t="s">
        <v>180</v>
      </c>
      <c r="G570" s="1">
        <v>120.19</v>
      </c>
      <c r="H570" s="1" t="s">
        <v>3960</v>
      </c>
      <c r="I570" s="1" t="s">
        <v>3526</v>
      </c>
      <c r="J570" s="1">
        <v>77512</v>
      </c>
      <c r="K570" s="1" t="s">
        <v>3527</v>
      </c>
      <c r="L570" s="1" t="s">
        <v>2382</v>
      </c>
      <c r="M570" s="1" t="s">
        <v>2382</v>
      </c>
      <c r="N570" s="1" t="s">
        <v>9</v>
      </c>
      <c r="O570" s="1" t="s">
        <v>46</v>
      </c>
      <c r="P570" s="1" t="s">
        <v>59</v>
      </c>
      <c r="Q570" s="1" t="s">
        <v>101</v>
      </c>
      <c r="R570" s="20" t="s">
        <v>101</v>
      </c>
    </row>
    <row r="571" spans="1:18" ht="17" x14ac:dyDescent="0.25">
      <c r="A571" s="19">
        <v>570</v>
      </c>
      <c r="B571" s="1" t="s">
        <v>3641</v>
      </c>
      <c r="C571" s="73">
        <v>1</v>
      </c>
      <c r="D571" s="1" t="s">
        <v>567</v>
      </c>
      <c r="E571" s="1">
        <v>10351</v>
      </c>
      <c r="F571" s="1" t="s">
        <v>150</v>
      </c>
      <c r="G571" s="1">
        <v>96.08</v>
      </c>
      <c r="H571" s="1" t="s">
        <v>3642</v>
      </c>
      <c r="I571" s="1" t="s">
        <v>2382</v>
      </c>
      <c r="J571" s="1" t="s">
        <v>2382</v>
      </c>
      <c r="K571" s="1" t="s">
        <v>2382</v>
      </c>
      <c r="L571" s="1" t="s">
        <v>2382</v>
      </c>
      <c r="M571" s="1" t="s">
        <v>2382</v>
      </c>
      <c r="N571" s="1" t="s">
        <v>9</v>
      </c>
      <c r="O571" s="1" t="s">
        <v>10</v>
      </c>
      <c r="P571" s="1" t="s">
        <v>11</v>
      </c>
      <c r="Q571" s="1" t="s">
        <v>12</v>
      </c>
      <c r="R571" s="20" t="s">
        <v>25</v>
      </c>
    </row>
    <row r="572" spans="1:18" ht="17" x14ac:dyDescent="0.25">
      <c r="A572" s="19">
        <v>571</v>
      </c>
      <c r="B572" s="1" t="s">
        <v>3711</v>
      </c>
      <c r="C572" s="73">
        <v>1</v>
      </c>
      <c r="D572" s="1" t="s">
        <v>1417</v>
      </c>
      <c r="E572" s="1">
        <v>11239</v>
      </c>
      <c r="F572" s="1" t="s">
        <v>1293</v>
      </c>
      <c r="G572" s="1">
        <v>70.13</v>
      </c>
      <c r="H572" s="1" t="s">
        <v>3712</v>
      </c>
      <c r="I572" s="1" t="s">
        <v>2382</v>
      </c>
      <c r="J572" s="1">
        <v>77914</v>
      </c>
      <c r="K572" s="1" t="s">
        <v>2382</v>
      </c>
      <c r="L572" s="1" t="s">
        <v>2382</v>
      </c>
      <c r="M572" s="1" t="s">
        <v>2382</v>
      </c>
      <c r="N572" s="1" t="s">
        <v>9</v>
      </c>
      <c r="O572" s="1" t="s">
        <v>289</v>
      </c>
      <c r="P572" s="1" t="s">
        <v>290</v>
      </c>
      <c r="Q572" s="1" t="s">
        <v>1027</v>
      </c>
      <c r="R572" s="20" t="s">
        <v>1027</v>
      </c>
    </row>
    <row r="573" spans="1:18" ht="17" x14ac:dyDescent="0.25">
      <c r="A573" s="19">
        <v>572</v>
      </c>
      <c r="B573" s="1" t="s">
        <v>3459</v>
      </c>
      <c r="C573" s="73">
        <v>1</v>
      </c>
      <c r="D573" s="1" t="s">
        <v>1271</v>
      </c>
      <c r="E573" s="1">
        <v>6736</v>
      </c>
      <c r="F573" s="1" t="s">
        <v>1273</v>
      </c>
      <c r="G573" s="1">
        <v>131.16999999999999</v>
      </c>
      <c r="H573" s="1" t="s">
        <v>3460</v>
      </c>
      <c r="I573" s="1" t="s">
        <v>1274</v>
      </c>
      <c r="J573" s="1">
        <v>9171</v>
      </c>
      <c r="K573" s="1" t="s">
        <v>1275</v>
      </c>
      <c r="L573" s="1" t="s">
        <v>2382</v>
      </c>
      <c r="M573" s="1" t="s">
        <v>2382</v>
      </c>
      <c r="N573" s="1" t="s">
        <v>9</v>
      </c>
      <c r="O573" s="1" t="s">
        <v>88</v>
      </c>
      <c r="P573" s="1" t="s">
        <v>164</v>
      </c>
      <c r="Q573" s="1" t="s">
        <v>165</v>
      </c>
      <c r="R573" s="20" t="s">
        <v>1272</v>
      </c>
    </row>
    <row r="574" spans="1:18" ht="17" x14ac:dyDescent="0.25">
      <c r="A574" s="19">
        <v>573</v>
      </c>
      <c r="B574" s="1" t="s">
        <v>3686</v>
      </c>
      <c r="C574" s="73">
        <v>1</v>
      </c>
      <c r="D574" s="1" t="s">
        <v>952</v>
      </c>
      <c r="E574" s="1">
        <v>12023</v>
      </c>
      <c r="F574" s="1" t="s">
        <v>470</v>
      </c>
      <c r="G574" s="1">
        <v>81.12</v>
      </c>
      <c r="H574" s="1" t="s">
        <v>3687</v>
      </c>
      <c r="I574" s="1" t="s">
        <v>2382</v>
      </c>
      <c r="J574" s="1" t="s">
        <v>2382</v>
      </c>
      <c r="K574" s="1" t="s">
        <v>2382</v>
      </c>
      <c r="L574" s="1" t="s">
        <v>2382</v>
      </c>
      <c r="M574" s="1" t="s">
        <v>4143</v>
      </c>
      <c r="N574" s="1" t="s">
        <v>9</v>
      </c>
      <c r="O574" s="1" t="s">
        <v>88</v>
      </c>
      <c r="P574" s="1" t="s">
        <v>467</v>
      </c>
      <c r="Q574" s="1" t="s">
        <v>468</v>
      </c>
      <c r="R574" s="20" t="s">
        <v>468</v>
      </c>
    </row>
    <row r="575" spans="1:18" ht="17" x14ac:dyDescent="0.25">
      <c r="A575" s="19">
        <v>574</v>
      </c>
      <c r="B575" s="1" t="s">
        <v>3251</v>
      </c>
      <c r="C575" s="73">
        <v>1</v>
      </c>
      <c r="D575" s="1" t="s">
        <v>2302</v>
      </c>
      <c r="E575" s="1">
        <v>5371070</v>
      </c>
      <c r="F575" s="1" t="s">
        <v>3252</v>
      </c>
      <c r="G575" s="1">
        <v>168.28</v>
      </c>
      <c r="H575" s="1" t="s">
        <v>2382</v>
      </c>
      <c r="I575" s="1" t="s">
        <v>2382</v>
      </c>
      <c r="J575" s="1" t="s">
        <v>2382</v>
      </c>
      <c r="K575" s="1" t="s">
        <v>2382</v>
      </c>
      <c r="L575" s="1" t="s">
        <v>2382</v>
      </c>
      <c r="M575" s="1" t="s">
        <v>2382</v>
      </c>
      <c r="N575" s="1" t="s">
        <v>9</v>
      </c>
      <c r="O575" s="1" t="s">
        <v>10</v>
      </c>
      <c r="P575" s="1" t="s">
        <v>11</v>
      </c>
      <c r="Q575" s="1" t="s">
        <v>176</v>
      </c>
      <c r="R575" s="20" t="s">
        <v>617</v>
      </c>
    </row>
    <row r="576" spans="1:18" ht="17" x14ac:dyDescent="0.25">
      <c r="A576" s="19">
        <v>575</v>
      </c>
      <c r="B576" s="1" t="s">
        <v>3679</v>
      </c>
      <c r="C576" s="73">
        <v>1</v>
      </c>
      <c r="D576" s="1" t="s">
        <v>1388</v>
      </c>
      <c r="E576" s="1">
        <v>61020</v>
      </c>
      <c r="F576" s="1" t="s">
        <v>337</v>
      </c>
      <c r="G576" s="1">
        <v>84.12</v>
      </c>
      <c r="H576" s="1" t="s">
        <v>3680</v>
      </c>
      <c r="I576" s="1" t="s">
        <v>1389</v>
      </c>
      <c r="J576" s="1">
        <v>15825</v>
      </c>
      <c r="K576" s="1" t="s">
        <v>1390</v>
      </c>
      <c r="L576" s="1" t="s">
        <v>2382</v>
      </c>
      <c r="M576" s="1" t="s">
        <v>2382</v>
      </c>
      <c r="N576" s="1" t="s">
        <v>9</v>
      </c>
      <c r="O576" s="1" t="s">
        <v>10</v>
      </c>
      <c r="P576" s="1" t="s">
        <v>11</v>
      </c>
      <c r="Q576" s="1" t="s">
        <v>12</v>
      </c>
      <c r="R576" s="20" t="s">
        <v>127</v>
      </c>
    </row>
    <row r="577" spans="1:18" ht="17" x14ac:dyDescent="0.25">
      <c r="A577" s="19">
        <v>576</v>
      </c>
      <c r="B577" s="1" t="s">
        <v>3548</v>
      </c>
      <c r="C577" s="73">
        <v>1</v>
      </c>
      <c r="D577" s="1" t="s">
        <v>988</v>
      </c>
      <c r="E577" s="1">
        <v>102846</v>
      </c>
      <c r="F577" s="1" t="s">
        <v>14</v>
      </c>
      <c r="G577" s="1">
        <v>114.19</v>
      </c>
      <c r="H577" s="1" t="s">
        <v>3961</v>
      </c>
      <c r="I577" s="1" t="s">
        <v>2382</v>
      </c>
      <c r="J577" s="1" t="s">
        <v>2382</v>
      </c>
      <c r="K577" s="1" t="s">
        <v>2382</v>
      </c>
      <c r="L577" s="1" t="s">
        <v>4207</v>
      </c>
      <c r="M577" s="1" t="s">
        <v>2382</v>
      </c>
      <c r="N577" s="1" t="s">
        <v>9</v>
      </c>
      <c r="O577" s="1" t="s">
        <v>10</v>
      </c>
      <c r="P577" s="1" t="s">
        <v>11</v>
      </c>
      <c r="Q577" s="1" t="s">
        <v>12</v>
      </c>
      <c r="R577" s="20" t="s">
        <v>13</v>
      </c>
    </row>
    <row r="578" spans="1:18" ht="17" x14ac:dyDescent="0.25">
      <c r="A578" s="19">
        <v>577</v>
      </c>
      <c r="B578" s="1" t="s">
        <v>3688</v>
      </c>
      <c r="C578" s="73">
        <v>1</v>
      </c>
      <c r="D578" s="1" t="s">
        <v>1110</v>
      </c>
      <c r="E578" s="1">
        <v>20912</v>
      </c>
      <c r="F578" s="1" t="s">
        <v>470</v>
      </c>
      <c r="G578" s="1">
        <v>81.12</v>
      </c>
      <c r="H578" s="1" t="s">
        <v>3689</v>
      </c>
      <c r="I578" s="1" t="s">
        <v>2382</v>
      </c>
      <c r="J578" s="1" t="s">
        <v>2382</v>
      </c>
      <c r="K578" s="1" t="s">
        <v>2382</v>
      </c>
      <c r="L578" s="1" t="s">
        <v>2382</v>
      </c>
      <c r="M578" s="1" t="s">
        <v>2382</v>
      </c>
      <c r="N578" s="1" t="s">
        <v>9</v>
      </c>
      <c r="O578" s="1" t="s">
        <v>417</v>
      </c>
      <c r="P578" s="1" t="s">
        <v>418</v>
      </c>
      <c r="Q578" s="1" t="s">
        <v>1041</v>
      </c>
      <c r="R578" s="20" t="s">
        <v>1042</v>
      </c>
    </row>
    <row r="579" spans="1:18" ht="17" x14ac:dyDescent="0.25">
      <c r="A579" s="19">
        <v>578</v>
      </c>
      <c r="B579" s="1" t="s">
        <v>3600</v>
      </c>
      <c r="C579" s="73">
        <v>1</v>
      </c>
      <c r="D579" s="1" t="s">
        <v>3601</v>
      </c>
      <c r="E579" s="1">
        <v>6493</v>
      </c>
      <c r="F579" s="1" t="s">
        <v>780</v>
      </c>
      <c r="G579" s="1">
        <v>102.17</v>
      </c>
      <c r="H579" s="1" t="s">
        <v>3602</v>
      </c>
      <c r="I579" s="1" t="s">
        <v>2382</v>
      </c>
      <c r="J579" s="1" t="s">
        <v>2382</v>
      </c>
      <c r="K579" s="1" t="s">
        <v>2382</v>
      </c>
      <c r="L579" s="1" t="s">
        <v>4193</v>
      </c>
      <c r="M579" s="1" t="s">
        <v>2382</v>
      </c>
      <c r="N579" s="1" t="s">
        <v>9</v>
      </c>
      <c r="O579" s="1" t="s">
        <v>10</v>
      </c>
      <c r="P579" s="1" t="s">
        <v>11</v>
      </c>
      <c r="Q579" s="1" t="s">
        <v>176</v>
      </c>
      <c r="R579" s="20" t="s">
        <v>177</v>
      </c>
    </row>
    <row r="580" spans="1:18" ht="17" x14ac:dyDescent="0.25">
      <c r="A580" s="19">
        <v>579</v>
      </c>
      <c r="B580" s="1" t="s">
        <v>2918</v>
      </c>
      <c r="C580" s="73">
        <v>1</v>
      </c>
      <c r="D580" s="1" t="s">
        <v>2919</v>
      </c>
      <c r="E580" s="1">
        <v>558918</v>
      </c>
      <c r="F580" s="1" t="s">
        <v>2920</v>
      </c>
      <c r="G580" s="1">
        <v>254.32</v>
      </c>
      <c r="H580" s="1" t="s">
        <v>2382</v>
      </c>
      <c r="I580" s="1" t="s">
        <v>2382</v>
      </c>
      <c r="J580" s="1" t="s">
        <v>2382</v>
      </c>
      <c r="K580" s="1" t="s">
        <v>2382</v>
      </c>
      <c r="L580" s="1" t="s">
        <v>2382</v>
      </c>
      <c r="M580" s="1" t="s">
        <v>2382</v>
      </c>
      <c r="N580" s="1" t="s">
        <v>9</v>
      </c>
      <c r="O580" s="1" t="s">
        <v>88</v>
      </c>
      <c r="P580" s="1" t="s">
        <v>280</v>
      </c>
      <c r="Q580" s="1" t="s">
        <v>280</v>
      </c>
      <c r="R580" s="20" t="s">
        <v>280</v>
      </c>
    </row>
    <row r="581" spans="1:18" ht="17" x14ac:dyDescent="0.25">
      <c r="A581" s="19">
        <v>580</v>
      </c>
      <c r="B581" s="1" t="s">
        <v>974</v>
      </c>
      <c r="C581" s="73">
        <v>1</v>
      </c>
      <c r="D581" s="1" t="s">
        <v>973</v>
      </c>
      <c r="E581" s="1">
        <v>11455</v>
      </c>
      <c r="F581" s="1" t="s">
        <v>325</v>
      </c>
      <c r="G581" s="1">
        <v>134.16999999999999</v>
      </c>
      <c r="H581" s="1" t="s">
        <v>3440</v>
      </c>
      <c r="I581" s="1" t="s">
        <v>2382</v>
      </c>
      <c r="J581" s="1" t="s">
        <v>2382</v>
      </c>
      <c r="K581" s="1" t="s">
        <v>4144</v>
      </c>
      <c r="L581" s="1" t="s">
        <v>2382</v>
      </c>
      <c r="M581" s="1" t="s">
        <v>2382</v>
      </c>
      <c r="N581" s="1" t="s">
        <v>9</v>
      </c>
      <c r="O581" s="1" t="s">
        <v>10</v>
      </c>
      <c r="P581" s="1" t="s">
        <v>11</v>
      </c>
      <c r="Q581" s="1" t="s">
        <v>12</v>
      </c>
      <c r="R581" s="20" t="s">
        <v>13</v>
      </c>
    </row>
    <row r="582" spans="1:18" ht="17" x14ac:dyDescent="0.25">
      <c r="A582" s="19">
        <v>581</v>
      </c>
      <c r="B582" s="1" t="s">
        <v>1280</v>
      </c>
      <c r="C582" s="73">
        <v>1</v>
      </c>
      <c r="D582" s="1" t="s">
        <v>1279</v>
      </c>
      <c r="E582" s="1">
        <v>140110</v>
      </c>
      <c r="F582" s="1" t="s">
        <v>171</v>
      </c>
      <c r="G582" s="1">
        <v>136.22999999999999</v>
      </c>
      <c r="H582" s="1" t="s">
        <v>3406</v>
      </c>
      <c r="I582" s="1" t="s">
        <v>2382</v>
      </c>
      <c r="J582" s="1" t="s">
        <v>2382</v>
      </c>
      <c r="K582" s="1" t="s">
        <v>4145</v>
      </c>
      <c r="L582" s="1" t="s">
        <v>2382</v>
      </c>
      <c r="M582" s="1" t="s">
        <v>2382</v>
      </c>
      <c r="N582" s="1" t="s">
        <v>9</v>
      </c>
      <c r="O582" s="1" t="s">
        <v>289</v>
      </c>
      <c r="P582" s="1" t="s">
        <v>290</v>
      </c>
      <c r="Q582" s="1" t="s">
        <v>291</v>
      </c>
      <c r="R582" s="20" t="s">
        <v>291</v>
      </c>
    </row>
    <row r="583" spans="1:18" ht="17" x14ac:dyDescent="0.25">
      <c r="A583" s="19">
        <v>582</v>
      </c>
      <c r="B583" s="1" t="s">
        <v>2812</v>
      </c>
      <c r="C583" s="73">
        <v>1</v>
      </c>
      <c r="D583" s="1" t="s">
        <v>2307</v>
      </c>
      <c r="E583" s="1">
        <v>522120</v>
      </c>
      <c r="F583" s="1" t="s">
        <v>2813</v>
      </c>
      <c r="G583" s="1">
        <v>310.60000000000002</v>
      </c>
      <c r="H583" s="1" t="s">
        <v>3962</v>
      </c>
      <c r="I583" s="1" t="s">
        <v>2382</v>
      </c>
      <c r="J583" s="1" t="s">
        <v>2382</v>
      </c>
      <c r="K583" s="1" t="s">
        <v>2382</v>
      </c>
      <c r="L583" s="1" t="s">
        <v>4212</v>
      </c>
      <c r="M583" s="1" t="s">
        <v>2382</v>
      </c>
      <c r="N583" s="1" t="s">
        <v>9</v>
      </c>
      <c r="O583" s="1" t="s">
        <v>289</v>
      </c>
      <c r="P583" s="1" t="s">
        <v>377</v>
      </c>
      <c r="Q583" s="1" t="s">
        <v>378</v>
      </c>
      <c r="R583" s="20" t="s">
        <v>1006</v>
      </c>
    </row>
    <row r="584" spans="1:18" ht="17" x14ac:dyDescent="0.25">
      <c r="A584" s="19">
        <v>583</v>
      </c>
      <c r="B584" s="1" t="s">
        <v>3662</v>
      </c>
      <c r="C584" s="73">
        <v>1</v>
      </c>
      <c r="D584" s="1" t="s">
        <v>1375</v>
      </c>
      <c r="E584" s="1">
        <v>7282</v>
      </c>
      <c r="F584" s="1" t="s">
        <v>379</v>
      </c>
      <c r="G584" s="1">
        <v>86.18</v>
      </c>
      <c r="H584" s="1" t="s">
        <v>3663</v>
      </c>
      <c r="I584" s="1" t="s">
        <v>2382</v>
      </c>
      <c r="J584" s="1" t="s">
        <v>2382</v>
      </c>
      <c r="K584" s="1" t="s">
        <v>4146</v>
      </c>
      <c r="L584" s="1" t="s">
        <v>2382</v>
      </c>
      <c r="M584" s="1" t="s">
        <v>2382</v>
      </c>
      <c r="N584" s="1" t="s">
        <v>9</v>
      </c>
      <c r="O584" s="1" t="s">
        <v>289</v>
      </c>
      <c r="P584" s="1" t="s">
        <v>377</v>
      </c>
      <c r="Q584" s="1" t="s">
        <v>378</v>
      </c>
      <c r="R584" s="20" t="s">
        <v>1006</v>
      </c>
    </row>
    <row r="585" spans="1:18" ht="17" x14ac:dyDescent="0.25">
      <c r="A585" s="19">
        <v>584</v>
      </c>
      <c r="B585" s="1" t="s">
        <v>3106</v>
      </c>
      <c r="C585" s="73">
        <v>1</v>
      </c>
      <c r="D585" s="1" t="s">
        <v>3107</v>
      </c>
      <c r="E585" s="1">
        <v>110848</v>
      </c>
      <c r="F585" s="1" t="s">
        <v>401</v>
      </c>
      <c r="G585" s="1">
        <v>198.39</v>
      </c>
      <c r="H585" s="1" t="s">
        <v>3963</v>
      </c>
      <c r="I585" s="1" t="s">
        <v>2382</v>
      </c>
      <c r="J585" s="1" t="s">
        <v>2382</v>
      </c>
      <c r="K585" s="1" t="s">
        <v>2382</v>
      </c>
      <c r="L585" s="1" t="s">
        <v>4208</v>
      </c>
      <c r="M585" s="1" t="s">
        <v>2382</v>
      </c>
      <c r="N585" s="1" t="s">
        <v>9</v>
      </c>
      <c r="O585" s="1" t="s">
        <v>289</v>
      </c>
      <c r="P585" s="1" t="s">
        <v>377</v>
      </c>
      <c r="Q585" s="1" t="s">
        <v>378</v>
      </c>
      <c r="R585" s="20" t="s">
        <v>1006</v>
      </c>
    </row>
    <row r="586" spans="1:18" ht="17" x14ac:dyDescent="0.25">
      <c r="A586" s="19">
        <v>585</v>
      </c>
      <c r="B586" s="1" t="s">
        <v>3570</v>
      </c>
      <c r="C586" s="73">
        <v>1</v>
      </c>
      <c r="D586" s="1" t="s">
        <v>1158</v>
      </c>
      <c r="E586" s="1">
        <v>68135</v>
      </c>
      <c r="F586" s="1" t="s">
        <v>1159</v>
      </c>
      <c r="G586" s="1">
        <v>112.15</v>
      </c>
      <c r="H586" s="1" t="s">
        <v>3964</v>
      </c>
      <c r="I586" s="1" t="s">
        <v>2382</v>
      </c>
      <c r="J586" s="1" t="s">
        <v>2382</v>
      </c>
      <c r="K586" s="1" t="s">
        <v>2382</v>
      </c>
      <c r="L586" s="1" t="s">
        <v>2382</v>
      </c>
      <c r="M586" s="1" t="s">
        <v>2382</v>
      </c>
      <c r="N586" s="1" t="s">
        <v>9</v>
      </c>
      <c r="O586" s="1" t="s">
        <v>10</v>
      </c>
      <c r="P586" s="1" t="s">
        <v>11</v>
      </c>
      <c r="Q586" s="1" t="s">
        <v>12</v>
      </c>
      <c r="R586" s="20" t="s">
        <v>25</v>
      </c>
    </row>
    <row r="587" spans="1:18" ht="17" x14ac:dyDescent="0.25">
      <c r="A587" s="19">
        <v>586</v>
      </c>
      <c r="B587" s="1" t="s">
        <v>1008</v>
      </c>
      <c r="C587" s="73">
        <v>1</v>
      </c>
      <c r="D587" s="1" t="s">
        <v>1007</v>
      </c>
      <c r="E587" s="1">
        <v>124202117</v>
      </c>
      <c r="F587" s="1" t="s">
        <v>234</v>
      </c>
      <c r="G587" s="1">
        <v>152.22999999999999</v>
      </c>
      <c r="H587" s="1" t="s">
        <v>2382</v>
      </c>
      <c r="I587" s="1" t="s">
        <v>2382</v>
      </c>
      <c r="J587" s="1" t="s">
        <v>2382</v>
      </c>
      <c r="K587" s="1" t="s">
        <v>4147</v>
      </c>
      <c r="L587" s="1" t="s">
        <v>2382</v>
      </c>
      <c r="M587" s="1" t="s">
        <v>2382</v>
      </c>
      <c r="N587" s="1" t="s">
        <v>9</v>
      </c>
      <c r="O587" s="1" t="s">
        <v>10</v>
      </c>
      <c r="P587" s="1" t="s">
        <v>1009</v>
      </c>
      <c r="Q587" s="1" t="s">
        <v>1009</v>
      </c>
      <c r="R587" s="20" t="s">
        <v>1009</v>
      </c>
    </row>
    <row r="588" spans="1:18" ht="17" x14ac:dyDescent="0.25">
      <c r="A588" s="19">
        <v>587</v>
      </c>
      <c r="B588" s="1" t="s">
        <v>733</v>
      </c>
      <c r="C588" s="73">
        <v>1</v>
      </c>
      <c r="D588" s="1" t="s">
        <v>732</v>
      </c>
      <c r="E588" s="1">
        <v>5352711</v>
      </c>
      <c r="F588" s="1" t="s">
        <v>128</v>
      </c>
      <c r="G588" s="1">
        <v>190.28</v>
      </c>
      <c r="H588" s="79" t="s">
        <v>4183</v>
      </c>
      <c r="I588" s="1" t="s">
        <v>2382</v>
      </c>
      <c r="J588" s="1" t="s">
        <v>2382</v>
      </c>
      <c r="K588" s="1" t="s">
        <v>734</v>
      </c>
      <c r="L588" s="1" t="s">
        <v>2382</v>
      </c>
      <c r="M588" s="1" t="s">
        <v>2382</v>
      </c>
      <c r="N588" s="1" t="s">
        <v>9</v>
      </c>
      <c r="O588" s="1" t="s">
        <v>80</v>
      </c>
      <c r="P588" s="1" t="s">
        <v>81</v>
      </c>
      <c r="Q588" s="1" t="s">
        <v>305</v>
      </c>
      <c r="R588" s="20" t="s">
        <v>305</v>
      </c>
    </row>
    <row r="589" spans="1:18" ht="17" x14ac:dyDescent="0.25">
      <c r="A589" s="19">
        <v>588</v>
      </c>
      <c r="B589" s="1" t="s">
        <v>2772</v>
      </c>
      <c r="C589" s="73">
        <v>1</v>
      </c>
      <c r="D589" s="1" t="s">
        <v>1368</v>
      </c>
      <c r="E589" s="1">
        <v>631072</v>
      </c>
      <c r="F589" s="1" t="s">
        <v>1370</v>
      </c>
      <c r="G589" s="1">
        <v>341.8</v>
      </c>
      <c r="H589" s="1" t="s">
        <v>2773</v>
      </c>
      <c r="I589" s="1" t="s">
        <v>2382</v>
      </c>
      <c r="J589" s="1" t="s">
        <v>2382</v>
      </c>
      <c r="K589" s="1" t="s">
        <v>2382</v>
      </c>
      <c r="L589" s="1" t="s">
        <v>2382</v>
      </c>
      <c r="M589" s="1" t="s">
        <v>2382</v>
      </c>
      <c r="N589" s="1" t="s">
        <v>9</v>
      </c>
      <c r="O589" s="1" t="s">
        <v>88</v>
      </c>
      <c r="P589" s="1" t="s">
        <v>331</v>
      </c>
      <c r="Q589" s="1" t="s">
        <v>1369</v>
      </c>
      <c r="R589" s="20" t="s">
        <v>1369</v>
      </c>
    </row>
    <row r="590" spans="1:18" ht="17" x14ac:dyDescent="0.25">
      <c r="A590" s="19">
        <v>589</v>
      </c>
      <c r="B590" s="1" t="s">
        <v>2788</v>
      </c>
      <c r="C590" s="73">
        <v>1</v>
      </c>
      <c r="D590" s="1" t="s">
        <v>2789</v>
      </c>
      <c r="E590" s="1">
        <v>565587</v>
      </c>
      <c r="F590" s="1" t="s">
        <v>2790</v>
      </c>
      <c r="G590" s="1">
        <v>330.5</v>
      </c>
      <c r="H590" s="1" t="s">
        <v>2382</v>
      </c>
      <c r="I590" s="1" t="s">
        <v>2382</v>
      </c>
      <c r="J590" s="1" t="s">
        <v>2382</v>
      </c>
      <c r="K590" s="1" t="s">
        <v>2382</v>
      </c>
      <c r="L590" s="1" t="s">
        <v>2382</v>
      </c>
      <c r="M590" s="1" t="s">
        <v>2382</v>
      </c>
      <c r="N590" s="1" t="s">
        <v>9</v>
      </c>
      <c r="O590" s="1" t="s">
        <v>80</v>
      </c>
      <c r="P590" s="1" t="s">
        <v>81</v>
      </c>
      <c r="Q590" s="1" t="s">
        <v>82</v>
      </c>
      <c r="R590" s="20" t="s">
        <v>489</v>
      </c>
    </row>
    <row r="591" spans="1:18" ht="17" x14ac:dyDescent="0.25">
      <c r="A591" s="19">
        <v>590</v>
      </c>
      <c r="B591" s="1" t="s">
        <v>3540</v>
      </c>
      <c r="C591" s="73">
        <v>1</v>
      </c>
      <c r="D591" s="1" t="s">
        <v>1040</v>
      </c>
      <c r="E591" s="1">
        <v>100962</v>
      </c>
      <c r="F591" s="1" t="s">
        <v>1043</v>
      </c>
      <c r="G591" s="1">
        <v>115.2</v>
      </c>
      <c r="H591" s="1" t="s">
        <v>3541</v>
      </c>
      <c r="I591" s="1" t="s">
        <v>2382</v>
      </c>
      <c r="J591" s="1" t="s">
        <v>2382</v>
      </c>
      <c r="K591" s="1" t="s">
        <v>2382</v>
      </c>
      <c r="L591" s="1" t="s">
        <v>2382</v>
      </c>
      <c r="M591" s="1" t="s">
        <v>2382</v>
      </c>
      <c r="N591" s="1" t="s">
        <v>9</v>
      </c>
      <c r="O591" s="1" t="s">
        <v>417</v>
      </c>
      <c r="P591" s="1" t="s">
        <v>418</v>
      </c>
      <c r="Q591" s="1" t="s">
        <v>1041</v>
      </c>
      <c r="R591" s="20" t="s">
        <v>1042</v>
      </c>
    </row>
    <row r="592" spans="1:18" ht="17" x14ac:dyDescent="0.25">
      <c r="A592" s="19">
        <v>591</v>
      </c>
      <c r="B592" s="1" t="s">
        <v>2818</v>
      </c>
      <c r="C592" s="73">
        <v>1</v>
      </c>
      <c r="D592" s="1" t="s">
        <v>2819</v>
      </c>
      <c r="E592" s="1">
        <v>534430</v>
      </c>
      <c r="F592" s="1" t="s">
        <v>2820</v>
      </c>
      <c r="G592" s="1">
        <v>302.5</v>
      </c>
      <c r="H592" s="1" t="s">
        <v>2382</v>
      </c>
      <c r="I592" s="1" t="s">
        <v>2382</v>
      </c>
      <c r="J592" s="1" t="s">
        <v>2382</v>
      </c>
      <c r="K592" s="1" t="s">
        <v>2382</v>
      </c>
      <c r="L592" s="1" t="s">
        <v>2382</v>
      </c>
      <c r="M592" s="1" t="s">
        <v>2382</v>
      </c>
      <c r="N592" s="1" t="s">
        <v>9</v>
      </c>
      <c r="O592" s="1" t="s">
        <v>80</v>
      </c>
      <c r="P592" s="1" t="s">
        <v>2756</v>
      </c>
      <c r="Q592" s="1" t="s">
        <v>2821</v>
      </c>
      <c r="R592" s="20" t="s">
        <v>2822</v>
      </c>
    </row>
    <row r="593" spans="1:18" ht="17" x14ac:dyDescent="0.25">
      <c r="A593" s="19">
        <v>592</v>
      </c>
      <c r="B593" s="1" t="s">
        <v>3066</v>
      </c>
      <c r="C593" s="73">
        <v>1</v>
      </c>
      <c r="D593" s="1" t="s">
        <v>2230</v>
      </c>
      <c r="E593" s="1">
        <v>578397</v>
      </c>
      <c r="F593" s="1" t="s">
        <v>984</v>
      </c>
      <c r="G593" s="1">
        <v>204.35</v>
      </c>
      <c r="H593" s="1" t="s">
        <v>2382</v>
      </c>
      <c r="I593" s="1" t="s">
        <v>2382</v>
      </c>
      <c r="J593" s="1" t="s">
        <v>2382</v>
      </c>
      <c r="K593" s="1" t="s">
        <v>2382</v>
      </c>
      <c r="L593" s="1" t="s">
        <v>2382</v>
      </c>
      <c r="M593" s="1" t="s">
        <v>2382</v>
      </c>
      <c r="N593" s="1" t="s">
        <v>9</v>
      </c>
      <c r="O593" s="1" t="s">
        <v>289</v>
      </c>
      <c r="P593" s="1" t="s">
        <v>290</v>
      </c>
      <c r="Q593" s="1" t="s">
        <v>291</v>
      </c>
      <c r="R593" s="20" t="s">
        <v>291</v>
      </c>
    </row>
    <row r="594" spans="1:18" ht="17" x14ac:dyDescent="0.25">
      <c r="A594" s="19">
        <v>593</v>
      </c>
      <c r="B594" s="1" t="s">
        <v>3149</v>
      </c>
      <c r="C594" s="73">
        <v>1</v>
      </c>
      <c r="D594" s="1" t="s">
        <v>1022</v>
      </c>
      <c r="E594" s="1">
        <v>599299</v>
      </c>
      <c r="F594" s="1" t="s">
        <v>407</v>
      </c>
      <c r="G594" s="1">
        <v>188.26</v>
      </c>
      <c r="H594" s="1" t="s">
        <v>2382</v>
      </c>
      <c r="I594" s="1" t="s">
        <v>2382</v>
      </c>
      <c r="J594" s="1" t="s">
        <v>2382</v>
      </c>
      <c r="K594" s="1" t="s">
        <v>2382</v>
      </c>
      <c r="L594" s="1" t="s">
        <v>2382</v>
      </c>
      <c r="M594" s="1" t="s">
        <v>2382</v>
      </c>
      <c r="N594" s="1" t="s">
        <v>9</v>
      </c>
      <c r="O594" s="1" t="s">
        <v>88</v>
      </c>
      <c r="P594" s="1" t="s">
        <v>1023</v>
      </c>
      <c r="Q594" s="1" t="s">
        <v>1024</v>
      </c>
      <c r="R594" s="20" t="s">
        <v>1024</v>
      </c>
    </row>
    <row r="595" spans="1:18" ht="17" x14ac:dyDescent="0.25">
      <c r="A595" s="19">
        <v>594</v>
      </c>
      <c r="B595" s="1" t="s">
        <v>2983</v>
      </c>
      <c r="C595" s="73">
        <v>1</v>
      </c>
      <c r="D595" s="1" t="s">
        <v>2300</v>
      </c>
      <c r="E595" s="1">
        <v>536443</v>
      </c>
      <c r="F595" s="1" t="s">
        <v>2982</v>
      </c>
      <c r="G595" s="1">
        <v>222.32</v>
      </c>
      <c r="H595" s="1" t="s">
        <v>2382</v>
      </c>
      <c r="I595" s="1" t="s">
        <v>2382</v>
      </c>
      <c r="J595" s="1" t="s">
        <v>2382</v>
      </c>
      <c r="K595" s="1" t="s">
        <v>2382</v>
      </c>
      <c r="L595" s="1" t="s">
        <v>2382</v>
      </c>
      <c r="M595" s="1" t="s">
        <v>2382</v>
      </c>
      <c r="N595" s="1" t="s">
        <v>9</v>
      </c>
      <c r="O595" s="1" t="s">
        <v>88</v>
      </c>
      <c r="P595" s="1" t="s">
        <v>979</v>
      </c>
      <c r="Q595" s="1" t="s">
        <v>979</v>
      </c>
      <c r="R595" s="20" t="s">
        <v>979</v>
      </c>
    </row>
    <row r="596" spans="1:18" ht="17" x14ac:dyDescent="0.25">
      <c r="A596" s="19">
        <v>595</v>
      </c>
      <c r="B596" s="1" t="s">
        <v>3028</v>
      </c>
      <c r="C596" s="73">
        <v>1</v>
      </c>
      <c r="D596" s="1" t="s">
        <v>3029</v>
      </c>
      <c r="E596" s="1">
        <v>536241</v>
      </c>
      <c r="F596" s="1" t="s">
        <v>3030</v>
      </c>
      <c r="G596" s="1">
        <v>208.25</v>
      </c>
      <c r="H596" s="1" t="s">
        <v>2382</v>
      </c>
      <c r="I596" s="1" t="s">
        <v>2382</v>
      </c>
      <c r="J596" s="1" t="s">
        <v>2382</v>
      </c>
      <c r="K596" s="1" t="s">
        <v>2382</v>
      </c>
      <c r="L596" s="1" t="s">
        <v>2382</v>
      </c>
      <c r="M596" s="1" t="s">
        <v>2382</v>
      </c>
      <c r="N596" s="1" t="s">
        <v>9</v>
      </c>
      <c r="O596" s="1" t="s">
        <v>88</v>
      </c>
      <c r="P596" s="1" t="s">
        <v>979</v>
      </c>
      <c r="Q596" s="1" t="s">
        <v>979</v>
      </c>
      <c r="R596" s="20" t="s">
        <v>979</v>
      </c>
    </row>
    <row r="597" spans="1:18" ht="17" x14ac:dyDescent="0.25">
      <c r="A597" s="19">
        <v>596</v>
      </c>
      <c r="B597" s="1" t="s">
        <v>2994</v>
      </c>
      <c r="C597" s="73">
        <v>1</v>
      </c>
      <c r="D597" s="1" t="s">
        <v>2995</v>
      </c>
      <c r="E597" s="1">
        <v>5369926</v>
      </c>
      <c r="F597" s="1" t="s">
        <v>1063</v>
      </c>
      <c r="G597" s="1">
        <v>218.33</v>
      </c>
      <c r="H597" s="1" t="s">
        <v>2382</v>
      </c>
      <c r="I597" s="1" t="s">
        <v>2382</v>
      </c>
      <c r="J597" s="1" t="s">
        <v>2382</v>
      </c>
      <c r="K597" s="1" t="s">
        <v>2382</v>
      </c>
      <c r="L597" s="1" t="s">
        <v>2382</v>
      </c>
      <c r="M597" s="1" t="s">
        <v>2382</v>
      </c>
      <c r="N597" s="1" t="s">
        <v>9</v>
      </c>
      <c r="O597" s="1" t="s">
        <v>88</v>
      </c>
      <c r="P597" s="1" t="s">
        <v>1084</v>
      </c>
      <c r="Q597" s="1" t="s">
        <v>1084</v>
      </c>
      <c r="R597" s="20" t="s">
        <v>1084</v>
      </c>
    </row>
    <row r="598" spans="1:18" ht="17" x14ac:dyDescent="0.25">
      <c r="A598" s="19">
        <v>597</v>
      </c>
      <c r="B598" s="1" t="s">
        <v>3249</v>
      </c>
      <c r="C598" s="73">
        <v>1</v>
      </c>
      <c r="D598" s="1" t="s">
        <v>2236</v>
      </c>
      <c r="E598" s="1">
        <v>41077</v>
      </c>
      <c r="F598" s="1" t="s">
        <v>1449</v>
      </c>
      <c r="G598" s="1">
        <v>168.32</v>
      </c>
      <c r="H598" s="1" t="s">
        <v>3965</v>
      </c>
      <c r="I598" s="1" t="s">
        <v>2382</v>
      </c>
      <c r="J598" s="1">
        <v>84223</v>
      </c>
      <c r="K598" s="1" t="s">
        <v>4148</v>
      </c>
      <c r="L598" s="1" t="s">
        <v>2382</v>
      </c>
      <c r="M598" s="1" t="s">
        <v>2382</v>
      </c>
      <c r="N598" s="1" t="s">
        <v>9</v>
      </c>
      <c r="O598" s="1" t="s">
        <v>289</v>
      </c>
      <c r="P598" s="1" t="s">
        <v>290</v>
      </c>
      <c r="Q598" s="1" t="s">
        <v>1027</v>
      </c>
      <c r="R598" s="20" t="s">
        <v>1027</v>
      </c>
    </row>
    <row r="599" spans="1:18" ht="17" x14ac:dyDescent="0.25">
      <c r="A599" s="19">
        <v>598</v>
      </c>
      <c r="B599" s="1" t="s">
        <v>3386</v>
      </c>
      <c r="C599" s="73">
        <v>1</v>
      </c>
      <c r="D599" s="1" t="s">
        <v>1265</v>
      </c>
      <c r="E599" s="1">
        <v>89180</v>
      </c>
      <c r="F599" s="1" t="s">
        <v>43</v>
      </c>
      <c r="G599" s="1">
        <v>142.24</v>
      </c>
      <c r="H599" s="1" t="s">
        <v>3966</v>
      </c>
      <c r="I599" s="1" t="s">
        <v>2382</v>
      </c>
      <c r="J599" s="1" t="s">
        <v>2382</v>
      </c>
      <c r="K599" s="1" t="s">
        <v>2382</v>
      </c>
      <c r="L599" s="1" t="s">
        <v>2382</v>
      </c>
      <c r="M599" s="1" t="s">
        <v>2382</v>
      </c>
      <c r="N599" s="1" t="s">
        <v>9</v>
      </c>
      <c r="O599" s="1" t="s">
        <v>10</v>
      </c>
      <c r="P599" s="1" t="s">
        <v>11</v>
      </c>
      <c r="Q599" s="1" t="s">
        <v>12</v>
      </c>
      <c r="R599" s="20" t="s">
        <v>13</v>
      </c>
    </row>
    <row r="600" spans="1:18" ht="17" x14ac:dyDescent="0.25">
      <c r="A600" s="19">
        <v>599</v>
      </c>
      <c r="B600" s="1" t="s">
        <v>3109</v>
      </c>
      <c r="C600" s="73">
        <v>1</v>
      </c>
      <c r="D600" s="1" t="s">
        <v>1678</v>
      </c>
      <c r="E600" s="1">
        <v>545627</v>
      </c>
      <c r="F600" s="1" t="s">
        <v>401</v>
      </c>
      <c r="G600" s="1">
        <v>198.39</v>
      </c>
      <c r="H600" s="79" t="s">
        <v>4184</v>
      </c>
      <c r="I600" s="1" t="s">
        <v>2382</v>
      </c>
      <c r="J600" s="1">
        <v>84249</v>
      </c>
      <c r="K600" s="1" t="s">
        <v>4149</v>
      </c>
      <c r="L600" s="1" t="s">
        <v>4275</v>
      </c>
      <c r="M600" s="1" t="s">
        <v>2382</v>
      </c>
      <c r="N600" s="1" t="s">
        <v>9</v>
      </c>
      <c r="O600" s="1" t="s">
        <v>289</v>
      </c>
      <c r="P600" s="1" t="s">
        <v>377</v>
      </c>
      <c r="Q600" s="1" t="s">
        <v>378</v>
      </c>
      <c r="R600" s="20" t="s">
        <v>1006</v>
      </c>
    </row>
    <row r="601" spans="1:18" ht="17" x14ac:dyDescent="0.25">
      <c r="A601" s="19">
        <v>600</v>
      </c>
      <c r="B601" s="1" t="s">
        <v>3324</v>
      </c>
      <c r="C601" s="73">
        <v>1</v>
      </c>
      <c r="D601" s="1" t="s">
        <v>1277</v>
      </c>
      <c r="E601" s="1">
        <v>572663</v>
      </c>
      <c r="F601" s="1" t="s">
        <v>234</v>
      </c>
      <c r="G601" s="1">
        <v>152.22999999999999</v>
      </c>
      <c r="H601" s="1" t="s">
        <v>3325</v>
      </c>
      <c r="I601" s="1" t="s">
        <v>2382</v>
      </c>
      <c r="J601" s="1" t="s">
        <v>2382</v>
      </c>
      <c r="K601" s="1" t="s">
        <v>2382</v>
      </c>
      <c r="L601" s="1" t="s">
        <v>2382</v>
      </c>
      <c r="M601" s="1" t="s">
        <v>2382</v>
      </c>
      <c r="N601" s="1" t="s">
        <v>9</v>
      </c>
      <c r="O601" s="1" t="s">
        <v>10</v>
      </c>
      <c r="P601" s="1" t="s">
        <v>11</v>
      </c>
      <c r="Q601" s="1" t="s">
        <v>176</v>
      </c>
      <c r="R601" s="20" t="s">
        <v>1278</v>
      </c>
    </row>
    <row r="602" spans="1:18" ht="17" x14ac:dyDescent="0.25">
      <c r="A602" s="19">
        <v>601</v>
      </c>
      <c r="B602" s="1" t="s">
        <v>3425</v>
      </c>
      <c r="C602" s="73">
        <v>1</v>
      </c>
      <c r="D602" s="1" t="s">
        <v>3426</v>
      </c>
      <c r="E602" s="1">
        <v>12300197</v>
      </c>
      <c r="F602" s="1" t="s">
        <v>146</v>
      </c>
      <c r="G602" s="1">
        <v>134.22</v>
      </c>
      <c r="H602" s="1" t="s">
        <v>2382</v>
      </c>
      <c r="I602" s="1" t="s">
        <v>2382</v>
      </c>
      <c r="J602" s="1" t="s">
        <v>2382</v>
      </c>
      <c r="K602" s="1" t="s">
        <v>2382</v>
      </c>
      <c r="L602" s="1" t="s">
        <v>2382</v>
      </c>
      <c r="M602" s="1" t="s">
        <v>2382</v>
      </c>
      <c r="N602" s="1" t="s">
        <v>9</v>
      </c>
      <c r="O602" s="1" t="s">
        <v>289</v>
      </c>
      <c r="P602" s="1" t="s">
        <v>623</v>
      </c>
      <c r="Q602" s="1" t="s">
        <v>623</v>
      </c>
      <c r="R602" s="20" t="s">
        <v>623</v>
      </c>
    </row>
    <row r="603" spans="1:18" ht="17" x14ac:dyDescent="0.25">
      <c r="A603" s="19">
        <v>602</v>
      </c>
      <c r="B603" s="1" t="s">
        <v>3373</v>
      </c>
      <c r="C603" s="73">
        <v>1</v>
      </c>
      <c r="D603" s="1" t="s">
        <v>2355</v>
      </c>
      <c r="E603" s="1">
        <v>33109</v>
      </c>
      <c r="F603" s="1" t="s">
        <v>384</v>
      </c>
      <c r="G603" s="1">
        <v>146.19</v>
      </c>
      <c r="H603" s="1" t="s">
        <v>3374</v>
      </c>
      <c r="I603" s="1" t="s">
        <v>2382</v>
      </c>
      <c r="J603" s="1" t="s">
        <v>2382</v>
      </c>
      <c r="K603" s="1" t="s">
        <v>4150</v>
      </c>
      <c r="L603" s="1" t="s">
        <v>2382</v>
      </c>
      <c r="M603" s="1" t="s">
        <v>2382</v>
      </c>
      <c r="N603" s="1" t="s">
        <v>9</v>
      </c>
      <c r="O603" s="1" t="s">
        <v>88</v>
      </c>
      <c r="P603" s="1" t="s">
        <v>979</v>
      </c>
      <c r="Q603" s="1" t="s">
        <v>979</v>
      </c>
      <c r="R603" s="20" t="s">
        <v>979</v>
      </c>
    </row>
    <row r="604" spans="1:18" ht="17" x14ac:dyDescent="0.25">
      <c r="A604" s="19">
        <v>603</v>
      </c>
      <c r="B604" s="1" t="s">
        <v>3172</v>
      </c>
      <c r="C604" s="73">
        <v>1</v>
      </c>
      <c r="D604" s="1" t="s">
        <v>3173</v>
      </c>
      <c r="E604" s="1">
        <v>543441</v>
      </c>
      <c r="F604" s="1" t="s">
        <v>1516</v>
      </c>
      <c r="G604" s="1">
        <v>180.29</v>
      </c>
      <c r="H604" s="1" t="s">
        <v>2382</v>
      </c>
      <c r="I604" s="1" t="s">
        <v>2382</v>
      </c>
      <c r="J604" s="1" t="s">
        <v>2382</v>
      </c>
      <c r="K604" s="1" t="s">
        <v>2382</v>
      </c>
      <c r="L604" s="1" t="s">
        <v>2382</v>
      </c>
      <c r="M604" s="1" t="s">
        <v>2382</v>
      </c>
      <c r="N604" s="1" t="s">
        <v>9</v>
      </c>
      <c r="O604" s="1" t="s">
        <v>80</v>
      </c>
      <c r="P604" s="1" t="s">
        <v>81</v>
      </c>
      <c r="Q604" s="1" t="s">
        <v>82</v>
      </c>
      <c r="R604" s="20" t="s">
        <v>83</v>
      </c>
    </row>
    <row r="605" spans="1:18" ht="17" x14ac:dyDescent="0.25">
      <c r="A605" s="19">
        <v>604</v>
      </c>
      <c r="B605" s="1" t="s">
        <v>3010</v>
      </c>
      <c r="C605" s="73">
        <v>1</v>
      </c>
      <c r="D605" s="1" t="s">
        <v>2214</v>
      </c>
      <c r="E605" s="1">
        <v>41306</v>
      </c>
      <c r="F605" s="1" t="s">
        <v>1641</v>
      </c>
      <c r="G605" s="1">
        <v>212.41</v>
      </c>
      <c r="H605" s="1" t="s">
        <v>3967</v>
      </c>
      <c r="I605" s="1" t="s">
        <v>2382</v>
      </c>
      <c r="J605" s="1" t="s">
        <v>2382</v>
      </c>
      <c r="K605" s="1" t="s">
        <v>2382</v>
      </c>
      <c r="L605" s="1" t="s">
        <v>2382</v>
      </c>
      <c r="M605" s="1" t="s">
        <v>2382</v>
      </c>
      <c r="N605" s="1" t="s">
        <v>9</v>
      </c>
      <c r="O605" s="1" t="s">
        <v>289</v>
      </c>
      <c r="P605" s="1" t="s">
        <v>377</v>
      </c>
      <c r="Q605" s="1" t="s">
        <v>378</v>
      </c>
      <c r="R605" s="20" t="s">
        <v>1006</v>
      </c>
    </row>
    <row r="606" spans="1:18" ht="17" x14ac:dyDescent="0.25">
      <c r="A606" s="19">
        <v>605</v>
      </c>
      <c r="B606" s="1" t="s">
        <v>2783</v>
      </c>
      <c r="C606" s="73">
        <v>1</v>
      </c>
      <c r="D606" s="1" t="s">
        <v>1340</v>
      </c>
      <c r="E606" s="1">
        <v>40122</v>
      </c>
      <c r="F606" s="1" t="s">
        <v>1342</v>
      </c>
      <c r="G606" s="1">
        <v>339.4</v>
      </c>
      <c r="H606" s="1" t="s">
        <v>3968</v>
      </c>
      <c r="I606" s="1" t="s">
        <v>2382</v>
      </c>
      <c r="J606" s="1" t="s">
        <v>2382</v>
      </c>
      <c r="K606" s="1" t="s">
        <v>2382</v>
      </c>
      <c r="L606" s="1" t="s">
        <v>2382</v>
      </c>
      <c r="M606" s="1" t="s">
        <v>2382</v>
      </c>
      <c r="N606" s="1" t="s">
        <v>9</v>
      </c>
      <c r="O606" s="1" t="s">
        <v>383</v>
      </c>
      <c r="P606" s="1" t="s">
        <v>1341</v>
      </c>
      <c r="Q606" s="1" t="s">
        <v>1341</v>
      </c>
      <c r="R606" s="20" t="s">
        <v>1341</v>
      </c>
    </row>
    <row r="607" spans="1:18" ht="17" x14ac:dyDescent="0.25">
      <c r="A607" s="19">
        <v>606</v>
      </c>
      <c r="B607" s="1" t="s">
        <v>3193</v>
      </c>
      <c r="C607" s="73">
        <v>1</v>
      </c>
      <c r="D607" s="1" t="s">
        <v>1266</v>
      </c>
      <c r="E607" s="1">
        <v>567628</v>
      </c>
      <c r="F607" s="1" t="s">
        <v>1268</v>
      </c>
      <c r="G607" s="1">
        <v>175.29</v>
      </c>
      <c r="H607" s="1" t="s">
        <v>2382</v>
      </c>
      <c r="I607" s="1" t="s">
        <v>2382</v>
      </c>
      <c r="J607" s="1" t="s">
        <v>2382</v>
      </c>
      <c r="K607" s="1" t="s">
        <v>2382</v>
      </c>
      <c r="L607" s="1" t="s">
        <v>2382</v>
      </c>
      <c r="M607" s="1" t="s">
        <v>2382</v>
      </c>
      <c r="N607" s="1" t="s">
        <v>9</v>
      </c>
      <c r="O607" s="1" t="s">
        <v>88</v>
      </c>
      <c r="P607" s="1" t="s">
        <v>3194</v>
      </c>
      <c r="Q607" s="1" t="s">
        <v>1267</v>
      </c>
      <c r="R607" s="20" t="s">
        <v>1267</v>
      </c>
    </row>
    <row r="608" spans="1:18" ht="17" x14ac:dyDescent="0.25">
      <c r="A608" s="19">
        <v>607</v>
      </c>
      <c r="B608" s="1" t="s">
        <v>2886</v>
      </c>
      <c r="C608" s="73">
        <v>1</v>
      </c>
      <c r="D608" s="1" t="s">
        <v>2887</v>
      </c>
      <c r="E608" s="1">
        <v>83494</v>
      </c>
      <c r="F608" s="1" t="s">
        <v>2888</v>
      </c>
      <c r="G608" s="1">
        <v>268.3</v>
      </c>
      <c r="H608" s="1" t="s">
        <v>2889</v>
      </c>
      <c r="I608" s="1" t="s">
        <v>2890</v>
      </c>
      <c r="J608" s="1">
        <v>31129</v>
      </c>
      <c r="K608" s="1" t="s">
        <v>2382</v>
      </c>
      <c r="L608" s="1" t="s">
        <v>2382</v>
      </c>
      <c r="M608" s="1" t="s">
        <v>2382</v>
      </c>
      <c r="N608" s="1" t="s">
        <v>9</v>
      </c>
      <c r="O608" s="1" t="s">
        <v>383</v>
      </c>
      <c r="P608" s="1" t="s">
        <v>2891</v>
      </c>
      <c r="Q608" s="1" t="s">
        <v>2892</v>
      </c>
      <c r="R608" s="20" t="s">
        <v>2892</v>
      </c>
    </row>
    <row r="609" spans="1:18" ht="17" x14ac:dyDescent="0.25">
      <c r="A609" s="19">
        <v>608</v>
      </c>
      <c r="B609" s="1" t="s">
        <v>2954</v>
      </c>
      <c r="C609" s="73">
        <v>1</v>
      </c>
      <c r="D609" s="1" t="s">
        <v>2290</v>
      </c>
      <c r="E609" s="1">
        <v>615035</v>
      </c>
      <c r="F609" s="1" t="s">
        <v>2955</v>
      </c>
      <c r="G609" s="1">
        <v>228.33</v>
      </c>
      <c r="H609" s="1" t="s">
        <v>2382</v>
      </c>
      <c r="I609" s="1" t="s">
        <v>2382</v>
      </c>
      <c r="J609" s="1" t="s">
        <v>2382</v>
      </c>
      <c r="K609" s="1" t="s">
        <v>2382</v>
      </c>
      <c r="L609" s="1" t="s">
        <v>2382</v>
      </c>
      <c r="M609" s="1" t="s">
        <v>2382</v>
      </c>
      <c r="N609" s="1" t="s">
        <v>9</v>
      </c>
      <c r="O609" s="1" t="s">
        <v>46</v>
      </c>
      <c r="P609" s="1" t="s">
        <v>59</v>
      </c>
      <c r="Q609" s="1" t="s">
        <v>59</v>
      </c>
      <c r="R609" s="20" t="s">
        <v>59</v>
      </c>
    </row>
    <row r="610" spans="1:18" ht="17" x14ac:dyDescent="0.25">
      <c r="A610" s="19">
        <v>609</v>
      </c>
      <c r="B610" s="1" t="s">
        <v>3400</v>
      </c>
      <c r="C610" s="73">
        <v>1</v>
      </c>
      <c r="D610" s="1" t="s">
        <v>1206</v>
      </c>
      <c r="E610" s="1">
        <v>17927</v>
      </c>
      <c r="F610" s="1" t="s">
        <v>1021</v>
      </c>
      <c r="G610" s="1">
        <v>138.16</v>
      </c>
      <c r="H610" s="1" t="s">
        <v>3401</v>
      </c>
      <c r="I610" s="1" t="s">
        <v>2382</v>
      </c>
      <c r="J610" s="1" t="s">
        <v>2382</v>
      </c>
      <c r="K610" s="1" t="s">
        <v>4151</v>
      </c>
      <c r="L610" s="1" t="s">
        <v>2382</v>
      </c>
      <c r="M610" s="1" t="s">
        <v>2382</v>
      </c>
      <c r="N610" s="1" t="s">
        <v>9</v>
      </c>
      <c r="O610" s="1" t="s">
        <v>46</v>
      </c>
      <c r="P610" s="1" t="s">
        <v>47</v>
      </c>
      <c r="Q610" s="1" t="s">
        <v>1207</v>
      </c>
      <c r="R610" s="20" t="s">
        <v>1208</v>
      </c>
    </row>
    <row r="611" spans="1:18" ht="17" x14ac:dyDescent="0.25">
      <c r="A611" s="19">
        <v>610</v>
      </c>
      <c r="B611" s="1" t="s">
        <v>2933</v>
      </c>
      <c r="C611" s="73">
        <v>1</v>
      </c>
      <c r="D611" s="1" t="s">
        <v>2934</v>
      </c>
      <c r="E611" s="1">
        <v>583680</v>
      </c>
      <c r="F611" s="1" t="s">
        <v>2935</v>
      </c>
      <c r="G611" s="1">
        <v>240.3</v>
      </c>
      <c r="H611" s="1" t="s">
        <v>2936</v>
      </c>
      <c r="I611" s="1" t="s">
        <v>2382</v>
      </c>
      <c r="J611" s="1" t="s">
        <v>2382</v>
      </c>
      <c r="K611" s="1" t="s">
        <v>2382</v>
      </c>
      <c r="L611" s="1" t="s">
        <v>2382</v>
      </c>
      <c r="M611" s="1" t="s">
        <v>2382</v>
      </c>
      <c r="N611" s="1" t="s">
        <v>9</v>
      </c>
      <c r="O611" s="1" t="s">
        <v>46</v>
      </c>
      <c r="P611" s="1" t="s">
        <v>59</v>
      </c>
      <c r="Q611" s="1" t="s">
        <v>458</v>
      </c>
      <c r="R611" s="20" t="s">
        <v>459</v>
      </c>
    </row>
    <row r="612" spans="1:18" ht="17" x14ac:dyDescent="0.25">
      <c r="A612" s="19">
        <v>611</v>
      </c>
      <c r="B612" s="1" t="s">
        <v>3212</v>
      </c>
      <c r="C612" s="73">
        <v>1</v>
      </c>
      <c r="D612" s="1" t="s">
        <v>2378</v>
      </c>
      <c r="E612" s="1">
        <v>594164</v>
      </c>
      <c r="F612" s="1" t="s">
        <v>3213</v>
      </c>
      <c r="G612" s="1">
        <v>173.25</v>
      </c>
      <c r="H612" s="1" t="s">
        <v>3969</v>
      </c>
      <c r="I612" s="1" t="s">
        <v>2382</v>
      </c>
      <c r="J612" s="1" t="s">
        <v>2382</v>
      </c>
      <c r="K612" s="1" t="s">
        <v>2382</v>
      </c>
      <c r="L612" s="1" t="s">
        <v>2382</v>
      </c>
      <c r="M612" s="1" t="s">
        <v>2382</v>
      </c>
      <c r="N612" s="1" t="s">
        <v>9</v>
      </c>
      <c r="O612" s="1" t="s">
        <v>88</v>
      </c>
      <c r="P612" s="1" t="s">
        <v>1156</v>
      </c>
      <c r="Q612" s="1" t="s">
        <v>3214</v>
      </c>
      <c r="R612" s="20" t="s">
        <v>3214</v>
      </c>
    </row>
    <row r="613" spans="1:18" ht="17" x14ac:dyDescent="0.25">
      <c r="A613" s="19">
        <v>612</v>
      </c>
      <c r="B613" s="1" t="s">
        <v>3513</v>
      </c>
      <c r="C613" s="73">
        <v>1</v>
      </c>
      <c r="D613" s="1" t="s">
        <v>1010</v>
      </c>
      <c r="E613" s="1">
        <v>31242</v>
      </c>
      <c r="F613" s="1" t="s">
        <v>879</v>
      </c>
      <c r="G613" s="1">
        <v>122.16</v>
      </c>
      <c r="H613" s="1" t="s">
        <v>3970</v>
      </c>
      <c r="I613" s="1" t="s">
        <v>1011</v>
      </c>
      <c r="J613" s="1">
        <v>49584</v>
      </c>
      <c r="K613" s="1" t="s">
        <v>1012</v>
      </c>
      <c r="L613" s="1" t="s">
        <v>2382</v>
      </c>
      <c r="M613" s="1" t="s">
        <v>2382</v>
      </c>
      <c r="N613" s="1" t="s">
        <v>9</v>
      </c>
      <c r="O613" s="1" t="s">
        <v>46</v>
      </c>
      <c r="P613" s="1" t="s">
        <v>47</v>
      </c>
      <c r="Q613" s="1" t="s">
        <v>809</v>
      </c>
      <c r="R613" s="20" t="s">
        <v>809</v>
      </c>
    </row>
    <row r="614" spans="1:18" ht="17" x14ac:dyDescent="0.25">
      <c r="A614" s="19">
        <v>613</v>
      </c>
      <c r="B614" s="1" t="s">
        <v>3399</v>
      </c>
      <c r="C614" s="73">
        <v>1</v>
      </c>
      <c r="D614" s="1" t="s">
        <v>1025</v>
      </c>
      <c r="E614" s="1">
        <v>297394</v>
      </c>
      <c r="F614" s="1" t="s">
        <v>1021</v>
      </c>
      <c r="G614" s="1">
        <v>138.16</v>
      </c>
      <c r="H614" s="1" t="s">
        <v>3971</v>
      </c>
      <c r="I614" s="1" t="s">
        <v>2382</v>
      </c>
      <c r="J614" s="1" t="s">
        <v>2382</v>
      </c>
      <c r="K614" s="1" t="s">
        <v>2382</v>
      </c>
      <c r="L614" s="1" t="s">
        <v>2382</v>
      </c>
      <c r="M614" s="1" t="s">
        <v>2382</v>
      </c>
      <c r="N614" s="1" t="s">
        <v>9</v>
      </c>
      <c r="O614" s="1" t="s">
        <v>46</v>
      </c>
      <c r="P614" s="1" t="s">
        <v>47</v>
      </c>
      <c r="Q614" s="1" t="s">
        <v>227</v>
      </c>
      <c r="R614" s="20" t="s">
        <v>227</v>
      </c>
    </row>
    <row r="615" spans="1:18" ht="17" x14ac:dyDescent="0.25">
      <c r="A615" s="19">
        <v>614</v>
      </c>
      <c r="B615" s="1" t="s">
        <v>3301</v>
      </c>
      <c r="C615" s="73">
        <v>1</v>
      </c>
      <c r="D615" s="1" t="s">
        <v>1026</v>
      </c>
      <c r="E615" s="1">
        <v>518719</v>
      </c>
      <c r="F615" s="1" t="s">
        <v>1028</v>
      </c>
      <c r="G615" s="1">
        <v>154.29</v>
      </c>
      <c r="H615" s="1" t="s">
        <v>3302</v>
      </c>
      <c r="I615" s="1" t="s">
        <v>2382</v>
      </c>
      <c r="J615" s="1" t="s">
        <v>2382</v>
      </c>
      <c r="K615" s="1" t="s">
        <v>2382</v>
      </c>
      <c r="L615" s="1" t="s">
        <v>2382</v>
      </c>
      <c r="M615" s="1" t="s">
        <v>2382</v>
      </c>
      <c r="N615" s="1" t="s">
        <v>9</v>
      </c>
      <c r="O615" s="1" t="s">
        <v>289</v>
      </c>
      <c r="P615" s="1" t="s">
        <v>290</v>
      </c>
      <c r="Q615" s="1" t="s">
        <v>1027</v>
      </c>
      <c r="R615" s="20" t="s">
        <v>1027</v>
      </c>
    </row>
    <row r="616" spans="1:18" ht="17" x14ac:dyDescent="0.25">
      <c r="A616" s="19">
        <v>615</v>
      </c>
      <c r="B616" s="1" t="s">
        <v>3542</v>
      </c>
      <c r="C616" s="73">
        <v>1</v>
      </c>
      <c r="D616" s="1" t="s">
        <v>1487</v>
      </c>
      <c r="E616" s="1">
        <v>11512</v>
      </c>
      <c r="F616" s="1" t="s">
        <v>793</v>
      </c>
      <c r="G616" s="1">
        <v>114.23</v>
      </c>
      <c r="H616" s="1" t="s">
        <v>3543</v>
      </c>
      <c r="I616" s="1" t="s">
        <v>2382</v>
      </c>
      <c r="J616" s="1">
        <v>67193</v>
      </c>
      <c r="K616" s="1" t="s">
        <v>2382</v>
      </c>
      <c r="L616" s="1" t="s">
        <v>4229</v>
      </c>
      <c r="M616" s="1" t="s">
        <v>2382</v>
      </c>
      <c r="N616" s="1" t="s">
        <v>9</v>
      </c>
      <c r="O616" s="1" t="s">
        <v>289</v>
      </c>
      <c r="P616" s="1" t="s">
        <v>377</v>
      </c>
      <c r="Q616" s="1" t="s">
        <v>378</v>
      </c>
      <c r="R616" s="20" t="s">
        <v>1006</v>
      </c>
    </row>
    <row r="617" spans="1:18" ht="17" x14ac:dyDescent="0.25">
      <c r="A617" s="19">
        <v>616</v>
      </c>
      <c r="B617" s="1" t="s">
        <v>1693</v>
      </c>
      <c r="C617" s="73">
        <v>1</v>
      </c>
      <c r="D617" s="1" t="s">
        <v>1230</v>
      </c>
      <c r="E617" s="1">
        <v>62003</v>
      </c>
      <c r="F617" s="1" t="s">
        <v>186</v>
      </c>
      <c r="G617" s="1">
        <v>172.26</v>
      </c>
      <c r="H617" s="1" t="s">
        <v>3972</v>
      </c>
      <c r="I617" s="1" t="s">
        <v>2382</v>
      </c>
      <c r="J617" s="1" t="s">
        <v>2382</v>
      </c>
      <c r="K617" s="1" t="s">
        <v>1231</v>
      </c>
      <c r="L617" s="1" t="s">
        <v>2382</v>
      </c>
      <c r="M617" s="1" t="s">
        <v>2382</v>
      </c>
      <c r="N617" s="1" t="s">
        <v>9</v>
      </c>
      <c r="O617" s="1" t="s">
        <v>80</v>
      </c>
      <c r="P617" s="1" t="s">
        <v>106</v>
      </c>
      <c r="Q617" s="1" t="s">
        <v>184</v>
      </c>
      <c r="R617" s="20" t="s">
        <v>185</v>
      </c>
    </row>
    <row r="618" spans="1:18" ht="17" x14ac:dyDescent="0.25">
      <c r="A618" s="19">
        <v>617</v>
      </c>
      <c r="B618" s="1" t="s">
        <v>3036</v>
      </c>
      <c r="C618" s="73">
        <v>1</v>
      </c>
      <c r="D618" s="1" t="s">
        <v>1376</v>
      </c>
      <c r="E618" s="1">
        <v>610131</v>
      </c>
      <c r="F618" s="1" t="s">
        <v>1339</v>
      </c>
      <c r="G618" s="1">
        <v>207.27</v>
      </c>
      <c r="H618" s="1" t="s">
        <v>2382</v>
      </c>
      <c r="I618" s="1" t="s">
        <v>2382</v>
      </c>
      <c r="J618" s="1" t="s">
        <v>2382</v>
      </c>
      <c r="K618" s="1" t="s">
        <v>2382</v>
      </c>
      <c r="L618" s="1" t="s">
        <v>2382</v>
      </c>
      <c r="M618" s="1" t="s">
        <v>2382</v>
      </c>
      <c r="N618" s="1" t="s">
        <v>9</v>
      </c>
      <c r="O618" s="1" t="s">
        <v>88</v>
      </c>
      <c r="P618" s="1" t="s">
        <v>1377</v>
      </c>
      <c r="Q618" s="1" t="s">
        <v>1377</v>
      </c>
      <c r="R618" s="20" t="s">
        <v>1377</v>
      </c>
    </row>
    <row r="619" spans="1:18" ht="17" x14ac:dyDescent="0.25">
      <c r="A619" s="19">
        <v>618</v>
      </c>
      <c r="B619" s="1" t="s">
        <v>3156</v>
      </c>
      <c r="C619" s="73">
        <v>1</v>
      </c>
      <c r="D619" s="1" t="s">
        <v>1141</v>
      </c>
      <c r="E619" s="1">
        <v>7380</v>
      </c>
      <c r="F619" s="1" t="s">
        <v>1142</v>
      </c>
      <c r="G619" s="1">
        <v>184.66</v>
      </c>
      <c r="H619" s="78" t="s">
        <v>3157</v>
      </c>
      <c r="I619" s="1" t="s">
        <v>2382</v>
      </c>
      <c r="J619" s="1" t="s">
        <v>2382</v>
      </c>
      <c r="K619" s="1" t="s">
        <v>2382</v>
      </c>
      <c r="L619" s="1" t="s">
        <v>2382</v>
      </c>
      <c r="M619" s="1" t="s">
        <v>2382</v>
      </c>
      <c r="N619" s="1" t="s">
        <v>9</v>
      </c>
      <c r="O619" s="1" t="s">
        <v>46</v>
      </c>
      <c r="P619" s="1" t="s">
        <v>59</v>
      </c>
      <c r="Q619" s="1" t="s">
        <v>224</v>
      </c>
      <c r="R619" s="20" t="s">
        <v>224</v>
      </c>
    </row>
    <row r="620" spans="1:18" ht="17" x14ac:dyDescent="0.25">
      <c r="A620" s="19">
        <v>619</v>
      </c>
      <c r="B620" s="1" t="s">
        <v>2844</v>
      </c>
      <c r="C620" s="73">
        <v>1</v>
      </c>
      <c r="D620" s="1" t="s">
        <v>2240</v>
      </c>
      <c r="E620" s="1">
        <v>238792</v>
      </c>
      <c r="F620" s="1" t="s">
        <v>2842</v>
      </c>
      <c r="G620" s="1">
        <v>290.5</v>
      </c>
      <c r="H620" s="1" t="s">
        <v>3973</v>
      </c>
      <c r="I620" s="1" t="s">
        <v>2382</v>
      </c>
      <c r="J620" s="1" t="s">
        <v>2382</v>
      </c>
      <c r="K620" s="1" t="s">
        <v>2382</v>
      </c>
      <c r="L620" s="1" t="s">
        <v>2382</v>
      </c>
      <c r="M620" s="1" t="s">
        <v>2382</v>
      </c>
      <c r="N620" s="1" t="s">
        <v>9</v>
      </c>
      <c r="O620" s="1" t="s">
        <v>80</v>
      </c>
      <c r="P620" s="1" t="s">
        <v>81</v>
      </c>
      <c r="Q620" s="1" t="s">
        <v>1240</v>
      </c>
      <c r="R620" s="20" t="s">
        <v>1240</v>
      </c>
    </row>
    <row r="621" spans="1:18" ht="17" x14ac:dyDescent="0.25">
      <c r="A621" s="19">
        <v>620</v>
      </c>
      <c r="B621" s="1" t="s">
        <v>2826</v>
      </c>
      <c r="C621" s="73">
        <v>1</v>
      </c>
      <c r="D621" s="1" t="s">
        <v>2206</v>
      </c>
      <c r="E621" s="1">
        <v>538238</v>
      </c>
      <c r="F621" s="1" t="s">
        <v>1657</v>
      </c>
      <c r="G621" s="1">
        <v>296.60000000000002</v>
      </c>
      <c r="H621" s="1" t="s">
        <v>2382</v>
      </c>
      <c r="I621" s="1" t="s">
        <v>2382</v>
      </c>
      <c r="J621" s="1" t="s">
        <v>2382</v>
      </c>
      <c r="K621" s="1" t="s">
        <v>2382</v>
      </c>
      <c r="L621" s="1" t="s">
        <v>2382</v>
      </c>
      <c r="M621" s="1" t="s">
        <v>2382</v>
      </c>
      <c r="N621" s="1" t="s">
        <v>9</v>
      </c>
      <c r="O621" s="1" t="s">
        <v>289</v>
      </c>
      <c r="P621" s="1" t="s">
        <v>377</v>
      </c>
      <c r="Q621" s="1" t="s">
        <v>378</v>
      </c>
      <c r="R621" s="20" t="s">
        <v>1006</v>
      </c>
    </row>
    <row r="622" spans="1:18" ht="17" x14ac:dyDescent="0.25">
      <c r="A622" s="19">
        <v>621</v>
      </c>
      <c r="B622" s="1" t="s">
        <v>3047</v>
      </c>
      <c r="C622" s="73">
        <v>1</v>
      </c>
      <c r="D622" s="1" t="s">
        <v>2280</v>
      </c>
      <c r="E622" s="1">
        <v>4474782</v>
      </c>
      <c r="F622" s="1" t="s">
        <v>1519</v>
      </c>
      <c r="G622" s="1">
        <v>206.37</v>
      </c>
      <c r="H622" s="1" t="s">
        <v>3048</v>
      </c>
      <c r="I622" s="1" t="s">
        <v>2382</v>
      </c>
      <c r="J622" s="1" t="s">
        <v>2382</v>
      </c>
      <c r="K622" s="1" t="s">
        <v>2382</v>
      </c>
      <c r="L622" s="1" t="s">
        <v>2382</v>
      </c>
      <c r="M622" s="1" t="s">
        <v>2382</v>
      </c>
      <c r="N622" s="1" t="s">
        <v>9</v>
      </c>
      <c r="O622" s="1" t="s">
        <v>80</v>
      </c>
      <c r="P622" s="1" t="s">
        <v>81</v>
      </c>
      <c r="Q622" s="1" t="s">
        <v>305</v>
      </c>
      <c r="R622" s="20" t="s">
        <v>1559</v>
      </c>
    </row>
    <row r="623" spans="1:18" ht="17" x14ac:dyDescent="0.25">
      <c r="A623" s="19">
        <v>622</v>
      </c>
      <c r="B623" s="1" t="s">
        <v>3305</v>
      </c>
      <c r="C623" s="73">
        <v>1</v>
      </c>
      <c r="D623" s="1" t="s">
        <v>634</v>
      </c>
      <c r="E623" s="1">
        <v>5363526</v>
      </c>
      <c r="F623" s="1" t="s">
        <v>208</v>
      </c>
      <c r="G623" s="1">
        <v>154.25</v>
      </c>
      <c r="H623" s="1" t="s">
        <v>3974</v>
      </c>
      <c r="I623" s="1" t="s">
        <v>2382</v>
      </c>
      <c r="J623" s="1" t="s">
        <v>2382</v>
      </c>
      <c r="K623" s="1" t="s">
        <v>2382</v>
      </c>
      <c r="L623" s="1" t="s">
        <v>2382</v>
      </c>
      <c r="M623" s="1" t="s">
        <v>2382</v>
      </c>
      <c r="N623" s="1" t="s">
        <v>9</v>
      </c>
      <c r="O623" s="1" t="s">
        <v>88</v>
      </c>
      <c r="P623" s="1" t="s">
        <v>141</v>
      </c>
      <c r="Q623" s="1" t="s">
        <v>141</v>
      </c>
      <c r="R623" s="20" t="s">
        <v>141</v>
      </c>
    </row>
    <row r="624" spans="1:18" ht="17" x14ac:dyDescent="0.25">
      <c r="A624" s="19">
        <v>623</v>
      </c>
      <c r="B624" s="1" t="s">
        <v>2905</v>
      </c>
      <c r="C624" s="73">
        <v>1</v>
      </c>
      <c r="D624" s="1" t="s">
        <v>2906</v>
      </c>
      <c r="E624" s="1">
        <v>535091</v>
      </c>
      <c r="F624" s="1" t="s">
        <v>2907</v>
      </c>
      <c r="G624" s="1">
        <v>264.5</v>
      </c>
      <c r="H624" s="1" t="s">
        <v>3975</v>
      </c>
      <c r="I624" s="1" t="s">
        <v>2382</v>
      </c>
      <c r="J624" s="1" t="s">
        <v>2382</v>
      </c>
      <c r="K624" s="1" t="s">
        <v>2382</v>
      </c>
      <c r="L624" s="1" t="s">
        <v>2382</v>
      </c>
      <c r="M624" s="1" t="s">
        <v>2382</v>
      </c>
      <c r="N624" s="1" t="s">
        <v>9</v>
      </c>
      <c r="O624" s="1" t="s">
        <v>289</v>
      </c>
      <c r="P624" s="1" t="s">
        <v>623</v>
      </c>
      <c r="Q624" s="1" t="s">
        <v>623</v>
      </c>
      <c r="R624" s="20" t="s">
        <v>623</v>
      </c>
    </row>
    <row r="625" spans="1:18" ht="17" x14ac:dyDescent="0.25">
      <c r="A625" s="19">
        <v>624</v>
      </c>
      <c r="B625" s="1" t="s">
        <v>3554</v>
      </c>
      <c r="C625" s="73">
        <v>1</v>
      </c>
      <c r="D625" s="1" t="s">
        <v>1537</v>
      </c>
      <c r="E625" s="1">
        <v>12756</v>
      </c>
      <c r="F625" s="1" t="s">
        <v>873</v>
      </c>
      <c r="G625" s="1">
        <v>114.14</v>
      </c>
      <c r="H625" s="1" t="s">
        <v>3976</v>
      </c>
      <c r="I625" s="1" t="s">
        <v>2382</v>
      </c>
      <c r="J625" s="1">
        <v>85235</v>
      </c>
      <c r="K625" s="1" t="s">
        <v>1538</v>
      </c>
      <c r="L625" s="1" t="s">
        <v>4261</v>
      </c>
      <c r="M625" s="1" t="s">
        <v>2382</v>
      </c>
      <c r="N625" s="1" t="s">
        <v>9</v>
      </c>
      <c r="O625" s="1" t="s">
        <v>88</v>
      </c>
      <c r="P625" s="1" t="s">
        <v>540</v>
      </c>
      <c r="Q625" s="1" t="s">
        <v>541</v>
      </c>
      <c r="R625" s="20" t="s">
        <v>541</v>
      </c>
    </row>
    <row r="626" spans="1:18" ht="17" x14ac:dyDescent="0.25">
      <c r="A626" s="19">
        <v>625</v>
      </c>
      <c r="B626" s="1" t="s">
        <v>3488</v>
      </c>
      <c r="C626" s="73">
        <v>1</v>
      </c>
      <c r="D626" s="1" t="s">
        <v>2197</v>
      </c>
      <c r="E626" s="1">
        <v>567167</v>
      </c>
      <c r="F626" s="1" t="s">
        <v>646</v>
      </c>
      <c r="G626" s="1">
        <v>128.16999999999999</v>
      </c>
      <c r="H626" s="1" t="s">
        <v>3489</v>
      </c>
      <c r="I626" s="1" t="s">
        <v>2382</v>
      </c>
      <c r="J626" s="1" t="s">
        <v>2382</v>
      </c>
      <c r="K626" s="1" t="s">
        <v>2382</v>
      </c>
      <c r="L626" s="1" t="s">
        <v>2382</v>
      </c>
      <c r="M626" s="1" t="s">
        <v>2382</v>
      </c>
      <c r="N626" s="1" t="s">
        <v>9</v>
      </c>
      <c r="O626" s="1" t="s">
        <v>88</v>
      </c>
      <c r="P626" s="1" t="s">
        <v>540</v>
      </c>
      <c r="Q626" s="1" t="s">
        <v>541</v>
      </c>
      <c r="R626" s="20" t="s">
        <v>541</v>
      </c>
    </row>
    <row r="627" spans="1:18" ht="17" x14ac:dyDescent="0.25">
      <c r="A627" s="19">
        <v>626</v>
      </c>
      <c r="B627" s="1" t="s">
        <v>3487</v>
      </c>
      <c r="C627" s="73">
        <v>1</v>
      </c>
      <c r="D627" s="1" t="s">
        <v>645</v>
      </c>
      <c r="E627" s="1">
        <v>567124</v>
      </c>
      <c r="F627" s="1" t="s">
        <v>646</v>
      </c>
      <c r="G627" s="1">
        <v>128.16999999999999</v>
      </c>
      <c r="H627" s="1" t="s">
        <v>3977</v>
      </c>
      <c r="I627" s="1" t="s">
        <v>2382</v>
      </c>
      <c r="J627" s="1" t="s">
        <v>2382</v>
      </c>
      <c r="K627" s="1" t="s">
        <v>2382</v>
      </c>
      <c r="L627" s="1" t="s">
        <v>2382</v>
      </c>
      <c r="M627" s="1" t="s">
        <v>2382</v>
      </c>
      <c r="N627" s="1" t="s">
        <v>9</v>
      </c>
      <c r="O627" s="1" t="s">
        <v>88</v>
      </c>
      <c r="P627" s="1" t="s">
        <v>540</v>
      </c>
      <c r="Q627" s="1" t="s">
        <v>541</v>
      </c>
      <c r="R627" s="20" t="s">
        <v>541</v>
      </c>
    </row>
    <row r="628" spans="1:18" ht="17" x14ac:dyDescent="0.25">
      <c r="A628" s="19">
        <v>627</v>
      </c>
      <c r="B628" s="1" t="s">
        <v>3362</v>
      </c>
      <c r="C628" s="73">
        <v>1</v>
      </c>
      <c r="D628" s="1" t="s">
        <v>3363</v>
      </c>
      <c r="E628" s="1">
        <v>129847548</v>
      </c>
      <c r="F628" s="1" t="s">
        <v>1076</v>
      </c>
      <c r="G628" s="1">
        <v>148.16</v>
      </c>
      <c r="H628" s="1" t="s">
        <v>2382</v>
      </c>
      <c r="I628" s="1" t="s">
        <v>2382</v>
      </c>
      <c r="J628" s="1" t="s">
        <v>2382</v>
      </c>
      <c r="K628" s="1" t="s">
        <v>2382</v>
      </c>
      <c r="L628" s="1" t="s">
        <v>2382</v>
      </c>
      <c r="M628" s="1" t="s">
        <v>2382</v>
      </c>
      <c r="N628" s="1" t="s">
        <v>9</v>
      </c>
      <c r="O628" s="20" t="s">
        <v>289</v>
      </c>
      <c r="P628" s="20" t="s">
        <v>290</v>
      </c>
      <c r="Q628" s="20" t="s">
        <v>291</v>
      </c>
      <c r="R628" s="20" t="s">
        <v>291</v>
      </c>
    </row>
    <row r="629" spans="1:18" ht="17" x14ac:dyDescent="0.25">
      <c r="A629" s="19">
        <v>628</v>
      </c>
      <c r="B629" s="1" t="s">
        <v>1093</v>
      </c>
      <c r="C629" s="73">
        <v>1</v>
      </c>
      <c r="D629" s="1" t="s">
        <v>1092</v>
      </c>
      <c r="E629" s="1">
        <v>45095944</v>
      </c>
      <c r="F629" s="1" t="s">
        <v>208</v>
      </c>
      <c r="G629" s="1">
        <v>154.25</v>
      </c>
      <c r="H629" s="1" t="s">
        <v>2382</v>
      </c>
      <c r="I629" s="1" t="s">
        <v>2382</v>
      </c>
      <c r="J629" s="1" t="s">
        <v>2382</v>
      </c>
      <c r="K629" s="1" t="s">
        <v>1094</v>
      </c>
      <c r="L629" s="1" t="s">
        <v>2382</v>
      </c>
      <c r="M629" s="1" t="s">
        <v>2382</v>
      </c>
      <c r="N629" s="1" t="s">
        <v>9</v>
      </c>
      <c r="O629" s="1" t="s">
        <v>80</v>
      </c>
      <c r="P629" s="1" t="s">
        <v>81</v>
      </c>
      <c r="Q629" s="1" t="s">
        <v>82</v>
      </c>
      <c r="R629" s="20" t="s">
        <v>83</v>
      </c>
    </row>
    <row r="630" spans="1:18" ht="17" x14ac:dyDescent="0.25">
      <c r="A630" s="19">
        <v>629</v>
      </c>
      <c r="B630" s="1" t="s">
        <v>3032</v>
      </c>
      <c r="C630" s="73">
        <v>1</v>
      </c>
      <c r="D630" s="1" t="s">
        <v>1337</v>
      </c>
      <c r="E630" s="1">
        <v>83247</v>
      </c>
      <c r="F630" s="1" t="s">
        <v>1339</v>
      </c>
      <c r="G630" s="1">
        <v>207.27</v>
      </c>
      <c r="H630" s="1" t="s">
        <v>3033</v>
      </c>
      <c r="I630" s="1" t="s">
        <v>2382</v>
      </c>
      <c r="J630" s="1" t="s">
        <v>2382</v>
      </c>
      <c r="K630" s="1" t="s">
        <v>2382</v>
      </c>
      <c r="L630" s="1" t="s">
        <v>2382</v>
      </c>
      <c r="M630" s="1" t="s">
        <v>2382</v>
      </c>
      <c r="N630" s="1" t="s">
        <v>9</v>
      </c>
      <c r="O630" s="1" t="s">
        <v>88</v>
      </c>
      <c r="P630" s="1" t="s">
        <v>164</v>
      </c>
      <c r="Q630" s="1" t="s">
        <v>165</v>
      </c>
      <c r="R630" s="20" t="s">
        <v>1338</v>
      </c>
    </row>
    <row r="631" spans="1:18" ht="17" x14ac:dyDescent="0.25">
      <c r="A631" s="19">
        <v>630</v>
      </c>
      <c r="B631" s="1" t="s">
        <v>3343</v>
      </c>
      <c r="C631" s="73">
        <v>1</v>
      </c>
      <c r="D631" s="1" t="s">
        <v>444</v>
      </c>
      <c r="E631" s="1">
        <v>6989</v>
      </c>
      <c r="F631" s="1" t="s">
        <v>84</v>
      </c>
      <c r="G631" s="1">
        <v>150.22</v>
      </c>
      <c r="H631" s="1" t="s">
        <v>3978</v>
      </c>
      <c r="I631" s="1" t="s">
        <v>445</v>
      </c>
      <c r="J631" s="1" t="s">
        <v>2382</v>
      </c>
      <c r="K631" s="1" t="s">
        <v>446</v>
      </c>
      <c r="L631" s="1" t="s">
        <v>4287</v>
      </c>
      <c r="M631" s="1" t="s">
        <v>447</v>
      </c>
      <c r="N631" s="1" t="s">
        <v>9</v>
      </c>
      <c r="O631" s="1" t="s">
        <v>80</v>
      </c>
      <c r="P631" s="1" t="s">
        <v>81</v>
      </c>
      <c r="Q631" s="1" t="s">
        <v>82</v>
      </c>
      <c r="R631" s="20" t="s">
        <v>145</v>
      </c>
    </row>
    <row r="632" spans="1:18" ht="17" x14ac:dyDescent="0.25">
      <c r="A632" s="19">
        <v>631</v>
      </c>
      <c r="B632" s="1" t="s">
        <v>3500</v>
      </c>
      <c r="C632" s="73">
        <v>1</v>
      </c>
      <c r="D632" s="1" t="s">
        <v>2283</v>
      </c>
      <c r="E632" s="1">
        <v>548907</v>
      </c>
      <c r="F632" s="1" t="s">
        <v>3501</v>
      </c>
      <c r="G632" s="1">
        <v>124.22</v>
      </c>
      <c r="H632" s="1" t="s">
        <v>3502</v>
      </c>
      <c r="I632" s="1" t="s">
        <v>2382</v>
      </c>
      <c r="J632" s="1" t="s">
        <v>2382</v>
      </c>
      <c r="K632" s="1" t="s">
        <v>2382</v>
      </c>
      <c r="L632" s="1" t="s">
        <v>2382</v>
      </c>
      <c r="M632" s="1" t="s">
        <v>2382</v>
      </c>
      <c r="N632" s="1" t="s">
        <v>9</v>
      </c>
      <c r="O632" s="1" t="s">
        <v>289</v>
      </c>
      <c r="P632" s="1" t="s">
        <v>290</v>
      </c>
      <c r="Q632" s="1" t="s">
        <v>3019</v>
      </c>
      <c r="R632" s="20" t="s">
        <v>3020</v>
      </c>
    </row>
    <row r="633" spans="1:18" ht="17" x14ac:dyDescent="0.25">
      <c r="A633" s="19">
        <v>632</v>
      </c>
      <c r="B633" s="1" t="s">
        <v>3473</v>
      </c>
      <c r="C633" s="73">
        <v>1</v>
      </c>
      <c r="D633" s="1" t="s">
        <v>1233</v>
      </c>
      <c r="E633" s="1">
        <v>28965</v>
      </c>
      <c r="F633" s="1" t="s">
        <v>158</v>
      </c>
      <c r="G633" s="1">
        <v>128.21</v>
      </c>
      <c r="H633" s="1" t="s">
        <v>3979</v>
      </c>
      <c r="I633" s="1" t="s">
        <v>2382</v>
      </c>
      <c r="J633" s="1" t="s">
        <v>2382</v>
      </c>
      <c r="K633" s="1" t="s">
        <v>2382</v>
      </c>
      <c r="L633" s="1" t="s">
        <v>4200</v>
      </c>
      <c r="M633" s="1" t="s">
        <v>2382</v>
      </c>
      <c r="N633" s="1" t="s">
        <v>9</v>
      </c>
      <c r="O633" s="1" t="s">
        <v>10</v>
      </c>
      <c r="P633" s="1" t="s">
        <v>11</v>
      </c>
      <c r="Q633" s="1" t="s">
        <v>12</v>
      </c>
      <c r="R633" s="20" t="s">
        <v>13</v>
      </c>
    </row>
    <row r="634" spans="1:18" ht="17" x14ac:dyDescent="0.25">
      <c r="A634" s="19">
        <v>633</v>
      </c>
      <c r="B634" s="1" t="s">
        <v>3037</v>
      </c>
      <c r="C634" s="73">
        <v>1</v>
      </c>
      <c r="D634" s="1" t="s">
        <v>2258</v>
      </c>
      <c r="E634" s="1">
        <v>97158</v>
      </c>
      <c r="F634" s="1" t="s">
        <v>3038</v>
      </c>
      <c r="G634" s="1">
        <v>207.23</v>
      </c>
      <c r="H634" s="1" t="s">
        <v>3039</v>
      </c>
      <c r="I634" s="1" t="s">
        <v>2382</v>
      </c>
      <c r="J634" s="1" t="s">
        <v>2382</v>
      </c>
      <c r="K634" s="1" t="s">
        <v>2382</v>
      </c>
      <c r="L634" s="1" t="s">
        <v>2382</v>
      </c>
      <c r="M634" s="1" t="s">
        <v>2382</v>
      </c>
      <c r="N634" s="1" t="s">
        <v>9</v>
      </c>
      <c r="O634" s="1" t="s">
        <v>1502</v>
      </c>
      <c r="P634" s="1" t="s">
        <v>1503</v>
      </c>
      <c r="Q634" s="1" t="s">
        <v>1504</v>
      </c>
      <c r="R634" s="20" t="s">
        <v>1505</v>
      </c>
    </row>
    <row r="635" spans="1:18" ht="17" x14ac:dyDescent="0.25">
      <c r="A635" s="19">
        <v>634</v>
      </c>
      <c r="B635" s="1" t="s">
        <v>3512</v>
      </c>
      <c r="C635" s="73">
        <v>1</v>
      </c>
      <c r="D635" s="1" t="s">
        <v>2375</v>
      </c>
      <c r="E635" s="1">
        <v>572119</v>
      </c>
      <c r="F635" s="1" t="s">
        <v>3508</v>
      </c>
      <c r="G635" s="1">
        <v>122.21</v>
      </c>
      <c r="H635" s="1" t="s">
        <v>3980</v>
      </c>
      <c r="I635" s="1" t="s">
        <v>2382</v>
      </c>
      <c r="J635" s="1" t="s">
        <v>2382</v>
      </c>
      <c r="K635" s="1" t="s">
        <v>2382</v>
      </c>
      <c r="L635" s="1" t="s">
        <v>2382</v>
      </c>
      <c r="M635" s="1" t="s">
        <v>2382</v>
      </c>
      <c r="N635" s="1" t="s">
        <v>9</v>
      </c>
      <c r="O635" s="1" t="s">
        <v>289</v>
      </c>
      <c r="P635" s="1" t="s">
        <v>290</v>
      </c>
      <c r="Q635" s="1" t="s">
        <v>767</v>
      </c>
      <c r="R635" s="20" t="s">
        <v>945</v>
      </c>
    </row>
    <row r="636" spans="1:18" ht="17" x14ac:dyDescent="0.25">
      <c r="A636" s="19">
        <v>635</v>
      </c>
      <c r="B636" s="1" t="s">
        <v>3431</v>
      </c>
      <c r="C636" s="73">
        <v>1</v>
      </c>
      <c r="D636" s="1" t="s">
        <v>1608</v>
      </c>
      <c r="E636" s="1">
        <v>6427476</v>
      </c>
      <c r="F636" s="1" t="s">
        <v>146</v>
      </c>
      <c r="G636" s="1">
        <v>134.22</v>
      </c>
      <c r="H636" s="1" t="s">
        <v>3432</v>
      </c>
      <c r="I636" s="1" t="s">
        <v>2382</v>
      </c>
      <c r="J636" s="1" t="s">
        <v>2382</v>
      </c>
      <c r="K636" s="1" t="s">
        <v>2382</v>
      </c>
      <c r="L636" s="1" t="s">
        <v>2382</v>
      </c>
      <c r="M636" s="1" t="s">
        <v>2382</v>
      </c>
      <c r="N636" s="1" t="s">
        <v>9</v>
      </c>
      <c r="O636" s="1" t="s">
        <v>80</v>
      </c>
      <c r="P636" s="1" t="s">
        <v>81</v>
      </c>
      <c r="Q636" s="1" t="s">
        <v>82</v>
      </c>
      <c r="R636" s="20" t="s">
        <v>489</v>
      </c>
    </row>
    <row r="637" spans="1:18" ht="17" x14ac:dyDescent="0.25">
      <c r="A637" s="19">
        <v>636</v>
      </c>
      <c r="B637" s="1" t="s">
        <v>3164</v>
      </c>
      <c r="C637" s="73">
        <v>1</v>
      </c>
      <c r="D637" s="1" t="s">
        <v>2215</v>
      </c>
      <c r="E637" s="1">
        <v>535089</v>
      </c>
      <c r="F637" s="1" t="s">
        <v>3165</v>
      </c>
      <c r="G637" s="1">
        <v>183.25</v>
      </c>
      <c r="H637" s="79" t="s">
        <v>4185</v>
      </c>
      <c r="I637" s="1" t="s">
        <v>2382</v>
      </c>
      <c r="J637" s="1" t="s">
        <v>2382</v>
      </c>
      <c r="K637" s="1" t="s">
        <v>2382</v>
      </c>
      <c r="L637" s="1" t="s">
        <v>2382</v>
      </c>
      <c r="M637" s="1" t="s">
        <v>2382</v>
      </c>
      <c r="N637" s="1" t="s">
        <v>9</v>
      </c>
      <c r="O637" s="1" t="s">
        <v>1502</v>
      </c>
      <c r="P637" s="1" t="s">
        <v>1503</v>
      </c>
      <c r="Q637" s="1" t="s">
        <v>1504</v>
      </c>
      <c r="R637" s="20" t="s">
        <v>1505</v>
      </c>
    </row>
    <row r="638" spans="1:18" ht="17" x14ac:dyDescent="0.25">
      <c r="A638" s="19">
        <v>637</v>
      </c>
      <c r="B638" s="1" t="s">
        <v>2896</v>
      </c>
      <c r="C638" s="73">
        <v>1</v>
      </c>
      <c r="D638" s="1" t="s">
        <v>1345</v>
      </c>
      <c r="E638" s="1">
        <v>622533</v>
      </c>
      <c r="F638" s="1" t="s">
        <v>1347</v>
      </c>
      <c r="G638" s="1">
        <v>267.8</v>
      </c>
      <c r="H638" s="1" t="s">
        <v>2897</v>
      </c>
      <c r="I638" s="1" t="s">
        <v>2382</v>
      </c>
      <c r="J638" s="1" t="s">
        <v>2382</v>
      </c>
      <c r="K638" s="1" t="s">
        <v>2382</v>
      </c>
      <c r="L638" s="1" t="s">
        <v>2382</v>
      </c>
      <c r="M638" s="1" t="s">
        <v>2382</v>
      </c>
      <c r="N638" s="1" t="s">
        <v>9</v>
      </c>
      <c r="O638" s="1" t="s">
        <v>88</v>
      </c>
      <c r="P638" s="1" t="s">
        <v>1156</v>
      </c>
      <c r="Q638" s="1" t="s">
        <v>1346</v>
      </c>
      <c r="R638" s="20" t="s">
        <v>1346</v>
      </c>
    </row>
    <row r="639" spans="1:18" ht="17" x14ac:dyDescent="0.25">
      <c r="A639" s="19">
        <v>638</v>
      </c>
      <c r="B639" s="1" t="s">
        <v>3060</v>
      </c>
      <c r="C639" s="73">
        <v>1</v>
      </c>
      <c r="D639" s="1" t="s">
        <v>3061</v>
      </c>
      <c r="E639" s="1">
        <v>557143</v>
      </c>
      <c r="F639" s="1" t="s">
        <v>984</v>
      </c>
      <c r="G639" s="1">
        <v>204.35</v>
      </c>
      <c r="H639" s="1" t="s">
        <v>2382</v>
      </c>
      <c r="I639" s="1" t="s">
        <v>2382</v>
      </c>
      <c r="J639" s="1" t="s">
        <v>2382</v>
      </c>
      <c r="K639" s="1" t="s">
        <v>2382</v>
      </c>
      <c r="L639" s="1" t="s">
        <v>2382</v>
      </c>
      <c r="M639" s="1" t="s">
        <v>2382</v>
      </c>
      <c r="N639" s="1" t="s">
        <v>9</v>
      </c>
      <c r="O639" s="1" t="s">
        <v>289</v>
      </c>
      <c r="P639" s="1" t="s">
        <v>290</v>
      </c>
      <c r="Q639" s="1" t="s">
        <v>291</v>
      </c>
      <c r="R639" s="20" t="s">
        <v>291</v>
      </c>
    </row>
    <row r="640" spans="1:18" ht="17" x14ac:dyDescent="0.25">
      <c r="A640" s="19">
        <v>639</v>
      </c>
      <c r="B640" s="1" t="s">
        <v>3518</v>
      </c>
      <c r="C640" s="73">
        <v>1</v>
      </c>
      <c r="D640" s="1" t="s">
        <v>1477</v>
      </c>
      <c r="E640" s="1">
        <v>70737</v>
      </c>
      <c r="F640" s="1" t="s">
        <v>1479</v>
      </c>
      <c r="G640" s="1">
        <v>121.14</v>
      </c>
      <c r="H640" s="1" t="s">
        <v>3007</v>
      </c>
      <c r="I640" s="1" t="s">
        <v>2382</v>
      </c>
      <c r="J640" s="1" t="s">
        <v>2382</v>
      </c>
      <c r="K640" s="1" t="s">
        <v>2382</v>
      </c>
      <c r="L640" s="1" t="s">
        <v>2382</v>
      </c>
      <c r="M640" s="1" t="s">
        <v>2382</v>
      </c>
      <c r="N640" s="1" t="s">
        <v>9</v>
      </c>
      <c r="O640" s="1" t="s">
        <v>88</v>
      </c>
      <c r="P640" s="1" t="s">
        <v>331</v>
      </c>
      <c r="Q640" s="1" t="s">
        <v>1478</v>
      </c>
      <c r="R640" s="20" t="s">
        <v>1478</v>
      </c>
    </row>
    <row r="641" spans="1:18" ht="17" x14ac:dyDescent="0.25">
      <c r="A641" s="19">
        <v>640</v>
      </c>
      <c r="B641" s="1" t="s">
        <v>3471</v>
      </c>
      <c r="C641" s="73">
        <v>1</v>
      </c>
      <c r="D641" s="1" t="s">
        <v>575</v>
      </c>
      <c r="E641" s="1">
        <v>12210</v>
      </c>
      <c r="F641" s="1" t="s">
        <v>158</v>
      </c>
      <c r="G641" s="1">
        <v>128.21</v>
      </c>
      <c r="H641" s="1" t="s">
        <v>3472</v>
      </c>
      <c r="I641" s="1" t="s">
        <v>2382</v>
      </c>
      <c r="J641" s="1" t="s">
        <v>2382</v>
      </c>
      <c r="K641" s="1" t="s">
        <v>2382</v>
      </c>
      <c r="L641" s="1" t="s">
        <v>4197</v>
      </c>
      <c r="M641" s="1" t="s">
        <v>2382</v>
      </c>
      <c r="N641" s="1" t="s">
        <v>9</v>
      </c>
      <c r="O641" s="1" t="s">
        <v>10</v>
      </c>
      <c r="P641" s="1" t="s">
        <v>11</v>
      </c>
      <c r="Q641" s="1" t="s">
        <v>12</v>
      </c>
      <c r="R641" s="20" t="s">
        <v>13</v>
      </c>
    </row>
    <row r="642" spans="1:18" ht="17" x14ac:dyDescent="0.25">
      <c r="A642" s="19">
        <v>641</v>
      </c>
      <c r="B642" s="1" t="s">
        <v>2879</v>
      </c>
      <c r="C642" s="73">
        <v>1</v>
      </c>
      <c r="D642" s="1" t="s">
        <v>2275</v>
      </c>
      <c r="E642" s="1">
        <v>93065</v>
      </c>
      <c r="F642" s="1" t="s">
        <v>1242</v>
      </c>
      <c r="G642" s="1">
        <v>268.5</v>
      </c>
      <c r="H642" s="1" t="s">
        <v>3981</v>
      </c>
      <c r="I642" s="1" t="s">
        <v>2382</v>
      </c>
      <c r="J642" s="1" t="s">
        <v>2382</v>
      </c>
      <c r="K642" s="1" t="s">
        <v>2382</v>
      </c>
      <c r="L642" s="1" t="s">
        <v>2382</v>
      </c>
      <c r="M642" s="1" t="s">
        <v>2382</v>
      </c>
      <c r="N642" s="1" t="s">
        <v>9</v>
      </c>
      <c r="O642" s="1" t="s">
        <v>289</v>
      </c>
      <c r="P642" s="1" t="s">
        <v>377</v>
      </c>
      <c r="Q642" s="1" t="s">
        <v>378</v>
      </c>
      <c r="R642" s="20" t="s">
        <v>1006</v>
      </c>
    </row>
    <row r="643" spans="1:18" ht="17" x14ac:dyDescent="0.25">
      <c r="A643" s="19">
        <v>642</v>
      </c>
      <c r="B643" s="1" t="s">
        <v>3242</v>
      </c>
      <c r="C643" s="73">
        <v>1</v>
      </c>
      <c r="D643" s="1" t="s">
        <v>3243</v>
      </c>
      <c r="E643" s="1">
        <v>565696</v>
      </c>
      <c r="F643" s="1" t="s">
        <v>409</v>
      </c>
      <c r="G643" s="1">
        <v>170.25</v>
      </c>
      <c r="H643" s="79" t="s">
        <v>4186</v>
      </c>
      <c r="I643" s="1" t="s">
        <v>2382</v>
      </c>
      <c r="J643" s="1" t="s">
        <v>2382</v>
      </c>
      <c r="K643" s="1" t="s">
        <v>2382</v>
      </c>
      <c r="L643" s="1" t="s">
        <v>2382</v>
      </c>
      <c r="M643" s="1" t="s">
        <v>2382</v>
      </c>
      <c r="N643" s="1" t="s">
        <v>9</v>
      </c>
      <c r="O643" s="1" t="s">
        <v>80</v>
      </c>
      <c r="P643" s="1" t="s">
        <v>81</v>
      </c>
      <c r="Q643" s="1" t="s">
        <v>82</v>
      </c>
      <c r="R643" s="20" t="s">
        <v>489</v>
      </c>
    </row>
    <row r="644" spans="1:18" ht="17" x14ac:dyDescent="0.25">
      <c r="A644" s="19">
        <v>643</v>
      </c>
      <c r="B644" s="1" t="s">
        <v>2327</v>
      </c>
      <c r="C644" s="73">
        <v>1</v>
      </c>
      <c r="D644" s="1" t="s">
        <v>3026</v>
      </c>
      <c r="E644" s="1">
        <v>577932</v>
      </c>
      <c r="F644" s="1" t="s">
        <v>3027</v>
      </c>
      <c r="G644" s="1">
        <v>208.3</v>
      </c>
      <c r="H644" s="1" t="s">
        <v>2382</v>
      </c>
      <c r="I644" s="1" t="s">
        <v>2382</v>
      </c>
      <c r="J644" s="1" t="s">
        <v>2382</v>
      </c>
      <c r="K644" s="1" t="s">
        <v>2382</v>
      </c>
      <c r="L644" s="1" t="s">
        <v>2382</v>
      </c>
      <c r="M644" s="1" t="s">
        <v>2382</v>
      </c>
      <c r="N644" s="1" t="s">
        <v>9</v>
      </c>
      <c r="O644" s="1" t="s">
        <v>88</v>
      </c>
      <c r="P644" s="1" t="s">
        <v>540</v>
      </c>
      <c r="Q644" s="1" t="s">
        <v>872</v>
      </c>
      <c r="R644" s="20" t="s">
        <v>872</v>
      </c>
    </row>
    <row r="645" spans="1:18" ht="17" x14ac:dyDescent="0.25">
      <c r="A645" s="19">
        <v>644</v>
      </c>
      <c r="B645" s="1" t="s">
        <v>2867</v>
      </c>
      <c r="C645" s="73">
        <v>1</v>
      </c>
      <c r="D645" s="1" t="s">
        <v>761</v>
      </c>
      <c r="E645" s="1">
        <v>545303</v>
      </c>
      <c r="F645" s="1" t="s">
        <v>762</v>
      </c>
      <c r="G645" s="1">
        <v>276.39999999999998</v>
      </c>
      <c r="H645" s="1" t="s">
        <v>2868</v>
      </c>
      <c r="I645" s="1" t="s">
        <v>2382</v>
      </c>
      <c r="J645" s="1" t="s">
        <v>2382</v>
      </c>
      <c r="K645" s="1" t="s">
        <v>2382</v>
      </c>
      <c r="L645" s="1" t="s">
        <v>2382</v>
      </c>
      <c r="M645" s="1" t="s">
        <v>2382</v>
      </c>
      <c r="N645" s="1" t="s">
        <v>9</v>
      </c>
      <c r="O645" s="1" t="s">
        <v>88</v>
      </c>
      <c r="P645" s="1" t="s">
        <v>540</v>
      </c>
      <c r="Q645" s="1" t="s">
        <v>541</v>
      </c>
      <c r="R645" s="20" t="s">
        <v>541</v>
      </c>
    </row>
    <row r="646" spans="1:18" ht="17" x14ac:dyDescent="0.25">
      <c r="A646" s="19">
        <v>645</v>
      </c>
      <c r="B646" s="1" t="s">
        <v>2765</v>
      </c>
      <c r="C646" s="73">
        <v>1</v>
      </c>
      <c r="D646" s="1" t="s">
        <v>1453</v>
      </c>
      <c r="E646" s="1">
        <v>41390</v>
      </c>
      <c r="F646" s="1" t="s">
        <v>1455</v>
      </c>
      <c r="G646" s="1">
        <v>342.9</v>
      </c>
      <c r="H646" s="1" t="s">
        <v>2766</v>
      </c>
      <c r="I646" s="1" t="s">
        <v>2382</v>
      </c>
      <c r="J646" s="1" t="s">
        <v>2382</v>
      </c>
      <c r="K646" s="1" t="s">
        <v>2382</v>
      </c>
      <c r="L646" s="1" t="s">
        <v>2382</v>
      </c>
      <c r="M646" s="1" t="s">
        <v>2382</v>
      </c>
      <c r="N646" s="1" t="s">
        <v>9</v>
      </c>
      <c r="O646" s="1" t="s">
        <v>88</v>
      </c>
      <c r="P646" s="1" t="s">
        <v>1407</v>
      </c>
      <c r="Q646" s="1" t="s">
        <v>1454</v>
      </c>
      <c r="R646" s="20" t="s">
        <v>1454</v>
      </c>
    </row>
    <row r="647" spans="1:18" ht="17" x14ac:dyDescent="0.25">
      <c r="A647" s="19">
        <v>646</v>
      </c>
      <c r="B647" s="1" t="s">
        <v>3195</v>
      </c>
      <c r="C647" s="73">
        <v>1</v>
      </c>
      <c r="D647" s="1" t="s">
        <v>1425</v>
      </c>
      <c r="E647" s="1">
        <v>343861</v>
      </c>
      <c r="F647" s="1" t="s">
        <v>1428</v>
      </c>
      <c r="G647" s="1">
        <v>175.19</v>
      </c>
      <c r="H647" s="1" t="s">
        <v>3196</v>
      </c>
      <c r="I647" s="1" t="s">
        <v>2382</v>
      </c>
      <c r="J647" s="1" t="s">
        <v>2382</v>
      </c>
      <c r="K647" s="1" t="s">
        <v>2382</v>
      </c>
      <c r="L647" s="1" t="s">
        <v>2382</v>
      </c>
      <c r="M647" s="1" t="s">
        <v>2382</v>
      </c>
      <c r="N647" s="1" t="s">
        <v>9</v>
      </c>
      <c r="O647" s="1" t="s">
        <v>88</v>
      </c>
      <c r="P647" s="1" t="s">
        <v>3197</v>
      </c>
      <c r="Q647" s="1" t="s">
        <v>1426</v>
      </c>
      <c r="R647" s="20" t="s">
        <v>1427</v>
      </c>
    </row>
    <row r="648" spans="1:18" ht="17" x14ac:dyDescent="0.25">
      <c r="A648" s="19">
        <v>647</v>
      </c>
      <c r="B648" s="1" t="s">
        <v>2928</v>
      </c>
      <c r="C648" s="73">
        <v>1</v>
      </c>
      <c r="D648" s="1" t="s">
        <v>2212</v>
      </c>
      <c r="E648" s="1">
        <v>292733</v>
      </c>
      <c r="F648" s="1" t="s">
        <v>812</v>
      </c>
      <c r="G648" s="1">
        <v>240.5</v>
      </c>
      <c r="H648" s="1" t="s">
        <v>2929</v>
      </c>
      <c r="I648" s="1" t="s">
        <v>2382</v>
      </c>
      <c r="J648" s="1" t="s">
        <v>2382</v>
      </c>
      <c r="K648" s="1" t="s">
        <v>2382</v>
      </c>
      <c r="L648" s="1" t="s">
        <v>2382</v>
      </c>
      <c r="M648" s="1" t="s">
        <v>2382</v>
      </c>
      <c r="N648" s="1" t="s">
        <v>9</v>
      </c>
      <c r="O648" s="1" t="s">
        <v>289</v>
      </c>
      <c r="P648" s="1" t="s">
        <v>377</v>
      </c>
      <c r="Q648" s="1" t="s">
        <v>378</v>
      </c>
      <c r="R648" s="20" t="s">
        <v>1006</v>
      </c>
    </row>
    <row r="649" spans="1:18" ht="17" x14ac:dyDescent="0.25">
      <c r="A649" s="19">
        <v>648</v>
      </c>
      <c r="B649" s="1" t="s">
        <v>3017</v>
      </c>
      <c r="C649" s="73">
        <v>1</v>
      </c>
      <c r="D649" s="1" t="s">
        <v>2216</v>
      </c>
      <c r="E649" s="1">
        <v>549063</v>
      </c>
      <c r="F649" s="1" t="s">
        <v>3018</v>
      </c>
      <c r="G649" s="1">
        <v>208.38</v>
      </c>
      <c r="H649" s="79" t="s">
        <v>4187</v>
      </c>
      <c r="I649" s="1" t="s">
        <v>2382</v>
      </c>
      <c r="J649" s="1" t="s">
        <v>2382</v>
      </c>
      <c r="K649" s="1" t="s">
        <v>2382</v>
      </c>
      <c r="L649" s="1" t="s">
        <v>2382</v>
      </c>
      <c r="M649" s="1" t="s">
        <v>2382</v>
      </c>
      <c r="N649" s="1" t="s">
        <v>9</v>
      </c>
      <c r="O649" s="1" t="s">
        <v>289</v>
      </c>
      <c r="P649" s="1" t="s">
        <v>290</v>
      </c>
      <c r="Q649" s="1" t="s">
        <v>3019</v>
      </c>
      <c r="R649" s="20" t="s">
        <v>3020</v>
      </c>
    </row>
    <row r="650" spans="1:18" ht="17" x14ac:dyDescent="0.25">
      <c r="A650" s="19">
        <v>649</v>
      </c>
      <c r="B650" s="1" t="s">
        <v>3093</v>
      </c>
      <c r="C650" s="73">
        <v>1</v>
      </c>
      <c r="D650" s="1" t="s">
        <v>2357</v>
      </c>
      <c r="E650" s="1">
        <v>604562</v>
      </c>
      <c r="F650" s="1" t="s">
        <v>1615</v>
      </c>
      <c r="G650" s="1">
        <v>202.29</v>
      </c>
      <c r="H650" s="1" t="s">
        <v>3982</v>
      </c>
      <c r="I650" s="1" t="s">
        <v>2382</v>
      </c>
      <c r="J650" s="1" t="s">
        <v>2382</v>
      </c>
      <c r="K650" s="1" t="s">
        <v>2382</v>
      </c>
      <c r="L650" s="1" t="s">
        <v>2382</v>
      </c>
      <c r="M650" s="1" t="s">
        <v>2382</v>
      </c>
      <c r="N650" s="1" t="s">
        <v>9</v>
      </c>
      <c r="O650" s="1" t="s">
        <v>46</v>
      </c>
      <c r="P650" s="1" t="s">
        <v>261</v>
      </c>
      <c r="Q650" s="1" t="s">
        <v>261</v>
      </c>
      <c r="R650" s="20" t="s">
        <v>261</v>
      </c>
    </row>
    <row r="651" spans="1:18" ht="17" x14ac:dyDescent="0.25">
      <c r="A651" s="19">
        <v>650</v>
      </c>
      <c r="B651" s="1" t="s">
        <v>3090</v>
      </c>
      <c r="C651" s="73">
        <v>1</v>
      </c>
      <c r="D651" s="1" t="s">
        <v>2364</v>
      </c>
      <c r="E651" s="1">
        <v>583109</v>
      </c>
      <c r="F651" s="1" t="s">
        <v>1136</v>
      </c>
      <c r="G651" s="1">
        <v>202.33</v>
      </c>
      <c r="H651" s="1" t="s">
        <v>4188</v>
      </c>
      <c r="I651" s="1" t="s">
        <v>2382</v>
      </c>
      <c r="J651" s="1" t="s">
        <v>2382</v>
      </c>
      <c r="K651" s="1" t="s">
        <v>2382</v>
      </c>
      <c r="L651" s="1" t="s">
        <v>2382</v>
      </c>
      <c r="M651" s="1" t="s">
        <v>2382</v>
      </c>
      <c r="N651" s="1" t="s">
        <v>9</v>
      </c>
      <c r="O651" s="1" t="s">
        <v>80</v>
      </c>
      <c r="P651" s="1" t="s">
        <v>81</v>
      </c>
      <c r="Q651" s="1" t="s">
        <v>82</v>
      </c>
      <c r="R651" s="20" t="s">
        <v>82</v>
      </c>
    </row>
    <row r="652" spans="1:18" ht="17" x14ac:dyDescent="0.25">
      <c r="A652" s="19">
        <v>651</v>
      </c>
      <c r="B652" s="1" t="s">
        <v>1055</v>
      </c>
      <c r="C652" s="73">
        <v>1</v>
      </c>
      <c r="D652" s="1" t="s">
        <v>1054</v>
      </c>
      <c r="E652" s="1">
        <v>562067</v>
      </c>
      <c r="F652" s="1" t="s">
        <v>810</v>
      </c>
      <c r="G652" s="1">
        <v>220.35</v>
      </c>
      <c r="H652" s="1" t="s">
        <v>2382</v>
      </c>
      <c r="I652" s="1" t="s">
        <v>2382</v>
      </c>
      <c r="J652" s="1" t="s">
        <v>2382</v>
      </c>
      <c r="K652" s="1" t="s">
        <v>2382</v>
      </c>
      <c r="L652" s="1" t="s">
        <v>2382</v>
      </c>
      <c r="M652" s="1" t="s">
        <v>2382</v>
      </c>
      <c r="N652" s="1" t="s">
        <v>9</v>
      </c>
      <c r="O652" s="1" t="s">
        <v>80</v>
      </c>
      <c r="P652" s="1" t="s">
        <v>81</v>
      </c>
      <c r="Q652" s="1" t="s">
        <v>305</v>
      </c>
      <c r="R652" s="20" t="s">
        <v>305</v>
      </c>
    </row>
    <row r="653" spans="1:18" ht="17" x14ac:dyDescent="0.25">
      <c r="A653" s="19">
        <v>652</v>
      </c>
      <c r="B653" s="1" t="s">
        <v>3094</v>
      </c>
      <c r="C653" s="73">
        <v>1</v>
      </c>
      <c r="D653" s="1" t="s">
        <v>902</v>
      </c>
      <c r="E653" s="1">
        <v>313067</v>
      </c>
      <c r="F653" s="1" t="s">
        <v>306</v>
      </c>
      <c r="G653" s="1">
        <v>200.32</v>
      </c>
      <c r="H653" s="1" t="s">
        <v>3095</v>
      </c>
      <c r="I653" s="1" t="s">
        <v>2382</v>
      </c>
      <c r="J653" s="1" t="s">
        <v>2382</v>
      </c>
      <c r="K653" s="1" t="s">
        <v>2382</v>
      </c>
      <c r="L653" s="1" t="s">
        <v>2382</v>
      </c>
      <c r="M653" s="1" t="s">
        <v>2382</v>
      </c>
      <c r="N653" s="1" t="s">
        <v>9</v>
      </c>
      <c r="O653" s="1" t="s">
        <v>46</v>
      </c>
      <c r="P653" s="1" t="s">
        <v>903</v>
      </c>
      <c r="Q653" s="1" t="s">
        <v>903</v>
      </c>
      <c r="R653" s="20" t="s">
        <v>903</v>
      </c>
    </row>
    <row r="654" spans="1:18" ht="17" x14ac:dyDescent="0.25">
      <c r="A654" s="19">
        <v>653</v>
      </c>
      <c r="B654" s="1" t="s">
        <v>3098</v>
      </c>
      <c r="C654" s="73">
        <v>1</v>
      </c>
      <c r="D654" s="1" t="s">
        <v>3099</v>
      </c>
      <c r="E654" s="1">
        <v>608288</v>
      </c>
      <c r="F654" s="1" t="s">
        <v>306</v>
      </c>
      <c r="G654" s="1">
        <v>200.32</v>
      </c>
      <c r="H654" s="1" t="s">
        <v>2382</v>
      </c>
      <c r="I654" s="1" t="s">
        <v>2382</v>
      </c>
      <c r="J654" s="1" t="s">
        <v>2382</v>
      </c>
      <c r="K654" s="1" t="s">
        <v>2382</v>
      </c>
      <c r="L654" s="1" t="s">
        <v>2382</v>
      </c>
      <c r="M654" s="1" t="s">
        <v>2382</v>
      </c>
      <c r="N654" s="1" t="s">
        <v>9</v>
      </c>
      <c r="O654" s="1" t="s">
        <v>46</v>
      </c>
      <c r="P654" s="1" t="s">
        <v>3100</v>
      </c>
      <c r="Q654" s="1" t="s">
        <v>3101</v>
      </c>
      <c r="R654" s="20" t="s">
        <v>3101</v>
      </c>
    </row>
    <row r="655" spans="1:18" ht="17" x14ac:dyDescent="0.25">
      <c r="A655" s="19">
        <v>654</v>
      </c>
      <c r="B655" s="1" t="s">
        <v>3127</v>
      </c>
      <c r="C655" s="73">
        <v>1</v>
      </c>
      <c r="D655" s="1" t="s">
        <v>1301</v>
      </c>
      <c r="E655" s="1">
        <v>11913</v>
      </c>
      <c r="F655" s="1" t="s">
        <v>1304</v>
      </c>
      <c r="G655" s="1">
        <v>193.24</v>
      </c>
      <c r="H655" s="1" t="s">
        <v>3983</v>
      </c>
      <c r="I655" s="1" t="s">
        <v>2382</v>
      </c>
      <c r="J655" s="1" t="s">
        <v>2382</v>
      </c>
      <c r="K655" s="1" t="s">
        <v>2382</v>
      </c>
      <c r="L655" s="1" t="s">
        <v>2382</v>
      </c>
      <c r="M655" s="1" t="s">
        <v>2382</v>
      </c>
      <c r="N655" s="1" t="s">
        <v>9</v>
      </c>
      <c r="O655" s="1" t="s">
        <v>88</v>
      </c>
      <c r="P655" s="1" t="s">
        <v>1156</v>
      </c>
      <c r="Q655" s="1" t="s">
        <v>1302</v>
      </c>
      <c r="R655" s="20" t="s">
        <v>1303</v>
      </c>
    </row>
    <row r="656" spans="1:18" ht="17" x14ac:dyDescent="0.25">
      <c r="A656" s="19">
        <v>655</v>
      </c>
      <c r="B656" s="1" t="s">
        <v>2882</v>
      </c>
      <c r="C656" s="73">
        <v>1</v>
      </c>
      <c r="D656" s="1" t="s">
        <v>1671</v>
      </c>
      <c r="E656" s="1">
        <v>5284499</v>
      </c>
      <c r="F656" s="1" t="s">
        <v>1527</v>
      </c>
      <c r="G656" s="1">
        <v>268.5</v>
      </c>
      <c r="H656" s="1" t="s">
        <v>2883</v>
      </c>
      <c r="I656" s="1" t="s">
        <v>4152</v>
      </c>
      <c r="J656" s="1">
        <v>73504</v>
      </c>
      <c r="K656" s="1" t="s">
        <v>1672</v>
      </c>
      <c r="L656" s="1" t="s">
        <v>4325</v>
      </c>
      <c r="M656" s="1" t="s">
        <v>2382</v>
      </c>
      <c r="N656" s="1" t="s">
        <v>9</v>
      </c>
      <c r="O656" s="1" t="s">
        <v>80</v>
      </c>
      <c r="P656" s="1" t="s">
        <v>106</v>
      </c>
      <c r="Q656" s="1" t="s">
        <v>107</v>
      </c>
      <c r="R656" s="20" t="s">
        <v>1497</v>
      </c>
    </row>
    <row r="657" spans="1:18" ht="17" x14ac:dyDescent="0.25">
      <c r="A657" s="19">
        <v>656</v>
      </c>
      <c r="B657" s="1" t="s">
        <v>3112</v>
      </c>
      <c r="C657" s="73">
        <v>1</v>
      </c>
      <c r="D657" s="1" t="s">
        <v>1236</v>
      </c>
      <c r="E657" s="1">
        <v>27867</v>
      </c>
      <c r="F657" s="1" t="s">
        <v>1237</v>
      </c>
      <c r="G657" s="1">
        <v>198.3</v>
      </c>
      <c r="H657" s="1" t="s">
        <v>3984</v>
      </c>
      <c r="I657" s="1" t="s">
        <v>2382</v>
      </c>
      <c r="J657" s="1" t="s">
        <v>2382</v>
      </c>
      <c r="K657" s="1" t="s">
        <v>2382</v>
      </c>
      <c r="L657" s="1" t="s">
        <v>2382</v>
      </c>
      <c r="M657" s="1" t="s">
        <v>2382</v>
      </c>
      <c r="N657" s="1" t="s">
        <v>9</v>
      </c>
      <c r="O657" s="1" t="s">
        <v>80</v>
      </c>
      <c r="P657" s="1" t="s">
        <v>81</v>
      </c>
      <c r="Q657" s="1" t="s">
        <v>82</v>
      </c>
      <c r="R657" s="20" t="s">
        <v>83</v>
      </c>
    </row>
    <row r="658" spans="1:18" ht="17" x14ac:dyDescent="0.25">
      <c r="A658" s="19">
        <v>657</v>
      </c>
      <c r="B658" s="1" t="s">
        <v>2797</v>
      </c>
      <c r="C658" s="73">
        <v>1</v>
      </c>
      <c r="D658" s="1" t="s">
        <v>2798</v>
      </c>
      <c r="E658" s="1">
        <v>638034</v>
      </c>
      <c r="F658" s="1" t="s">
        <v>2799</v>
      </c>
      <c r="G658" s="1">
        <v>328.5</v>
      </c>
      <c r="H658" s="1" t="s">
        <v>2800</v>
      </c>
      <c r="I658" s="1" t="s">
        <v>4153</v>
      </c>
      <c r="J658" s="1">
        <v>32095</v>
      </c>
      <c r="K658" s="1" t="s">
        <v>2382</v>
      </c>
      <c r="L658" s="1" t="s">
        <v>4276</v>
      </c>
      <c r="M658" s="1" t="s">
        <v>2382</v>
      </c>
      <c r="N658" s="1" t="s">
        <v>9</v>
      </c>
      <c r="O658" s="1" t="s">
        <v>80</v>
      </c>
      <c r="P658" s="1" t="s">
        <v>81</v>
      </c>
      <c r="Q658" s="1" t="s">
        <v>2801</v>
      </c>
      <c r="R658" s="20" t="s">
        <v>2801</v>
      </c>
    </row>
    <row r="659" spans="1:18" ht="17" x14ac:dyDescent="0.25">
      <c r="A659" s="19">
        <v>658</v>
      </c>
      <c r="B659" s="1" t="s">
        <v>2884</v>
      </c>
      <c r="C659" s="73">
        <v>1</v>
      </c>
      <c r="D659" s="1" t="s">
        <v>2256</v>
      </c>
      <c r="E659" s="1">
        <v>5363222</v>
      </c>
      <c r="F659" s="1" t="s">
        <v>2885</v>
      </c>
      <c r="G659" s="1">
        <v>268.39999999999998</v>
      </c>
      <c r="H659" s="1" t="s">
        <v>2382</v>
      </c>
      <c r="I659" s="1" t="s">
        <v>2382</v>
      </c>
      <c r="J659" s="1" t="s">
        <v>2382</v>
      </c>
      <c r="K659" s="1" t="s">
        <v>2382</v>
      </c>
      <c r="L659" s="1" t="s">
        <v>2382</v>
      </c>
      <c r="M659" s="1" t="s">
        <v>2382</v>
      </c>
      <c r="N659" s="1" t="s">
        <v>9</v>
      </c>
      <c r="O659" s="1" t="s">
        <v>80</v>
      </c>
      <c r="P659" s="1" t="s">
        <v>106</v>
      </c>
      <c r="Q659" s="1" t="s">
        <v>1047</v>
      </c>
      <c r="R659" s="20" t="s">
        <v>1047</v>
      </c>
    </row>
    <row r="660" spans="1:18" ht="17" x14ac:dyDescent="0.25">
      <c r="A660" s="19">
        <v>659</v>
      </c>
      <c r="B660" s="1" t="s">
        <v>2939</v>
      </c>
      <c r="C660" s="73">
        <v>1</v>
      </c>
      <c r="D660" s="1" t="s">
        <v>2296</v>
      </c>
      <c r="E660" s="1">
        <v>90720</v>
      </c>
      <c r="F660" s="1" t="s">
        <v>2938</v>
      </c>
      <c r="G660" s="1">
        <v>236.35</v>
      </c>
      <c r="H660" s="1" t="s">
        <v>3985</v>
      </c>
      <c r="I660" s="1" t="s">
        <v>2382</v>
      </c>
      <c r="J660" s="1" t="s">
        <v>2382</v>
      </c>
      <c r="K660" s="1" t="s">
        <v>2382</v>
      </c>
      <c r="L660" s="1" t="s">
        <v>2382</v>
      </c>
      <c r="M660" s="1" t="s">
        <v>2382</v>
      </c>
      <c r="N660" s="1" t="s">
        <v>9</v>
      </c>
      <c r="O660" s="1" t="s">
        <v>80</v>
      </c>
      <c r="P660" s="1" t="s">
        <v>81</v>
      </c>
      <c r="Q660" s="1" t="s">
        <v>305</v>
      </c>
      <c r="R660" s="20" t="s">
        <v>305</v>
      </c>
    </row>
    <row r="661" spans="1:18" ht="17" x14ac:dyDescent="0.25">
      <c r="A661" s="19">
        <v>660</v>
      </c>
      <c r="B661" s="1" t="s">
        <v>3613</v>
      </c>
      <c r="C661" s="73">
        <v>1</v>
      </c>
      <c r="D661" s="1" t="s">
        <v>1222</v>
      </c>
      <c r="E661" s="1">
        <v>7918</v>
      </c>
      <c r="F661" s="1" t="s">
        <v>1223</v>
      </c>
      <c r="G661" s="1">
        <v>102.09</v>
      </c>
      <c r="H661" s="1" t="s">
        <v>3614</v>
      </c>
      <c r="I661" s="1" t="s">
        <v>2382</v>
      </c>
      <c r="J661" s="1">
        <v>36610</v>
      </c>
      <c r="K661" s="1" t="s">
        <v>1224</v>
      </c>
      <c r="L661" s="1" t="s">
        <v>2382</v>
      </c>
      <c r="M661" s="1" t="s">
        <v>2382</v>
      </c>
      <c r="N661" s="1" t="s">
        <v>9</v>
      </c>
      <c r="O661" s="1" t="s">
        <v>94</v>
      </c>
      <c r="P661" s="1" t="s">
        <v>95</v>
      </c>
      <c r="Q661" s="1" t="s">
        <v>959</v>
      </c>
      <c r="R661" s="20" t="s">
        <v>959</v>
      </c>
    </row>
    <row r="662" spans="1:18" ht="17" x14ac:dyDescent="0.25">
      <c r="A662" s="19">
        <v>661</v>
      </c>
      <c r="B662" s="1" t="s">
        <v>3747</v>
      </c>
      <c r="C662" s="73">
        <v>1</v>
      </c>
      <c r="D662" s="1" t="s">
        <v>1398</v>
      </c>
      <c r="E662" s="1">
        <v>6342</v>
      </c>
      <c r="F662" s="1" t="s">
        <v>1399</v>
      </c>
      <c r="G662" s="1">
        <v>41.05</v>
      </c>
      <c r="H662" s="1" t="s">
        <v>3986</v>
      </c>
      <c r="I662" s="1" t="s">
        <v>2382</v>
      </c>
      <c r="J662" s="1" t="s">
        <v>2382</v>
      </c>
      <c r="K662" s="1" t="s">
        <v>1400</v>
      </c>
      <c r="L662" s="1" t="s">
        <v>2382</v>
      </c>
      <c r="M662" s="1" t="s">
        <v>2382</v>
      </c>
      <c r="N662" s="1" t="s">
        <v>9</v>
      </c>
      <c r="O662" s="1" t="s">
        <v>417</v>
      </c>
      <c r="P662" s="1" t="s">
        <v>418</v>
      </c>
      <c r="Q662" s="1" t="s">
        <v>1041</v>
      </c>
      <c r="R662" s="20" t="s">
        <v>1042</v>
      </c>
    </row>
    <row r="663" spans="1:18" ht="17" x14ac:dyDescent="0.25">
      <c r="A663" s="19">
        <v>662</v>
      </c>
      <c r="B663" s="1" t="s">
        <v>3407</v>
      </c>
      <c r="C663" s="73">
        <v>1</v>
      </c>
      <c r="D663" s="1" t="s">
        <v>986</v>
      </c>
      <c r="E663" s="1">
        <v>5368821</v>
      </c>
      <c r="F663" s="1" t="s">
        <v>171</v>
      </c>
      <c r="G663" s="1">
        <v>136.22999999999999</v>
      </c>
      <c r="H663" s="1" t="s">
        <v>3987</v>
      </c>
      <c r="I663" s="1" t="s">
        <v>2382</v>
      </c>
      <c r="J663" s="1" t="s">
        <v>2382</v>
      </c>
      <c r="K663" s="1" t="s">
        <v>2382</v>
      </c>
      <c r="L663" s="1" t="s">
        <v>4216</v>
      </c>
      <c r="M663" s="1" t="s">
        <v>2382</v>
      </c>
      <c r="N663" s="1" t="s">
        <v>9</v>
      </c>
      <c r="O663" s="1" t="s">
        <v>80</v>
      </c>
      <c r="P663" s="1" t="s">
        <v>81</v>
      </c>
      <c r="Q663" s="1" t="s">
        <v>82</v>
      </c>
      <c r="R663" s="20" t="s">
        <v>242</v>
      </c>
    </row>
    <row r="664" spans="1:18" ht="17" x14ac:dyDescent="0.25">
      <c r="A664" s="19">
        <v>663</v>
      </c>
      <c r="B664" s="1" t="s">
        <v>3771</v>
      </c>
      <c r="C664" s="73">
        <v>1</v>
      </c>
      <c r="D664" s="1" t="s">
        <v>1046</v>
      </c>
      <c r="E664" s="1">
        <v>6420237</v>
      </c>
      <c r="F664" s="1" t="s">
        <v>1048</v>
      </c>
      <c r="G664" s="1">
        <v>382.6</v>
      </c>
      <c r="H664" s="79" t="s">
        <v>4189</v>
      </c>
      <c r="I664" s="1" t="s">
        <v>2382</v>
      </c>
      <c r="J664" s="1">
        <v>84271</v>
      </c>
      <c r="K664" s="1" t="s">
        <v>2382</v>
      </c>
      <c r="L664" s="1" t="s">
        <v>2382</v>
      </c>
      <c r="M664" s="1" t="s">
        <v>2382</v>
      </c>
      <c r="N664" s="1" t="s">
        <v>9</v>
      </c>
      <c r="O664" s="1" t="s">
        <v>80</v>
      </c>
      <c r="P664" s="1" t="s">
        <v>106</v>
      </c>
      <c r="Q664" s="1" t="s">
        <v>1047</v>
      </c>
      <c r="R664" s="20" t="s">
        <v>1047</v>
      </c>
    </row>
    <row r="665" spans="1:18" ht="17" x14ac:dyDescent="0.25">
      <c r="A665" s="19">
        <v>664</v>
      </c>
      <c r="B665" s="1" t="s">
        <v>2109</v>
      </c>
      <c r="C665" s="73">
        <v>1</v>
      </c>
      <c r="D665" s="1" t="s">
        <v>2231</v>
      </c>
      <c r="E665" s="1">
        <v>442359</v>
      </c>
      <c r="F665" s="1" t="s">
        <v>984</v>
      </c>
      <c r="G665" s="1">
        <v>204.35</v>
      </c>
      <c r="H665" s="1" t="s">
        <v>3067</v>
      </c>
      <c r="I665" s="1" t="s">
        <v>3068</v>
      </c>
      <c r="J665" s="1">
        <v>10224</v>
      </c>
      <c r="K665" s="1" t="s">
        <v>2382</v>
      </c>
      <c r="L665" s="1" t="s">
        <v>2382</v>
      </c>
      <c r="M665" s="1" t="s">
        <v>2382</v>
      </c>
      <c r="N665" s="1" t="s">
        <v>9</v>
      </c>
      <c r="O665" s="1" t="s">
        <v>80</v>
      </c>
      <c r="P665" s="1" t="s">
        <v>81</v>
      </c>
      <c r="Q665" s="1" t="s">
        <v>305</v>
      </c>
      <c r="R665" s="20" t="s">
        <v>305</v>
      </c>
    </row>
    <row r="666" spans="1:18" ht="17" x14ac:dyDescent="0.25">
      <c r="A666" s="19">
        <v>665</v>
      </c>
      <c r="B666" s="1" t="s">
        <v>1605</v>
      </c>
      <c r="C666" s="73">
        <v>1</v>
      </c>
      <c r="D666" s="1" t="s">
        <v>1604</v>
      </c>
      <c r="E666" s="1">
        <v>28930</v>
      </c>
      <c r="F666" s="1" t="s">
        <v>171</v>
      </c>
      <c r="G666" s="1">
        <v>136.22999999999999</v>
      </c>
      <c r="H666" s="1" t="s">
        <v>3988</v>
      </c>
      <c r="I666" s="1" t="s">
        <v>2382</v>
      </c>
      <c r="J666" s="1" t="s">
        <v>2382</v>
      </c>
      <c r="K666" s="1" t="s">
        <v>4154</v>
      </c>
      <c r="L666" s="1" t="s">
        <v>2382</v>
      </c>
      <c r="M666" s="1" t="s">
        <v>2382</v>
      </c>
      <c r="N666" s="1" t="s">
        <v>9</v>
      </c>
      <c r="O666" s="1" t="s">
        <v>80</v>
      </c>
      <c r="P666" s="1" t="s">
        <v>81</v>
      </c>
      <c r="Q666" s="1" t="s">
        <v>82</v>
      </c>
      <c r="R666" s="20" t="s">
        <v>489</v>
      </c>
    </row>
    <row r="667" spans="1:18" ht="17" x14ac:dyDescent="0.25">
      <c r="A667" s="19">
        <v>666</v>
      </c>
      <c r="B667" s="1" t="s">
        <v>3076</v>
      </c>
      <c r="C667" s="73">
        <v>1</v>
      </c>
      <c r="D667" s="1" t="s">
        <v>2314</v>
      </c>
      <c r="E667" s="1">
        <v>520909</v>
      </c>
      <c r="F667" s="1" t="s">
        <v>984</v>
      </c>
      <c r="G667" s="1">
        <v>204.35</v>
      </c>
      <c r="H667" s="79" t="s">
        <v>4190</v>
      </c>
      <c r="I667" s="1" t="s">
        <v>2382</v>
      </c>
      <c r="J667" s="1">
        <v>49214</v>
      </c>
      <c r="K667" s="1" t="s">
        <v>2382</v>
      </c>
      <c r="L667" s="1" t="s">
        <v>2382</v>
      </c>
      <c r="M667" s="1" t="s">
        <v>2382</v>
      </c>
      <c r="N667" s="1" t="s">
        <v>9</v>
      </c>
      <c r="O667" s="1" t="s">
        <v>80</v>
      </c>
      <c r="P667" s="1" t="s">
        <v>81</v>
      </c>
      <c r="Q667" s="1" t="s">
        <v>305</v>
      </c>
      <c r="R667" s="20" t="s">
        <v>3077</v>
      </c>
    </row>
    <row r="668" spans="1:18" ht="17" x14ac:dyDescent="0.25">
      <c r="A668" s="19">
        <v>667</v>
      </c>
      <c r="B668" s="1" t="s">
        <v>3435</v>
      </c>
      <c r="C668" s="73">
        <v>1</v>
      </c>
      <c r="D668" s="1" t="s">
        <v>611</v>
      </c>
      <c r="E668" s="1">
        <v>7146</v>
      </c>
      <c r="F668" s="1" t="s">
        <v>325</v>
      </c>
      <c r="G668" s="1">
        <v>134.16999999999999</v>
      </c>
      <c r="H668" s="1" t="s">
        <v>3989</v>
      </c>
      <c r="I668" s="1" t="s">
        <v>2382</v>
      </c>
      <c r="J668" s="1" t="s">
        <v>2382</v>
      </c>
      <c r="K668" s="1" t="s">
        <v>612</v>
      </c>
      <c r="L668" s="1" t="s">
        <v>2382</v>
      </c>
      <c r="M668" s="1" t="s">
        <v>2382</v>
      </c>
      <c r="N668" s="1" t="s">
        <v>9</v>
      </c>
      <c r="O668" s="1" t="s">
        <v>46</v>
      </c>
      <c r="P668" s="1" t="s">
        <v>59</v>
      </c>
      <c r="Q668" s="1" t="s">
        <v>311</v>
      </c>
      <c r="R668" s="20" t="s">
        <v>311</v>
      </c>
    </row>
    <row r="669" spans="1:18" ht="17" x14ac:dyDescent="0.25">
      <c r="A669" s="19">
        <v>668</v>
      </c>
      <c r="B669" s="1" t="s">
        <v>3760</v>
      </c>
      <c r="C669" s="73">
        <v>1</v>
      </c>
      <c r="D669" s="1" t="s">
        <v>1568</v>
      </c>
      <c r="E669" s="1">
        <v>7460</v>
      </c>
      <c r="F669" s="1" t="s">
        <v>171</v>
      </c>
      <c r="G669" s="1">
        <v>136.22999999999999</v>
      </c>
      <c r="H669" s="1" t="s">
        <v>3990</v>
      </c>
      <c r="I669" s="1" t="s">
        <v>2382</v>
      </c>
      <c r="J669" s="1" t="s">
        <v>2382</v>
      </c>
      <c r="K669" s="1" t="s">
        <v>1569</v>
      </c>
      <c r="L669" s="1" t="s">
        <v>2382</v>
      </c>
      <c r="M669" s="1" t="s">
        <v>2382</v>
      </c>
      <c r="N669" s="1" t="s">
        <v>9</v>
      </c>
      <c r="O669" s="1" t="s">
        <v>80</v>
      </c>
      <c r="P669" s="1" t="s">
        <v>81</v>
      </c>
      <c r="Q669" s="1" t="s">
        <v>82</v>
      </c>
      <c r="R669" s="20" t="s">
        <v>83</v>
      </c>
    </row>
    <row r="670" spans="1:18" ht="17" x14ac:dyDescent="0.25">
      <c r="A670" s="19">
        <v>669</v>
      </c>
      <c r="B670" s="1" t="s">
        <v>3653</v>
      </c>
      <c r="C670" s="73">
        <v>1</v>
      </c>
      <c r="D670" s="1" t="s">
        <v>1124</v>
      </c>
      <c r="E670" s="1">
        <v>6115</v>
      </c>
      <c r="F670" s="1" t="s">
        <v>1032</v>
      </c>
      <c r="G670" s="1">
        <v>93.13</v>
      </c>
      <c r="H670" s="1" t="s">
        <v>3991</v>
      </c>
      <c r="I670" s="1" t="s">
        <v>1126</v>
      </c>
      <c r="J670" s="1">
        <v>17296</v>
      </c>
      <c r="K670" s="1" t="s">
        <v>1127</v>
      </c>
      <c r="L670" s="1" t="s">
        <v>2382</v>
      </c>
      <c r="M670" s="1" t="s">
        <v>1128</v>
      </c>
      <c r="N670" s="1" t="s">
        <v>9</v>
      </c>
      <c r="O670" s="1" t="s">
        <v>46</v>
      </c>
      <c r="P670" s="1" t="s">
        <v>59</v>
      </c>
      <c r="Q670" s="1" t="s">
        <v>1125</v>
      </c>
      <c r="R670" s="20" t="s">
        <v>1125</v>
      </c>
    </row>
    <row r="671" spans="1:18" ht="17" x14ac:dyDescent="0.25">
      <c r="A671" s="19">
        <v>670</v>
      </c>
      <c r="B671" s="1" t="s">
        <v>2986</v>
      </c>
      <c r="C671" s="73">
        <v>1</v>
      </c>
      <c r="D671" s="1" t="s">
        <v>2987</v>
      </c>
      <c r="E671" s="1">
        <v>528759</v>
      </c>
      <c r="F671" s="1" t="s">
        <v>810</v>
      </c>
      <c r="G671" s="1">
        <v>220.35</v>
      </c>
      <c r="H671" s="1" t="s">
        <v>3992</v>
      </c>
      <c r="I671" s="1" t="s">
        <v>2382</v>
      </c>
      <c r="J671" s="1" t="s">
        <v>2382</v>
      </c>
      <c r="K671" s="1" t="s">
        <v>4155</v>
      </c>
      <c r="L671" s="1" t="s">
        <v>2382</v>
      </c>
      <c r="M671" s="1" t="s">
        <v>2382</v>
      </c>
      <c r="N671" s="1" t="s">
        <v>9</v>
      </c>
      <c r="O671" s="1" t="s">
        <v>80</v>
      </c>
      <c r="P671" s="1" t="s">
        <v>81</v>
      </c>
      <c r="Q671" s="1" t="s">
        <v>305</v>
      </c>
      <c r="R671" s="20" t="s">
        <v>971</v>
      </c>
    </row>
    <row r="672" spans="1:18" ht="17" x14ac:dyDescent="0.25">
      <c r="A672" s="19">
        <v>671</v>
      </c>
      <c r="B672" s="1" t="s">
        <v>3485</v>
      </c>
      <c r="C672" s="73">
        <v>1</v>
      </c>
      <c r="D672" s="1" t="s">
        <v>944</v>
      </c>
      <c r="E672" s="1">
        <v>9231</v>
      </c>
      <c r="F672" s="1" t="s">
        <v>726</v>
      </c>
      <c r="G672" s="1">
        <v>128.16999999999999</v>
      </c>
      <c r="H672" s="1" t="s">
        <v>3486</v>
      </c>
      <c r="I672" s="1" t="s">
        <v>946</v>
      </c>
      <c r="J672" s="1">
        <v>31249</v>
      </c>
      <c r="K672" s="1" t="s">
        <v>2382</v>
      </c>
      <c r="L672" s="1" t="s">
        <v>2382</v>
      </c>
      <c r="M672" s="1" t="s">
        <v>2382</v>
      </c>
      <c r="N672" s="1" t="s">
        <v>9</v>
      </c>
      <c r="O672" s="1" t="s">
        <v>289</v>
      </c>
      <c r="P672" s="1" t="s">
        <v>290</v>
      </c>
      <c r="Q672" s="1" t="s">
        <v>767</v>
      </c>
      <c r="R672" s="20" t="s">
        <v>945</v>
      </c>
    </row>
    <row r="673" spans="1:18" ht="17" x14ac:dyDescent="0.25">
      <c r="A673" s="19">
        <v>672</v>
      </c>
      <c r="B673" s="1" t="s">
        <v>3070</v>
      </c>
      <c r="C673" s="73">
        <v>1</v>
      </c>
      <c r="D673" s="1" t="s">
        <v>3071</v>
      </c>
      <c r="E673" s="1">
        <v>5317845</v>
      </c>
      <c r="F673" s="1" t="s">
        <v>984</v>
      </c>
      <c r="G673" s="1">
        <v>204.35</v>
      </c>
      <c r="H673" s="1" t="s">
        <v>2382</v>
      </c>
      <c r="I673" s="1" t="s">
        <v>2382</v>
      </c>
      <c r="J673" s="1" t="s">
        <v>2382</v>
      </c>
      <c r="K673" s="1" t="s">
        <v>2382</v>
      </c>
      <c r="L673" s="1" t="s">
        <v>2382</v>
      </c>
      <c r="M673" s="1" t="s">
        <v>2382</v>
      </c>
      <c r="N673" s="1" t="s">
        <v>9</v>
      </c>
      <c r="O673" s="1" t="s">
        <v>80</v>
      </c>
      <c r="P673" s="1" t="s">
        <v>81</v>
      </c>
      <c r="Q673" s="1" t="s">
        <v>305</v>
      </c>
      <c r="R673" s="20" t="s">
        <v>305</v>
      </c>
    </row>
    <row r="674" spans="1:18" ht="17" x14ac:dyDescent="0.25">
      <c r="A674" s="19">
        <v>673</v>
      </c>
      <c r="B674" s="1" t="s">
        <v>2814</v>
      </c>
      <c r="C674" s="73">
        <v>1</v>
      </c>
      <c r="D674" s="1" t="s">
        <v>968</v>
      </c>
      <c r="E674" s="1">
        <v>91719722</v>
      </c>
      <c r="F674" s="1" t="s">
        <v>969</v>
      </c>
      <c r="G674" s="1">
        <v>306.39999999999998</v>
      </c>
      <c r="H674" s="1" t="s">
        <v>2382</v>
      </c>
      <c r="I674" s="1" t="s">
        <v>2382</v>
      </c>
      <c r="J674" s="1" t="s">
        <v>2382</v>
      </c>
      <c r="K674" s="1" t="s">
        <v>2382</v>
      </c>
      <c r="L674" s="1" t="s">
        <v>2382</v>
      </c>
      <c r="M674" s="1" t="s">
        <v>2382</v>
      </c>
      <c r="N674" s="1" t="s">
        <v>9</v>
      </c>
      <c r="O674" s="1" t="s">
        <v>46</v>
      </c>
      <c r="P674" s="1" t="s">
        <v>59</v>
      </c>
      <c r="Q674" s="1" t="s">
        <v>458</v>
      </c>
      <c r="R674" s="20" t="s">
        <v>459</v>
      </c>
    </row>
    <row r="675" spans="1:18" ht="17" x14ac:dyDescent="0.25">
      <c r="A675" s="19">
        <v>674</v>
      </c>
      <c r="B675" s="1" t="s">
        <v>2112</v>
      </c>
      <c r="C675" s="73">
        <v>1</v>
      </c>
      <c r="D675" s="1" t="s">
        <v>2777</v>
      </c>
      <c r="E675" s="1">
        <v>339326</v>
      </c>
      <c r="F675" s="1" t="s">
        <v>2778</v>
      </c>
      <c r="G675" s="1">
        <v>341.4</v>
      </c>
      <c r="H675" s="1" t="s">
        <v>2382</v>
      </c>
      <c r="I675" s="1" t="s">
        <v>2382</v>
      </c>
      <c r="J675" s="1" t="s">
        <v>2382</v>
      </c>
      <c r="K675" s="1" t="s">
        <v>2382</v>
      </c>
      <c r="L675" s="1" t="s">
        <v>2382</v>
      </c>
      <c r="M675" s="1" t="s">
        <v>2382</v>
      </c>
      <c r="N675" s="1" t="s">
        <v>9</v>
      </c>
      <c r="O675" s="1" t="s">
        <v>46</v>
      </c>
      <c r="P675" s="1" t="s">
        <v>2779</v>
      </c>
      <c r="Q675" s="1" t="s">
        <v>2779</v>
      </c>
      <c r="R675" s="20" t="s">
        <v>2779</v>
      </c>
    </row>
    <row r="676" spans="1:18" ht="17" x14ac:dyDescent="0.25">
      <c r="A676" s="19">
        <v>675</v>
      </c>
      <c r="B676" s="1" t="s">
        <v>3756</v>
      </c>
      <c r="C676" s="73">
        <v>1</v>
      </c>
      <c r="D676" s="1" t="s">
        <v>1070</v>
      </c>
      <c r="E676" s="1">
        <v>141982046</v>
      </c>
      <c r="F676" s="1" t="s">
        <v>984</v>
      </c>
      <c r="G676" s="1">
        <v>204.35</v>
      </c>
      <c r="H676" s="1" t="s">
        <v>2382</v>
      </c>
      <c r="I676" s="1" t="s">
        <v>2382</v>
      </c>
      <c r="J676" s="1" t="s">
        <v>2382</v>
      </c>
      <c r="K676" s="1" t="s">
        <v>2382</v>
      </c>
      <c r="L676" s="1" t="s">
        <v>2382</v>
      </c>
      <c r="M676" s="1" t="s">
        <v>2382</v>
      </c>
      <c r="N676" s="1" t="s">
        <v>9</v>
      </c>
      <c r="O676" s="1" t="s">
        <v>80</v>
      </c>
      <c r="P676" s="1" t="s">
        <v>81</v>
      </c>
      <c r="Q676" s="1" t="s">
        <v>305</v>
      </c>
      <c r="R676" s="20" t="s">
        <v>1071</v>
      </c>
    </row>
    <row r="677" spans="1:18" ht="17" x14ac:dyDescent="0.25">
      <c r="A677" s="19">
        <v>676</v>
      </c>
      <c r="B677" s="1" t="s">
        <v>3332</v>
      </c>
      <c r="C677" s="73">
        <v>1</v>
      </c>
      <c r="D677" s="1" t="s">
        <v>1552</v>
      </c>
      <c r="E677" s="1">
        <v>9895</v>
      </c>
      <c r="F677" s="1" t="s">
        <v>234</v>
      </c>
      <c r="G677" s="1">
        <v>152.22999999999999</v>
      </c>
      <c r="H677" s="1" t="s">
        <v>3333</v>
      </c>
      <c r="I677" s="1" t="s">
        <v>4156</v>
      </c>
      <c r="J677" s="1">
        <v>53177</v>
      </c>
      <c r="K677" s="1" t="s">
        <v>1553</v>
      </c>
      <c r="L677" s="1" t="s">
        <v>2382</v>
      </c>
      <c r="M677" s="1" t="s">
        <v>2382</v>
      </c>
      <c r="N677" s="1" t="s">
        <v>9</v>
      </c>
      <c r="O677" s="1" t="s">
        <v>10</v>
      </c>
      <c r="P677" s="1" t="s">
        <v>1009</v>
      </c>
      <c r="Q677" s="1" t="s">
        <v>1009</v>
      </c>
      <c r="R677" s="20" t="s">
        <v>1009</v>
      </c>
    </row>
    <row r="678" spans="1:18" ht="17" x14ac:dyDescent="0.25">
      <c r="A678" s="19">
        <v>677</v>
      </c>
      <c r="B678" s="1" t="s">
        <v>3761</v>
      </c>
      <c r="C678" s="73">
        <v>1</v>
      </c>
      <c r="D678" s="1" t="s">
        <v>1594</v>
      </c>
      <c r="E678" s="1">
        <v>31253</v>
      </c>
      <c r="F678" s="1" t="s">
        <v>171</v>
      </c>
      <c r="G678" s="1">
        <v>136.22999999999999</v>
      </c>
      <c r="H678" s="1" t="s">
        <v>3415</v>
      </c>
      <c r="I678" s="1" t="s">
        <v>1595</v>
      </c>
      <c r="J678" s="1">
        <v>17221</v>
      </c>
      <c r="K678" s="1" t="s">
        <v>1596</v>
      </c>
      <c r="L678" s="1" t="s">
        <v>4315</v>
      </c>
      <c r="M678" s="1" t="s">
        <v>2382</v>
      </c>
      <c r="N678" s="1" t="s">
        <v>9</v>
      </c>
      <c r="O678" s="1" t="s">
        <v>80</v>
      </c>
      <c r="P678" s="1" t="s">
        <v>81</v>
      </c>
      <c r="Q678" s="1" t="s">
        <v>82</v>
      </c>
      <c r="R678" s="20" t="s">
        <v>242</v>
      </c>
    </row>
    <row r="679" spans="1:18" ht="17" x14ac:dyDescent="0.25">
      <c r="A679" s="19">
        <v>678</v>
      </c>
      <c r="B679" s="1" t="s">
        <v>3075</v>
      </c>
      <c r="C679" s="73">
        <v>1</v>
      </c>
      <c r="D679" s="1" t="s">
        <v>2306</v>
      </c>
      <c r="E679" s="1">
        <v>442393</v>
      </c>
      <c r="F679" s="1" t="s">
        <v>984</v>
      </c>
      <c r="G679" s="1">
        <v>204.35</v>
      </c>
      <c r="H679" s="1" t="s">
        <v>3993</v>
      </c>
      <c r="I679" s="1" t="s">
        <v>4157</v>
      </c>
      <c r="J679" s="1">
        <v>10443</v>
      </c>
      <c r="K679" s="1" t="s">
        <v>2382</v>
      </c>
      <c r="L679" s="1" t="s">
        <v>4273</v>
      </c>
      <c r="M679" s="1" t="s">
        <v>2382</v>
      </c>
      <c r="N679" s="1" t="s">
        <v>9</v>
      </c>
      <c r="O679" s="1" t="s">
        <v>80</v>
      </c>
      <c r="P679" s="1" t="s">
        <v>81</v>
      </c>
      <c r="Q679" s="1" t="s">
        <v>305</v>
      </c>
      <c r="R679" s="20" t="s">
        <v>1559</v>
      </c>
    </row>
    <row r="680" spans="1:18" ht="17" x14ac:dyDescent="0.25">
      <c r="A680" s="19">
        <v>679</v>
      </c>
      <c r="B680" s="1" t="s">
        <v>1147</v>
      </c>
      <c r="C680" s="73">
        <v>1</v>
      </c>
      <c r="D680" s="1" t="s">
        <v>1146</v>
      </c>
      <c r="E680" s="1">
        <v>608753</v>
      </c>
      <c r="F680" s="1" t="s">
        <v>1136</v>
      </c>
      <c r="G680" s="1">
        <v>202.33</v>
      </c>
      <c r="H680" s="1" t="s">
        <v>2382</v>
      </c>
      <c r="I680" s="1" t="s">
        <v>2382</v>
      </c>
      <c r="J680" s="1" t="s">
        <v>2382</v>
      </c>
      <c r="K680" s="1" t="s">
        <v>4158</v>
      </c>
      <c r="L680" s="1" t="s">
        <v>2382</v>
      </c>
      <c r="M680" s="1" t="s">
        <v>2382</v>
      </c>
      <c r="N680" s="1" t="s">
        <v>9</v>
      </c>
      <c r="O680" s="1" t="s">
        <v>80</v>
      </c>
      <c r="P680" s="1" t="s">
        <v>81</v>
      </c>
      <c r="Q680" s="1" t="s">
        <v>305</v>
      </c>
      <c r="R680" s="20" t="s">
        <v>4345</v>
      </c>
    </row>
    <row r="681" spans="1:18" ht="17" x14ac:dyDescent="0.25">
      <c r="A681" s="19">
        <v>680</v>
      </c>
      <c r="B681" s="1" t="s">
        <v>2959</v>
      </c>
      <c r="C681" s="73">
        <v>1</v>
      </c>
      <c r="D681" s="1" t="s">
        <v>2303</v>
      </c>
      <c r="E681" s="1">
        <v>6623</v>
      </c>
      <c r="F681" s="1" t="s">
        <v>2960</v>
      </c>
      <c r="G681" s="1">
        <v>228.29</v>
      </c>
      <c r="H681" s="1" t="s">
        <v>3994</v>
      </c>
      <c r="I681" s="1" t="s">
        <v>2961</v>
      </c>
      <c r="J681" s="1">
        <v>33216</v>
      </c>
      <c r="K681" s="1" t="s">
        <v>2962</v>
      </c>
      <c r="L681" s="1" t="s">
        <v>2382</v>
      </c>
      <c r="M681" s="1" t="s">
        <v>2963</v>
      </c>
      <c r="N681" s="1" t="s">
        <v>9</v>
      </c>
      <c r="O681" s="1" t="s">
        <v>46</v>
      </c>
      <c r="P681" s="1" t="s">
        <v>59</v>
      </c>
      <c r="Q681" s="1" t="s">
        <v>1173</v>
      </c>
      <c r="R681" s="20" t="s">
        <v>2964</v>
      </c>
    </row>
    <row r="682" spans="1:18" ht="17" x14ac:dyDescent="0.25">
      <c r="A682" s="19">
        <v>681</v>
      </c>
      <c r="B682" s="1" t="s">
        <v>2967</v>
      </c>
      <c r="C682" s="73">
        <v>1</v>
      </c>
      <c r="D682" s="1" t="s">
        <v>2968</v>
      </c>
      <c r="E682" s="1">
        <v>97897</v>
      </c>
      <c r="F682" s="1" t="s">
        <v>2969</v>
      </c>
      <c r="G682" s="1">
        <v>224.34</v>
      </c>
      <c r="H682" s="1" t="s">
        <v>2970</v>
      </c>
      <c r="I682" s="1" t="s">
        <v>2382</v>
      </c>
      <c r="J682" s="1" t="s">
        <v>2382</v>
      </c>
      <c r="K682" s="1" t="s">
        <v>2971</v>
      </c>
      <c r="L682" s="1" t="s">
        <v>2382</v>
      </c>
      <c r="M682" s="1" t="s">
        <v>2382</v>
      </c>
      <c r="N682" s="1" t="s">
        <v>9</v>
      </c>
      <c r="O682" s="1" t="s">
        <v>80</v>
      </c>
      <c r="P682" s="1" t="s">
        <v>81</v>
      </c>
      <c r="Q682" s="1" t="s">
        <v>82</v>
      </c>
      <c r="R682" s="20" t="s">
        <v>489</v>
      </c>
    </row>
    <row r="683" spans="1:18" ht="17" x14ac:dyDescent="0.25">
      <c r="A683" s="19">
        <v>682</v>
      </c>
      <c r="B683" s="1" t="s">
        <v>3731</v>
      </c>
      <c r="C683" s="73">
        <v>1</v>
      </c>
      <c r="D683" s="1" t="s">
        <v>1330</v>
      </c>
      <c r="E683" s="1">
        <v>7843</v>
      </c>
      <c r="F683" s="1" t="s">
        <v>1331</v>
      </c>
      <c r="G683" s="1">
        <v>58.12</v>
      </c>
      <c r="H683" s="1" t="s">
        <v>3732</v>
      </c>
      <c r="I683" s="1" t="s">
        <v>4159</v>
      </c>
      <c r="J683" s="1" t="s">
        <v>2382</v>
      </c>
      <c r="K683" s="1" t="s">
        <v>2382</v>
      </c>
      <c r="L683" s="1" t="s">
        <v>2382</v>
      </c>
      <c r="M683" s="1" t="s">
        <v>4160</v>
      </c>
      <c r="N683" s="1" t="s">
        <v>9</v>
      </c>
      <c r="O683" s="1" t="s">
        <v>289</v>
      </c>
      <c r="P683" s="1" t="s">
        <v>377</v>
      </c>
      <c r="Q683" s="1" t="s">
        <v>378</v>
      </c>
      <c r="R683" s="20" t="s">
        <v>378</v>
      </c>
    </row>
    <row r="684" spans="1:18" ht="17" x14ac:dyDescent="0.25">
      <c r="A684" s="19">
        <v>683</v>
      </c>
      <c r="B684" s="1" t="s">
        <v>3659</v>
      </c>
      <c r="C684" s="73">
        <v>1</v>
      </c>
      <c r="D684" s="1" t="s">
        <v>953</v>
      </c>
      <c r="E684" s="1">
        <v>264</v>
      </c>
      <c r="F684" s="1" t="s">
        <v>219</v>
      </c>
      <c r="G684" s="1">
        <v>88.11</v>
      </c>
      <c r="H684" s="1" t="s">
        <v>3660</v>
      </c>
      <c r="I684" s="1" t="s">
        <v>955</v>
      </c>
      <c r="J684" s="1">
        <v>30772</v>
      </c>
      <c r="K684" s="1" t="s">
        <v>956</v>
      </c>
      <c r="L684" s="1" t="s">
        <v>4327</v>
      </c>
      <c r="M684" s="1" t="s">
        <v>957</v>
      </c>
      <c r="N684" s="1" t="s">
        <v>9</v>
      </c>
      <c r="O684" s="1" t="s">
        <v>80</v>
      </c>
      <c r="P684" s="1" t="s">
        <v>106</v>
      </c>
      <c r="Q684" s="1" t="s">
        <v>184</v>
      </c>
      <c r="R684" s="20" t="s">
        <v>954</v>
      </c>
    </row>
    <row r="685" spans="1:18" ht="17" x14ac:dyDescent="0.25">
      <c r="A685" s="19">
        <v>684</v>
      </c>
      <c r="B685" s="1" t="s">
        <v>3755</v>
      </c>
      <c r="C685" s="73">
        <v>1</v>
      </c>
      <c r="D685" s="1" t="s">
        <v>1461</v>
      </c>
      <c r="E685" s="1">
        <v>31404</v>
      </c>
      <c r="F685" s="1" t="s">
        <v>810</v>
      </c>
      <c r="G685" s="1">
        <v>220.35</v>
      </c>
      <c r="H685" s="1" t="s">
        <v>2988</v>
      </c>
      <c r="I685" s="1" t="s">
        <v>1462</v>
      </c>
      <c r="J685" s="1">
        <v>34247</v>
      </c>
      <c r="K685" s="1" t="s">
        <v>1463</v>
      </c>
      <c r="L685" s="1" t="s">
        <v>2382</v>
      </c>
      <c r="M685" s="1" t="s">
        <v>2382</v>
      </c>
      <c r="N685" s="1" t="s">
        <v>9</v>
      </c>
      <c r="O685" s="1" t="s">
        <v>46</v>
      </c>
      <c r="P685" s="1" t="s">
        <v>59</v>
      </c>
      <c r="Q685" s="1" t="s">
        <v>224</v>
      </c>
      <c r="R685" s="20" t="s">
        <v>224</v>
      </c>
    </row>
    <row r="686" spans="1:18" ht="17" x14ac:dyDescent="0.25">
      <c r="A686" s="19">
        <v>685</v>
      </c>
      <c r="B686" s="1" t="s">
        <v>3726</v>
      </c>
      <c r="C686" s="73">
        <v>1</v>
      </c>
      <c r="D686" s="1" t="s">
        <v>1456</v>
      </c>
      <c r="E686" s="1">
        <v>277</v>
      </c>
      <c r="F686" s="1" t="s">
        <v>1457</v>
      </c>
      <c r="G686" s="1">
        <v>61.04</v>
      </c>
      <c r="H686" s="1" t="s">
        <v>3995</v>
      </c>
      <c r="I686" s="1" t="s">
        <v>1458</v>
      </c>
      <c r="J686" s="1">
        <v>28616</v>
      </c>
      <c r="K686" s="1" t="s">
        <v>1459</v>
      </c>
      <c r="L686" s="1" t="s">
        <v>2382</v>
      </c>
      <c r="M686" s="1" t="s">
        <v>1460</v>
      </c>
      <c r="N686" s="1" t="s">
        <v>9</v>
      </c>
      <c r="O686" s="1" t="s">
        <v>94</v>
      </c>
      <c r="P686" s="1" t="s">
        <v>821</v>
      </c>
      <c r="Q686" s="1" t="s">
        <v>821</v>
      </c>
      <c r="R686" s="20" t="s">
        <v>821</v>
      </c>
    </row>
    <row r="687" spans="1:18" ht="17" x14ac:dyDescent="0.25">
      <c r="A687" s="19">
        <v>686</v>
      </c>
      <c r="B687" s="1" t="s">
        <v>2113</v>
      </c>
      <c r="C687" s="73">
        <v>1</v>
      </c>
      <c r="D687" s="1" t="s">
        <v>2593</v>
      </c>
      <c r="E687" s="1">
        <v>536384</v>
      </c>
      <c r="F687" s="1" t="s">
        <v>2594</v>
      </c>
      <c r="G687" s="1">
        <v>238.37</v>
      </c>
      <c r="H687" s="1" t="s">
        <v>2382</v>
      </c>
      <c r="I687" s="1" t="s">
        <v>2382</v>
      </c>
      <c r="J687" s="1" t="s">
        <v>2382</v>
      </c>
      <c r="K687" s="1" t="s">
        <v>2382</v>
      </c>
      <c r="L687" s="1" t="s">
        <v>2382</v>
      </c>
      <c r="M687" s="1" t="s">
        <v>2382</v>
      </c>
      <c r="N687" s="1" t="s">
        <v>9</v>
      </c>
      <c r="O687" s="1" t="s">
        <v>80</v>
      </c>
      <c r="P687" s="1" t="s">
        <v>81</v>
      </c>
      <c r="Q687" s="1" t="s">
        <v>305</v>
      </c>
      <c r="R687" s="20" t="s">
        <v>1030</v>
      </c>
    </row>
    <row r="688" spans="1:18" ht="17" x14ac:dyDescent="0.25">
      <c r="A688" s="19">
        <v>687</v>
      </c>
      <c r="B688" s="1" t="s">
        <v>1446</v>
      </c>
      <c r="C688" s="73">
        <v>1</v>
      </c>
      <c r="D688" s="1" t="s">
        <v>1445</v>
      </c>
      <c r="E688" s="1">
        <v>65575</v>
      </c>
      <c r="F688" s="1" t="s">
        <v>545</v>
      </c>
      <c r="G688" s="1">
        <v>222.37</v>
      </c>
      <c r="H688" s="1" t="s">
        <v>2977</v>
      </c>
      <c r="I688" s="1" t="s">
        <v>1447</v>
      </c>
      <c r="J688" s="1">
        <v>10217</v>
      </c>
      <c r="K688" s="1" t="s">
        <v>2382</v>
      </c>
      <c r="L688" s="1" t="s">
        <v>4271</v>
      </c>
      <c r="M688" s="1" t="s">
        <v>2382</v>
      </c>
      <c r="N688" s="1" t="s">
        <v>9</v>
      </c>
      <c r="O688" s="1" t="s">
        <v>80</v>
      </c>
      <c r="P688" s="1" t="s">
        <v>81</v>
      </c>
      <c r="Q688" s="1" t="s">
        <v>305</v>
      </c>
      <c r="R688" s="20" t="s">
        <v>1030</v>
      </c>
    </row>
    <row r="689" spans="1:18" ht="17" x14ac:dyDescent="0.25">
      <c r="A689" s="19">
        <v>688</v>
      </c>
      <c r="B689" s="1" t="s">
        <v>3743</v>
      </c>
      <c r="C689" s="73">
        <v>1</v>
      </c>
      <c r="D689" s="1" t="s">
        <v>2353</v>
      </c>
      <c r="E689" s="1">
        <v>6327</v>
      </c>
      <c r="F689" s="1" t="s">
        <v>3744</v>
      </c>
      <c r="G689" s="1">
        <v>50.49</v>
      </c>
      <c r="H689" s="1" t="s">
        <v>3996</v>
      </c>
      <c r="I689" s="1" t="s">
        <v>3745</v>
      </c>
      <c r="J689" s="1">
        <v>36014</v>
      </c>
      <c r="K689" s="1" t="s">
        <v>2382</v>
      </c>
      <c r="L689" s="1" t="s">
        <v>2382</v>
      </c>
      <c r="M689" s="1" t="s">
        <v>2382</v>
      </c>
      <c r="N689" s="1" t="s">
        <v>9</v>
      </c>
      <c r="O689" s="1" t="s">
        <v>1086</v>
      </c>
      <c r="P689" s="1" t="s">
        <v>1256</v>
      </c>
      <c r="Q689" s="1" t="s">
        <v>1257</v>
      </c>
      <c r="R689" s="20" t="s">
        <v>1257</v>
      </c>
    </row>
    <row r="690" spans="1:18" ht="17" x14ac:dyDescent="0.25">
      <c r="A690" s="19">
        <v>689</v>
      </c>
      <c r="B690" s="1" t="s">
        <v>3269</v>
      </c>
      <c r="C690" s="73">
        <v>1</v>
      </c>
      <c r="D690" s="1" t="s">
        <v>3270</v>
      </c>
      <c r="E690" s="1">
        <v>565421</v>
      </c>
      <c r="F690" s="1" t="s">
        <v>3271</v>
      </c>
      <c r="G690" s="1">
        <v>164.29</v>
      </c>
      <c r="H690" s="1" t="s">
        <v>2382</v>
      </c>
      <c r="I690" s="1" t="s">
        <v>2382</v>
      </c>
      <c r="J690" s="1" t="s">
        <v>2382</v>
      </c>
      <c r="K690" s="1" t="s">
        <v>2382</v>
      </c>
      <c r="L690" s="1" t="s">
        <v>2382</v>
      </c>
      <c r="M690" s="1" t="s">
        <v>2382</v>
      </c>
      <c r="N690" s="1" t="s">
        <v>9</v>
      </c>
      <c r="O690" s="1" t="s">
        <v>80</v>
      </c>
      <c r="P690" s="1" t="s">
        <v>81</v>
      </c>
      <c r="Q690" s="1" t="s">
        <v>82</v>
      </c>
      <c r="R690" s="20" t="s">
        <v>2950</v>
      </c>
    </row>
    <row r="691" spans="1:18" ht="17" x14ac:dyDescent="0.25">
      <c r="A691" s="19">
        <v>690</v>
      </c>
      <c r="B691" s="1" t="s">
        <v>3625</v>
      </c>
      <c r="C691" s="73">
        <v>1</v>
      </c>
      <c r="D691" s="1" t="s">
        <v>2251</v>
      </c>
      <c r="E691" s="1">
        <v>638122</v>
      </c>
      <c r="F691" s="1" t="s">
        <v>591</v>
      </c>
      <c r="G691" s="1">
        <v>100.12</v>
      </c>
      <c r="H691" s="1" t="s">
        <v>3997</v>
      </c>
      <c r="I691" s="1" t="s">
        <v>2382</v>
      </c>
      <c r="J691" s="1">
        <v>35939</v>
      </c>
      <c r="K691" s="1" t="s">
        <v>4161</v>
      </c>
      <c r="L691" s="1" t="s">
        <v>4277</v>
      </c>
      <c r="M691" s="1" t="s">
        <v>2382</v>
      </c>
      <c r="N691" s="1" t="s">
        <v>9</v>
      </c>
      <c r="O691" s="1" t="s">
        <v>80</v>
      </c>
      <c r="P691" s="1" t="s">
        <v>106</v>
      </c>
      <c r="Q691" s="1" t="s">
        <v>184</v>
      </c>
      <c r="R691" s="20" t="s">
        <v>954</v>
      </c>
    </row>
    <row r="692" spans="1:18" ht="17" x14ac:dyDescent="0.25">
      <c r="A692" s="19">
        <v>691</v>
      </c>
      <c r="B692" s="1" t="s">
        <v>3247</v>
      </c>
      <c r="C692" s="73">
        <v>1</v>
      </c>
      <c r="D692" s="1" t="s">
        <v>2232</v>
      </c>
      <c r="E692" s="1">
        <v>9268</v>
      </c>
      <c r="F692" s="1" t="s">
        <v>1449</v>
      </c>
      <c r="G692" s="1">
        <v>168.32</v>
      </c>
      <c r="H692" s="1" t="s">
        <v>3248</v>
      </c>
      <c r="I692" s="1" t="s">
        <v>2382</v>
      </c>
      <c r="J692" s="1" t="s">
        <v>2382</v>
      </c>
      <c r="K692" s="1" t="s">
        <v>2382</v>
      </c>
      <c r="L692" s="1" t="s">
        <v>2382</v>
      </c>
      <c r="M692" s="1" t="s">
        <v>2382</v>
      </c>
      <c r="N692" s="1" t="s">
        <v>9</v>
      </c>
      <c r="O692" s="1" t="s">
        <v>289</v>
      </c>
      <c r="P692" s="1" t="s">
        <v>377</v>
      </c>
      <c r="Q692" s="1" t="s">
        <v>1316</v>
      </c>
      <c r="R692" s="20" t="s">
        <v>1316</v>
      </c>
    </row>
    <row r="693" spans="1:18" ht="17" x14ac:dyDescent="0.25">
      <c r="A693" s="19">
        <v>692</v>
      </c>
      <c r="B693" s="1" t="s">
        <v>3692</v>
      </c>
      <c r="C693" s="73">
        <v>1</v>
      </c>
      <c r="D693" s="1" t="s">
        <v>1353</v>
      </c>
      <c r="E693" s="1">
        <v>11605</v>
      </c>
      <c r="F693" s="1" t="s">
        <v>1354</v>
      </c>
      <c r="G693" s="1">
        <v>80.13</v>
      </c>
      <c r="H693" s="1" t="s">
        <v>3998</v>
      </c>
      <c r="I693" s="1" t="s">
        <v>2382</v>
      </c>
      <c r="J693" s="1" t="s">
        <v>2382</v>
      </c>
      <c r="K693" s="1" t="s">
        <v>2382</v>
      </c>
      <c r="L693" s="1" t="s">
        <v>2382</v>
      </c>
      <c r="M693" s="1" t="s">
        <v>2382</v>
      </c>
      <c r="N693" s="1" t="s">
        <v>9</v>
      </c>
      <c r="O693" s="1" t="s">
        <v>289</v>
      </c>
      <c r="P693" s="1" t="s">
        <v>290</v>
      </c>
      <c r="Q693" s="1" t="s">
        <v>767</v>
      </c>
      <c r="R693" s="20" t="s">
        <v>945</v>
      </c>
    </row>
    <row r="694" spans="1:18" ht="17" x14ac:dyDescent="0.25">
      <c r="A694" s="19">
        <v>693</v>
      </c>
      <c r="B694" s="1" t="s">
        <v>1697</v>
      </c>
      <c r="C694" s="73">
        <v>1</v>
      </c>
      <c r="D694" s="1" t="s">
        <v>1348</v>
      </c>
      <c r="E694" s="1">
        <v>135421529</v>
      </c>
      <c r="F694" s="1" t="s">
        <v>1349</v>
      </c>
      <c r="G694" s="1">
        <v>207.27</v>
      </c>
      <c r="H694" s="1" t="s">
        <v>2382</v>
      </c>
      <c r="I694" s="1" t="s">
        <v>2382</v>
      </c>
      <c r="J694" s="1" t="s">
        <v>2382</v>
      </c>
      <c r="K694" s="1" t="s">
        <v>2382</v>
      </c>
      <c r="L694" s="1" t="s">
        <v>2382</v>
      </c>
      <c r="M694" s="1" t="s">
        <v>2382</v>
      </c>
      <c r="N694" s="1" t="s">
        <v>9</v>
      </c>
      <c r="O694" s="1" t="s">
        <v>10</v>
      </c>
      <c r="P694" s="1" t="s">
        <v>11</v>
      </c>
      <c r="Q694" s="1" t="s">
        <v>12</v>
      </c>
      <c r="R694" s="20" t="s">
        <v>13</v>
      </c>
    </row>
    <row r="695" spans="1:18" ht="17" x14ac:dyDescent="0.25">
      <c r="A695" s="19">
        <v>694</v>
      </c>
      <c r="B695" s="1" t="s">
        <v>1688</v>
      </c>
      <c r="C695" s="73">
        <v>1</v>
      </c>
      <c r="D695" s="1" t="s">
        <v>776</v>
      </c>
      <c r="E695" s="1">
        <v>14289</v>
      </c>
      <c r="F695" s="1" t="s">
        <v>777</v>
      </c>
      <c r="G695" s="1">
        <v>141.24</v>
      </c>
      <c r="H695" s="1" t="s">
        <v>3389</v>
      </c>
      <c r="I695" s="1" t="s">
        <v>2382</v>
      </c>
      <c r="J695" s="1" t="s">
        <v>2382</v>
      </c>
      <c r="K695" s="1" t="s">
        <v>4162</v>
      </c>
      <c r="L695" s="1" t="s">
        <v>2382</v>
      </c>
      <c r="M695" s="1" t="s">
        <v>2382</v>
      </c>
      <c r="N695" s="1" t="s">
        <v>9</v>
      </c>
      <c r="O695" s="1" t="s">
        <v>29</v>
      </c>
      <c r="P695" s="1" t="s">
        <v>2708</v>
      </c>
      <c r="Q695" s="1" t="s">
        <v>2708</v>
      </c>
      <c r="R695" s="20" t="s">
        <v>2708</v>
      </c>
    </row>
    <row r="696" spans="1:18" ht="17" x14ac:dyDescent="0.25">
      <c r="A696" s="19">
        <v>695</v>
      </c>
      <c r="B696" s="1" t="s">
        <v>3709</v>
      </c>
      <c r="C696" s="73">
        <v>1</v>
      </c>
      <c r="D696" s="1" t="s">
        <v>1387</v>
      </c>
      <c r="E696" s="1">
        <v>9253</v>
      </c>
      <c r="F696" s="1" t="s">
        <v>1293</v>
      </c>
      <c r="G696" s="1">
        <v>70.13</v>
      </c>
      <c r="H696" s="1" t="s">
        <v>3710</v>
      </c>
      <c r="I696" s="1" t="s">
        <v>2382</v>
      </c>
      <c r="J696" s="1">
        <v>23492</v>
      </c>
      <c r="K696" s="1" t="s">
        <v>2382</v>
      </c>
      <c r="L696" s="1" t="s">
        <v>2382</v>
      </c>
      <c r="M696" s="1" t="s">
        <v>2382</v>
      </c>
      <c r="N696" s="1" t="s">
        <v>9</v>
      </c>
      <c r="O696" s="1" t="s">
        <v>289</v>
      </c>
      <c r="P696" s="1" t="s">
        <v>377</v>
      </c>
      <c r="Q696" s="1" t="s">
        <v>1316</v>
      </c>
      <c r="R696" s="20" t="s">
        <v>1316</v>
      </c>
    </row>
    <row r="697" spans="1:18" ht="17" x14ac:dyDescent="0.25">
      <c r="A697" s="19">
        <v>696</v>
      </c>
      <c r="B697" s="1" t="s">
        <v>3716</v>
      </c>
      <c r="C697" s="73">
        <v>1</v>
      </c>
      <c r="D697" s="1" t="s">
        <v>1352</v>
      </c>
      <c r="E697" s="1">
        <v>8882</v>
      </c>
      <c r="F697" s="1" t="s">
        <v>787</v>
      </c>
      <c r="G697" s="1">
        <v>68.12</v>
      </c>
      <c r="H697" s="1" t="s">
        <v>3717</v>
      </c>
      <c r="I697" s="1" t="s">
        <v>2382</v>
      </c>
      <c r="J697" s="1">
        <v>49155</v>
      </c>
      <c r="K697" s="1" t="s">
        <v>2382</v>
      </c>
      <c r="L697" s="1" t="s">
        <v>2382</v>
      </c>
      <c r="M697" s="1" t="s">
        <v>2382</v>
      </c>
      <c r="N697" s="1" t="s">
        <v>9</v>
      </c>
      <c r="O697" s="1" t="s">
        <v>289</v>
      </c>
      <c r="P697" s="1" t="s">
        <v>290</v>
      </c>
      <c r="Q697" s="1" t="s">
        <v>767</v>
      </c>
      <c r="R697" s="20" t="s">
        <v>945</v>
      </c>
    </row>
    <row r="698" spans="1:18" ht="17" x14ac:dyDescent="0.25">
      <c r="A698" s="19">
        <v>697</v>
      </c>
      <c r="B698" s="1" t="s">
        <v>3370</v>
      </c>
      <c r="C698" s="73">
        <v>1</v>
      </c>
      <c r="D698" s="1" t="s">
        <v>1131</v>
      </c>
      <c r="E698" s="1">
        <v>16590</v>
      </c>
      <c r="F698" s="1" t="s">
        <v>1132</v>
      </c>
      <c r="G698" s="1">
        <v>146.30000000000001</v>
      </c>
      <c r="H698" s="1" t="s">
        <v>3371</v>
      </c>
      <c r="I698" s="1" t="s">
        <v>1133</v>
      </c>
      <c r="J698" s="1">
        <v>4488</v>
      </c>
      <c r="K698" s="1" t="s">
        <v>1134</v>
      </c>
      <c r="L698" s="1" t="s">
        <v>2382</v>
      </c>
      <c r="M698" s="1" t="s">
        <v>2382</v>
      </c>
      <c r="N698" s="1" t="s">
        <v>9</v>
      </c>
      <c r="O698" s="1" t="s">
        <v>29</v>
      </c>
      <c r="P698" s="1" t="s">
        <v>658</v>
      </c>
      <c r="Q698" s="1" t="s">
        <v>658</v>
      </c>
      <c r="R698" s="20" t="s">
        <v>658</v>
      </c>
    </row>
    <row r="699" spans="1:18" ht="17" x14ac:dyDescent="0.25">
      <c r="A699" s="19">
        <v>698</v>
      </c>
      <c r="B699" s="1" t="s">
        <v>2085</v>
      </c>
      <c r="C699" s="73">
        <v>1</v>
      </c>
      <c r="D699" s="1" t="s">
        <v>2196</v>
      </c>
      <c r="E699" s="1">
        <v>568</v>
      </c>
      <c r="F699" s="1" t="s">
        <v>3253</v>
      </c>
      <c r="G699" s="1">
        <v>168.19</v>
      </c>
      <c r="H699" s="1" t="s">
        <v>3254</v>
      </c>
      <c r="I699" s="1" t="s">
        <v>3255</v>
      </c>
      <c r="J699" s="1">
        <v>28145</v>
      </c>
      <c r="K699" s="1" t="s">
        <v>2382</v>
      </c>
      <c r="L699" s="1" t="s">
        <v>2382</v>
      </c>
      <c r="M699" s="1" t="s">
        <v>2382</v>
      </c>
      <c r="N699" s="1" t="s">
        <v>9</v>
      </c>
      <c r="O699" s="1" t="s">
        <v>88</v>
      </c>
      <c r="P699" s="1" t="s">
        <v>979</v>
      </c>
      <c r="Q699" s="1" t="s">
        <v>3256</v>
      </c>
      <c r="R699" s="20" t="s">
        <v>3256</v>
      </c>
    </row>
    <row r="700" spans="1:18" ht="17" x14ac:dyDescent="0.25">
      <c r="A700" s="19">
        <v>699</v>
      </c>
      <c r="B700" s="1" t="s">
        <v>2116</v>
      </c>
      <c r="C700" s="73">
        <v>1</v>
      </c>
      <c r="D700" s="1" t="s">
        <v>2255</v>
      </c>
      <c r="E700" s="1">
        <v>534683</v>
      </c>
      <c r="F700" s="1" t="s">
        <v>810</v>
      </c>
      <c r="G700" s="1">
        <v>220.35</v>
      </c>
      <c r="H700" s="1" t="s">
        <v>2382</v>
      </c>
      <c r="I700" s="1" t="s">
        <v>2382</v>
      </c>
      <c r="J700" s="1" t="s">
        <v>2382</v>
      </c>
      <c r="K700" s="1" t="s">
        <v>2382</v>
      </c>
      <c r="L700" s="1" t="s">
        <v>2382</v>
      </c>
      <c r="M700" s="1" t="s">
        <v>2382</v>
      </c>
      <c r="N700" s="1" t="s">
        <v>9</v>
      </c>
      <c r="O700" s="1" t="s">
        <v>88</v>
      </c>
      <c r="P700" s="1" t="s">
        <v>1084</v>
      </c>
      <c r="Q700" s="1" t="s">
        <v>1084</v>
      </c>
      <c r="R700" s="20" t="s">
        <v>1084</v>
      </c>
    </row>
    <row r="701" spans="1:18" ht="17" x14ac:dyDescent="0.25">
      <c r="A701" s="19">
        <v>700</v>
      </c>
      <c r="B701" s="1" t="s">
        <v>3130</v>
      </c>
      <c r="C701" s="73">
        <v>1</v>
      </c>
      <c r="D701" s="1" t="s">
        <v>2321</v>
      </c>
      <c r="E701" s="1">
        <v>577126</v>
      </c>
      <c r="F701" s="1" t="s">
        <v>414</v>
      </c>
      <c r="G701" s="1">
        <v>192.3</v>
      </c>
      <c r="H701" s="1" t="s">
        <v>3131</v>
      </c>
      <c r="I701" s="1" t="s">
        <v>2382</v>
      </c>
      <c r="J701" s="1" t="s">
        <v>2382</v>
      </c>
      <c r="K701" s="1" t="s">
        <v>3132</v>
      </c>
      <c r="L701" s="1" t="s">
        <v>2382</v>
      </c>
      <c r="M701" s="1" t="s">
        <v>2382</v>
      </c>
      <c r="N701" s="1" t="s">
        <v>9</v>
      </c>
      <c r="O701" s="1" t="s">
        <v>80</v>
      </c>
      <c r="P701" s="1" t="s">
        <v>81</v>
      </c>
      <c r="Q701" s="1" t="s">
        <v>305</v>
      </c>
      <c r="R701" s="20" t="s">
        <v>305</v>
      </c>
    </row>
    <row r="702" spans="1:18" ht="17" x14ac:dyDescent="0.25">
      <c r="A702" s="19">
        <v>701</v>
      </c>
      <c r="B702" s="1" t="s">
        <v>3174</v>
      </c>
      <c r="C702" s="73">
        <v>1</v>
      </c>
      <c r="D702" s="1" t="s">
        <v>1111</v>
      </c>
      <c r="E702" s="1">
        <v>4943</v>
      </c>
      <c r="F702" s="1" t="s">
        <v>1112</v>
      </c>
      <c r="G702" s="1">
        <v>178.27</v>
      </c>
      <c r="H702" s="1" t="s">
        <v>3175</v>
      </c>
      <c r="I702" s="1" t="s">
        <v>1113</v>
      </c>
      <c r="J702" s="1" t="s">
        <v>2382</v>
      </c>
      <c r="K702" s="1" t="s">
        <v>1114</v>
      </c>
      <c r="L702" s="1" t="s">
        <v>2382</v>
      </c>
      <c r="M702" s="1" t="s">
        <v>1115</v>
      </c>
      <c r="N702" s="1" t="s">
        <v>9</v>
      </c>
      <c r="O702" s="1" t="s">
        <v>46</v>
      </c>
      <c r="P702" s="1" t="s">
        <v>59</v>
      </c>
      <c r="Q702" s="1" t="s">
        <v>390</v>
      </c>
      <c r="R702" s="20" t="s">
        <v>390</v>
      </c>
    </row>
    <row r="703" spans="1:18" ht="17" x14ac:dyDescent="0.25">
      <c r="A703" s="19">
        <v>702</v>
      </c>
      <c r="B703" s="1" t="s">
        <v>3461</v>
      </c>
      <c r="C703" s="73">
        <v>1</v>
      </c>
      <c r="D703" s="1" t="s">
        <v>1592</v>
      </c>
      <c r="E703" s="1">
        <v>20083</v>
      </c>
      <c r="F703" s="1" t="s">
        <v>108</v>
      </c>
      <c r="G703" s="1">
        <v>130.22999999999999</v>
      </c>
      <c r="H703" s="1" t="s">
        <v>3462</v>
      </c>
      <c r="I703" s="1" t="s">
        <v>2382</v>
      </c>
      <c r="J703" s="1" t="s">
        <v>2382</v>
      </c>
      <c r="K703" s="1" t="s">
        <v>1593</v>
      </c>
      <c r="L703" s="1" t="s">
        <v>2382</v>
      </c>
      <c r="M703" s="1" t="s">
        <v>2382</v>
      </c>
      <c r="N703" s="1" t="s">
        <v>9</v>
      </c>
      <c r="O703" s="1" t="s">
        <v>80</v>
      </c>
      <c r="P703" s="1" t="s">
        <v>106</v>
      </c>
      <c r="Q703" s="1" t="s">
        <v>107</v>
      </c>
      <c r="R703" s="20" t="s">
        <v>107</v>
      </c>
    </row>
    <row r="704" spans="1:18" ht="17" x14ac:dyDescent="0.25">
      <c r="A704" s="19">
        <v>703</v>
      </c>
      <c r="B704" s="1" t="s">
        <v>3166</v>
      </c>
      <c r="C704" s="73">
        <v>1</v>
      </c>
      <c r="D704" s="1" t="s">
        <v>890</v>
      </c>
      <c r="E704" s="1">
        <v>549898</v>
      </c>
      <c r="F704" s="1" t="s">
        <v>891</v>
      </c>
      <c r="G704" s="1">
        <v>182.3</v>
      </c>
      <c r="H704" s="1" t="s">
        <v>3167</v>
      </c>
      <c r="I704" s="1" t="s">
        <v>2382</v>
      </c>
      <c r="J704" s="1" t="s">
        <v>2382</v>
      </c>
      <c r="K704" s="1" t="s">
        <v>2382</v>
      </c>
      <c r="L704" s="1" t="s">
        <v>2382</v>
      </c>
      <c r="M704" s="1" t="s">
        <v>2382</v>
      </c>
      <c r="N704" s="1" t="s">
        <v>9</v>
      </c>
      <c r="O704" s="1" t="s">
        <v>80</v>
      </c>
      <c r="P704" s="1" t="s">
        <v>106</v>
      </c>
      <c r="Q704" s="1" t="s">
        <v>107</v>
      </c>
      <c r="R704" s="20" t="s">
        <v>107</v>
      </c>
    </row>
    <row r="705" spans="1:18" ht="17" x14ac:dyDescent="0.25">
      <c r="A705" s="19">
        <v>704</v>
      </c>
      <c r="B705" s="1" t="s">
        <v>3758</v>
      </c>
      <c r="C705" s="73">
        <v>1</v>
      </c>
      <c r="D705" s="1" t="s">
        <v>2208</v>
      </c>
      <c r="E705" s="1">
        <v>15270</v>
      </c>
      <c r="F705" s="1" t="s">
        <v>607</v>
      </c>
      <c r="G705" s="1">
        <v>184.36</v>
      </c>
      <c r="H705" s="1" t="s">
        <v>3158</v>
      </c>
      <c r="I705" s="1" t="s">
        <v>2382</v>
      </c>
      <c r="J705" s="1" t="s">
        <v>2382</v>
      </c>
      <c r="K705" s="1" t="s">
        <v>3159</v>
      </c>
      <c r="L705" s="1" t="s">
        <v>2382</v>
      </c>
      <c r="M705" s="1" t="s">
        <v>2382</v>
      </c>
      <c r="N705" s="1" t="s">
        <v>9</v>
      </c>
      <c r="O705" s="1" t="s">
        <v>289</v>
      </c>
      <c r="P705" s="1" t="s">
        <v>377</v>
      </c>
      <c r="Q705" s="1" t="s">
        <v>378</v>
      </c>
      <c r="R705" s="20" t="s">
        <v>1006</v>
      </c>
    </row>
    <row r="706" spans="1:18" ht="17" x14ac:dyDescent="0.25">
      <c r="A706" s="19">
        <v>705</v>
      </c>
      <c r="B706" s="1" t="s">
        <v>3096</v>
      </c>
      <c r="C706" s="73">
        <v>1</v>
      </c>
      <c r="D706" s="1" t="s">
        <v>670</v>
      </c>
      <c r="E706" s="1">
        <v>3893</v>
      </c>
      <c r="F706" s="1" t="s">
        <v>671</v>
      </c>
      <c r="G706" s="1">
        <v>200.32</v>
      </c>
      <c r="H706" s="1" t="s">
        <v>3097</v>
      </c>
      <c r="I706" s="1" t="s">
        <v>672</v>
      </c>
      <c r="J706" s="1">
        <v>30805</v>
      </c>
      <c r="K706" s="1" t="s">
        <v>673</v>
      </c>
      <c r="L706" s="1" t="s">
        <v>4334</v>
      </c>
      <c r="M706" s="1" t="s">
        <v>674</v>
      </c>
      <c r="N706" s="1" t="s">
        <v>9</v>
      </c>
      <c r="O706" s="1" t="s">
        <v>80</v>
      </c>
      <c r="P706" s="1" t="s">
        <v>106</v>
      </c>
      <c r="Q706" s="1" t="s">
        <v>184</v>
      </c>
      <c r="R706" s="20" t="s">
        <v>185</v>
      </c>
    </row>
    <row r="707" spans="1:18" ht="17" x14ac:dyDescent="0.25">
      <c r="A707" s="19">
        <v>706</v>
      </c>
      <c r="B707" s="1" t="s">
        <v>2910</v>
      </c>
      <c r="C707" s="73">
        <v>1</v>
      </c>
      <c r="D707" s="1" t="s">
        <v>2911</v>
      </c>
      <c r="E707" s="1">
        <v>19546</v>
      </c>
      <c r="F707" s="1" t="s">
        <v>2912</v>
      </c>
      <c r="G707" s="1">
        <v>260.44</v>
      </c>
      <c r="H707" s="1" t="s">
        <v>2913</v>
      </c>
      <c r="I707" s="1" t="s">
        <v>2382</v>
      </c>
      <c r="J707" s="1" t="s">
        <v>2382</v>
      </c>
      <c r="K707" s="1" t="s">
        <v>2382</v>
      </c>
      <c r="L707" s="1" t="s">
        <v>2382</v>
      </c>
      <c r="M707" s="1" t="s">
        <v>2382</v>
      </c>
      <c r="N707" s="1" t="s">
        <v>9</v>
      </c>
      <c r="O707" s="1" t="s">
        <v>94</v>
      </c>
      <c r="P707" s="1" t="s">
        <v>95</v>
      </c>
      <c r="Q707" s="1" t="s">
        <v>217</v>
      </c>
      <c r="R707" s="20" t="s">
        <v>218</v>
      </c>
    </row>
    <row r="708" spans="1:18" ht="17" x14ac:dyDescent="0.25">
      <c r="A708" s="19">
        <v>707</v>
      </c>
      <c r="B708" s="1" t="s">
        <v>2329</v>
      </c>
      <c r="C708" s="73">
        <v>1</v>
      </c>
      <c r="D708" s="1" t="s">
        <v>2361</v>
      </c>
      <c r="E708" s="1">
        <v>3283</v>
      </c>
      <c r="F708" s="1" t="s">
        <v>348</v>
      </c>
      <c r="G708" s="1">
        <v>74.12</v>
      </c>
      <c r="H708" s="1" t="s">
        <v>3999</v>
      </c>
      <c r="I708" s="1" t="s">
        <v>3696</v>
      </c>
      <c r="J708" s="1">
        <v>35702</v>
      </c>
      <c r="K708" s="1" t="s">
        <v>3697</v>
      </c>
      <c r="L708" s="1" t="s">
        <v>2382</v>
      </c>
      <c r="M708" s="1" t="s">
        <v>2382</v>
      </c>
      <c r="N708" s="1" t="s">
        <v>9</v>
      </c>
      <c r="O708" s="1" t="s">
        <v>10</v>
      </c>
      <c r="P708" s="1" t="s">
        <v>11</v>
      </c>
      <c r="Q708" s="1" t="s">
        <v>667</v>
      </c>
      <c r="R708" s="20" t="s">
        <v>779</v>
      </c>
    </row>
    <row r="709" spans="1:18" ht="17" x14ac:dyDescent="0.25">
      <c r="A709" s="19">
        <v>708</v>
      </c>
      <c r="B709" s="1" t="s">
        <v>1573</v>
      </c>
      <c r="C709" s="73">
        <v>1</v>
      </c>
      <c r="D709" s="1" t="s">
        <v>3351</v>
      </c>
      <c r="E709" s="1">
        <v>136330</v>
      </c>
      <c r="F709" s="1" t="s">
        <v>84</v>
      </c>
      <c r="G709" s="1">
        <v>150.22</v>
      </c>
      <c r="H709" s="1" t="s">
        <v>3352</v>
      </c>
      <c r="I709" s="1" t="s">
        <v>1574</v>
      </c>
      <c r="J709" s="1">
        <v>80820</v>
      </c>
      <c r="K709" s="1" t="s">
        <v>2382</v>
      </c>
      <c r="L709" s="1" t="s">
        <v>2382</v>
      </c>
      <c r="M709" s="1" t="s">
        <v>2382</v>
      </c>
      <c r="N709" s="1" t="s">
        <v>9</v>
      </c>
      <c r="O709" s="1" t="s">
        <v>80</v>
      </c>
      <c r="P709" s="1" t="s">
        <v>81</v>
      </c>
      <c r="Q709" s="1" t="s">
        <v>82</v>
      </c>
      <c r="R709" s="20" t="s">
        <v>697</v>
      </c>
    </row>
    <row r="710" spans="1:18" ht="17" x14ac:dyDescent="0.25">
      <c r="A710" s="19">
        <v>709</v>
      </c>
      <c r="B710" s="1" t="s">
        <v>3746</v>
      </c>
      <c r="C710" s="73">
        <v>1</v>
      </c>
      <c r="D710" s="1" t="s">
        <v>911</v>
      </c>
      <c r="E710" s="1">
        <v>284</v>
      </c>
      <c r="F710" s="1" t="s">
        <v>912</v>
      </c>
      <c r="G710" s="1">
        <v>46.024999999999999</v>
      </c>
      <c r="H710" s="1" t="s">
        <v>4000</v>
      </c>
      <c r="I710" s="1" t="s">
        <v>913</v>
      </c>
      <c r="J710" s="1">
        <v>15904</v>
      </c>
      <c r="K710" s="1" t="s">
        <v>914</v>
      </c>
      <c r="L710" s="1" t="s">
        <v>2382</v>
      </c>
      <c r="M710" s="1" t="s">
        <v>915</v>
      </c>
      <c r="N710" s="1" t="s">
        <v>9</v>
      </c>
      <c r="O710" s="1" t="s">
        <v>94</v>
      </c>
      <c r="P710" s="1" t="s">
        <v>95</v>
      </c>
      <c r="Q710" s="1" t="s">
        <v>96</v>
      </c>
      <c r="R710" s="20" t="s">
        <v>96</v>
      </c>
    </row>
    <row r="711" spans="1:18" ht="17" x14ac:dyDescent="0.25">
      <c r="A711" s="19">
        <v>710</v>
      </c>
      <c r="B711" s="1" t="s">
        <v>3727</v>
      </c>
      <c r="C711" s="73">
        <v>1</v>
      </c>
      <c r="D711" s="1" t="s">
        <v>1392</v>
      </c>
      <c r="E711" s="1">
        <v>7865</v>
      </c>
      <c r="F711" s="1" t="s">
        <v>97</v>
      </c>
      <c r="G711" s="1">
        <v>60.05</v>
      </c>
      <c r="H711" s="1" t="s">
        <v>3728</v>
      </c>
      <c r="I711" s="1" t="s">
        <v>2382</v>
      </c>
      <c r="J711" s="1">
        <v>77699</v>
      </c>
      <c r="K711" s="1" t="s">
        <v>2382</v>
      </c>
      <c r="L711" s="1" t="s">
        <v>2382</v>
      </c>
      <c r="M711" s="1" t="s">
        <v>2382</v>
      </c>
      <c r="N711" s="1" t="s">
        <v>9</v>
      </c>
      <c r="O711" s="1" t="s">
        <v>94</v>
      </c>
      <c r="P711" s="1" t="s">
        <v>95</v>
      </c>
      <c r="Q711" s="1" t="s">
        <v>217</v>
      </c>
      <c r="R711" s="20" t="s">
        <v>218</v>
      </c>
    </row>
    <row r="712" spans="1:18" ht="17" x14ac:dyDescent="0.25">
      <c r="A712" s="19">
        <v>711</v>
      </c>
      <c r="B712" s="1" t="s">
        <v>3483</v>
      </c>
      <c r="C712" s="73">
        <v>1</v>
      </c>
      <c r="D712" s="1" t="s">
        <v>1118</v>
      </c>
      <c r="E712" s="1">
        <v>526618</v>
      </c>
      <c r="F712" s="1" t="s">
        <v>132</v>
      </c>
      <c r="G712" s="1">
        <v>128.19</v>
      </c>
      <c r="H712" s="1" t="s">
        <v>3484</v>
      </c>
      <c r="I712" s="1" t="s">
        <v>2382</v>
      </c>
      <c r="J712" s="1" t="s">
        <v>2382</v>
      </c>
      <c r="K712" s="1" t="s">
        <v>1119</v>
      </c>
      <c r="L712" s="1" t="s">
        <v>2382</v>
      </c>
      <c r="M712" s="1" t="s">
        <v>2382</v>
      </c>
      <c r="N712" s="1" t="s">
        <v>9</v>
      </c>
      <c r="O712" s="1" t="s">
        <v>29</v>
      </c>
      <c r="P712" s="1" t="s">
        <v>130</v>
      </c>
      <c r="Q712" s="1" t="s">
        <v>131</v>
      </c>
      <c r="R712" s="20" t="s">
        <v>131</v>
      </c>
    </row>
    <row r="713" spans="1:18" ht="17" x14ac:dyDescent="0.25">
      <c r="A713" s="19">
        <v>712</v>
      </c>
      <c r="B713" s="1" t="s">
        <v>3552</v>
      </c>
      <c r="C713" s="73">
        <v>1</v>
      </c>
      <c r="D713" s="1" t="s">
        <v>1580</v>
      </c>
      <c r="E713" s="1">
        <v>34286</v>
      </c>
      <c r="F713" s="1" t="s">
        <v>669</v>
      </c>
      <c r="G713" s="1">
        <v>114.17</v>
      </c>
      <c r="H713" s="1" t="s">
        <v>3553</v>
      </c>
      <c r="I713" s="1" t="s">
        <v>2382</v>
      </c>
      <c r="J713" s="1" t="s">
        <v>2382</v>
      </c>
      <c r="K713" s="1" t="s">
        <v>1581</v>
      </c>
      <c r="L713" s="1" t="s">
        <v>2382</v>
      </c>
      <c r="M713" s="1" t="s">
        <v>2382</v>
      </c>
      <c r="N713" s="1" t="s">
        <v>9</v>
      </c>
      <c r="O713" s="1" t="s">
        <v>88</v>
      </c>
      <c r="P713" s="1" t="s">
        <v>89</v>
      </c>
      <c r="Q713" s="1" t="s">
        <v>89</v>
      </c>
      <c r="R713" s="20" t="s">
        <v>89</v>
      </c>
    </row>
    <row r="714" spans="1:18" ht="17" x14ac:dyDescent="0.25">
      <c r="A714" s="19">
        <v>713</v>
      </c>
      <c r="B714" s="1" t="s">
        <v>3078</v>
      </c>
      <c r="C714" s="73">
        <v>1</v>
      </c>
      <c r="D714" s="1" t="s">
        <v>3079</v>
      </c>
      <c r="E714" s="1">
        <v>5281522</v>
      </c>
      <c r="F714" s="1" t="s">
        <v>984</v>
      </c>
      <c r="G714" s="1">
        <v>204.35</v>
      </c>
      <c r="H714" s="1" t="s">
        <v>4001</v>
      </c>
      <c r="I714" s="1" t="s">
        <v>4164</v>
      </c>
      <c r="J714" s="1">
        <v>5993</v>
      </c>
      <c r="K714" s="1" t="s">
        <v>4163</v>
      </c>
      <c r="L714" s="1" t="s">
        <v>4323</v>
      </c>
      <c r="M714" s="1" t="s">
        <v>2382</v>
      </c>
      <c r="N714" s="1" t="s">
        <v>9</v>
      </c>
      <c r="O714" s="1" t="s">
        <v>80</v>
      </c>
      <c r="P714" s="1" t="s">
        <v>81</v>
      </c>
      <c r="Q714" s="1" t="s">
        <v>305</v>
      </c>
      <c r="R714" s="20" t="s">
        <v>305</v>
      </c>
    </row>
    <row r="715" spans="1:18" ht="17" x14ac:dyDescent="0.25">
      <c r="A715" s="19">
        <v>714</v>
      </c>
      <c r="B715" s="1" t="s">
        <v>3757</v>
      </c>
      <c r="C715" s="73">
        <v>1</v>
      </c>
      <c r="D715" s="1" t="s">
        <v>2238</v>
      </c>
      <c r="E715" s="1">
        <v>569169</v>
      </c>
      <c r="F715" s="1" t="s">
        <v>984</v>
      </c>
      <c r="G715" s="1">
        <v>204.35</v>
      </c>
      <c r="H715" s="1" t="s">
        <v>2382</v>
      </c>
      <c r="I715" s="1" t="s">
        <v>2382</v>
      </c>
      <c r="J715" s="1" t="s">
        <v>2382</v>
      </c>
      <c r="K715" s="1" t="s">
        <v>2382</v>
      </c>
      <c r="L715" s="1" t="s">
        <v>2382</v>
      </c>
      <c r="M715" s="1" t="s">
        <v>2382</v>
      </c>
      <c r="N715" s="1" t="s">
        <v>9</v>
      </c>
      <c r="O715" s="1" t="s">
        <v>80</v>
      </c>
      <c r="P715" s="1" t="s">
        <v>81</v>
      </c>
      <c r="Q715" s="1" t="s">
        <v>82</v>
      </c>
      <c r="R715" s="20" t="s">
        <v>489</v>
      </c>
    </row>
    <row r="716" spans="1:18" ht="17" x14ac:dyDescent="0.25">
      <c r="A716" s="19">
        <v>715</v>
      </c>
      <c r="B716" s="1" t="s">
        <v>3571</v>
      </c>
      <c r="C716" s="73">
        <v>1</v>
      </c>
      <c r="D716" s="1" t="s">
        <v>1583</v>
      </c>
      <c r="E716" s="1">
        <v>12372</v>
      </c>
      <c r="F716" s="1" t="s">
        <v>1584</v>
      </c>
      <c r="G716" s="1">
        <v>111.18</v>
      </c>
      <c r="H716" s="1" t="s">
        <v>4002</v>
      </c>
      <c r="I716" s="1" t="s">
        <v>2382</v>
      </c>
      <c r="J716" s="1" t="s">
        <v>2382</v>
      </c>
      <c r="K716" s="1" t="s">
        <v>2382</v>
      </c>
      <c r="L716" s="1" t="s">
        <v>2382</v>
      </c>
      <c r="M716" s="1" t="s">
        <v>2382</v>
      </c>
      <c r="N716" s="1" t="s">
        <v>9</v>
      </c>
      <c r="O716" s="1" t="s">
        <v>417</v>
      </c>
      <c r="P716" s="1" t="s">
        <v>418</v>
      </c>
      <c r="Q716" s="1" t="s">
        <v>1041</v>
      </c>
      <c r="R716" s="20" t="s">
        <v>1042</v>
      </c>
    </row>
    <row r="717" spans="1:18" ht="17" x14ac:dyDescent="0.25">
      <c r="A717" s="19">
        <v>716</v>
      </c>
      <c r="B717" s="1" t="s">
        <v>3463</v>
      </c>
      <c r="C717" s="73">
        <v>1</v>
      </c>
      <c r="D717" s="1" t="s">
        <v>1077</v>
      </c>
      <c r="E717" s="1">
        <v>8094</v>
      </c>
      <c r="F717" s="1" t="s">
        <v>1078</v>
      </c>
      <c r="G717" s="1">
        <v>130.18</v>
      </c>
      <c r="H717" s="1" t="s">
        <v>3464</v>
      </c>
      <c r="I717" s="1" t="s">
        <v>1079</v>
      </c>
      <c r="J717" s="1" t="s">
        <v>2382</v>
      </c>
      <c r="K717" s="1" t="s">
        <v>1080</v>
      </c>
      <c r="L717" s="1" t="s">
        <v>4296</v>
      </c>
      <c r="M717" s="1" t="s">
        <v>1081</v>
      </c>
      <c r="N717" s="1" t="s">
        <v>9</v>
      </c>
      <c r="O717" s="1" t="s">
        <v>80</v>
      </c>
      <c r="P717" s="1" t="s">
        <v>106</v>
      </c>
      <c r="Q717" s="1" t="s">
        <v>184</v>
      </c>
      <c r="R717" s="20" t="s">
        <v>185</v>
      </c>
    </row>
    <row r="718" spans="1:18" ht="17" x14ac:dyDescent="0.25">
      <c r="A718" s="19">
        <v>717</v>
      </c>
      <c r="B718" s="1" t="s">
        <v>2930</v>
      </c>
      <c r="C718" s="73">
        <v>1</v>
      </c>
      <c r="D718" s="1" t="s">
        <v>1095</v>
      </c>
      <c r="E718" s="1">
        <v>984</v>
      </c>
      <c r="F718" s="1" t="s">
        <v>1097</v>
      </c>
      <c r="G718" s="1">
        <v>240.42</v>
      </c>
      <c r="H718" s="1" t="s">
        <v>2931</v>
      </c>
      <c r="I718" s="1" t="s">
        <v>1098</v>
      </c>
      <c r="J718" s="1">
        <v>17600</v>
      </c>
      <c r="K718" s="1" t="s">
        <v>1099</v>
      </c>
      <c r="L718" s="1" t="s">
        <v>4330</v>
      </c>
      <c r="M718" s="1" t="s">
        <v>1100</v>
      </c>
      <c r="N718" s="1" t="s">
        <v>9</v>
      </c>
      <c r="O718" s="1" t="s">
        <v>80</v>
      </c>
      <c r="P718" s="1" t="s">
        <v>106</v>
      </c>
      <c r="Q718" s="1" t="s">
        <v>1096</v>
      </c>
      <c r="R718" s="20" t="s">
        <v>1096</v>
      </c>
    </row>
    <row r="719" spans="1:18" ht="17" x14ac:dyDescent="0.25">
      <c r="A719" s="19">
        <v>718</v>
      </c>
      <c r="B719" s="1" t="s">
        <v>991</v>
      </c>
      <c r="C719" s="73">
        <v>1</v>
      </c>
      <c r="D719" s="1" t="s">
        <v>990</v>
      </c>
      <c r="E719" s="1">
        <v>138824</v>
      </c>
      <c r="F719" s="1" t="s">
        <v>992</v>
      </c>
      <c r="G719" s="1">
        <v>228.41</v>
      </c>
      <c r="H719" s="1" t="s">
        <v>4003</v>
      </c>
      <c r="I719" s="1" t="s">
        <v>2382</v>
      </c>
      <c r="J719" s="1">
        <v>84239</v>
      </c>
      <c r="K719" s="1" t="s">
        <v>4165</v>
      </c>
      <c r="L719" s="1" t="s">
        <v>2382</v>
      </c>
      <c r="M719" s="1" t="s">
        <v>2382</v>
      </c>
      <c r="N719" s="1" t="s">
        <v>9</v>
      </c>
      <c r="O719" s="1" t="s">
        <v>80</v>
      </c>
      <c r="P719" s="1" t="s">
        <v>81</v>
      </c>
      <c r="Q719" s="1" t="s">
        <v>305</v>
      </c>
      <c r="R719" s="20" t="s">
        <v>305</v>
      </c>
    </row>
    <row r="720" spans="1:18" ht="17" x14ac:dyDescent="0.25">
      <c r="A720" s="19">
        <v>719</v>
      </c>
      <c r="B720" s="1" t="s">
        <v>3633</v>
      </c>
      <c r="C720" s="73">
        <v>1</v>
      </c>
      <c r="D720" s="1" t="s">
        <v>1480</v>
      </c>
      <c r="E720" s="1">
        <v>12352</v>
      </c>
      <c r="F720" s="1" t="s">
        <v>1481</v>
      </c>
      <c r="G720" s="1">
        <v>97.16</v>
      </c>
      <c r="H720" s="1" t="s">
        <v>3634</v>
      </c>
      <c r="I720" s="1" t="s">
        <v>2382</v>
      </c>
      <c r="J720" s="1" t="s">
        <v>2382</v>
      </c>
      <c r="K720" s="1" t="s">
        <v>2382</v>
      </c>
      <c r="L720" s="1" t="s">
        <v>2382</v>
      </c>
      <c r="M720" s="1" t="s">
        <v>2382</v>
      </c>
      <c r="N720" s="1" t="s">
        <v>9</v>
      </c>
      <c r="O720" s="1" t="s">
        <v>417</v>
      </c>
      <c r="P720" s="1" t="s">
        <v>418</v>
      </c>
      <c r="Q720" s="1" t="s">
        <v>1041</v>
      </c>
      <c r="R720" s="20" t="s">
        <v>1042</v>
      </c>
    </row>
    <row r="721" spans="1:18" ht="17" x14ac:dyDescent="0.25">
      <c r="A721" s="19">
        <v>720</v>
      </c>
      <c r="B721" s="1" t="s">
        <v>3336</v>
      </c>
      <c r="C721" s="73">
        <v>1</v>
      </c>
      <c r="D721" s="1" t="s">
        <v>1609</v>
      </c>
      <c r="E721" s="1">
        <v>5366264</v>
      </c>
      <c r="F721" s="1" t="s">
        <v>234</v>
      </c>
      <c r="G721" s="1">
        <v>152.22999999999999</v>
      </c>
      <c r="H721" s="1" t="s">
        <v>4004</v>
      </c>
      <c r="I721" s="1" t="s">
        <v>2382</v>
      </c>
      <c r="J721" s="1" t="s">
        <v>2382</v>
      </c>
      <c r="K721" s="1" t="s">
        <v>2382</v>
      </c>
      <c r="L721" s="1" t="s">
        <v>2382</v>
      </c>
      <c r="M721" s="1" t="s">
        <v>2382</v>
      </c>
      <c r="N721" s="1" t="s">
        <v>9</v>
      </c>
      <c r="O721" s="1" t="s">
        <v>10</v>
      </c>
      <c r="P721" s="1" t="s">
        <v>11</v>
      </c>
      <c r="Q721" s="1" t="s">
        <v>176</v>
      </c>
      <c r="R721" s="20" t="s">
        <v>177</v>
      </c>
    </row>
    <row r="722" spans="1:18" ht="17" x14ac:dyDescent="0.25">
      <c r="A722" s="19">
        <v>721</v>
      </c>
      <c r="B722" s="1" t="s">
        <v>3339</v>
      </c>
      <c r="C722" s="73">
        <v>1</v>
      </c>
      <c r="D722" s="1" t="s">
        <v>2222</v>
      </c>
      <c r="E722" s="1">
        <v>11914</v>
      </c>
      <c r="F722" s="1" t="s">
        <v>460</v>
      </c>
      <c r="G722" s="1">
        <v>152.15</v>
      </c>
      <c r="H722" s="1" t="s">
        <v>4005</v>
      </c>
      <c r="I722" s="1" t="s">
        <v>3340</v>
      </c>
      <c r="J722" s="1">
        <v>17656</v>
      </c>
      <c r="K722" s="1" t="s">
        <v>3341</v>
      </c>
      <c r="L722" s="1" t="s">
        <v>2382</v>
      </c>
      <c r="M722" s="1" t="s">
        <v>2382</v>
      </c>
      <c r="N722" s="1" t="s">
        <v>9</v>
      </c>
      <c r="O722" s="1" t="s">
        <v>46</v>
      </c>
      <c r="P722" s="1" t="s">
        <v>59</v>
      </c>
      <c r="Q722" s="1" t="s">
        <v>59</v>
      </c>
      <c r="R722" s="20" t="s">
        <v>59</v>
      </c>
    </row>
    <row r="723" spans="1:18" ht="17" x14ac:dyDescent="0.25">
      <c r="A723" s="19">
        <v>722</v>
      </c>
      <c r="B723" s="1" t="s">
        <v>3441</v>
      </c>
      <c r="C723" s="73">
        <v>1</v>
      </c>
      <c r="D723" s="1" t="s">
        <v>2244</v>
      </c>
      <c r="E723" s="1">
        <v>22819</v>
      </c>
      <c r="F723" s="1" t="s">
        <v>325</v>
      </c>
      <c r="G723" s="1">
        <v>134.16999999999999</v>
      </c>
      <c r="H723" s="1" t="s">
        <v>4006</v>
      </c>
      <c r="I723" s="1" t="s">
        <v>4167</v>
      </c>
      <c r="J723" s="1">
        <v>16697</v>
      </c>
      <c r="K723" s="1" t="s">
        <v>4166</v>
      </c>
      <c r="L723" s="1" t="s">
        <v>2382</v>
      </c>
      <c r="M723" s="1" t="s">
        <v>2382</v>
      </c>
      <c r="N723" s="1" t="s">
        <v>9</v>
      </c>
      <c r="O723" s="1" t="s">
        <v>46</v>
      </c>
      <c r="P723" s="1" t="s">
        <v>405</v>
      </c>
      <c r="Q723" s="1" t="s">
        <v>405</v>
      </c>
      <c r="R723" s="20" t="s">
        <v>405</v>
      </c>
    </row>
    <row r="724" spans="1:18" ht="17" x14ac:dyDescent="0.25">
      <c r="A724" s="19">
        <v>723</v>
      </c>
      <c r="B724" s="1" t="s">
        <v>2111</v>
      </c>
      <c r="C724" s="73">
        <v>1</v>
      </c>
      <c r="D724" s="1" t="s">
        <v>2233</v>
      </c>
      <c r="E724" s="1">
        <v>534398</v>
      </c>
      <c r="F724" s="1" t="s">
        <v>810</v>
      </c>
      <c r="G724" s="1">
        <v>220.35</v>
      </c>
      <c r="H724" s="1" t="s">
        <v>2382</v>
      </c>
      <c r="I724" s="1" t="s">
        <v>2382</v>
      </c>
      <c r="J724" s="1" t="s">
        <v>2382</v>
      </c>
      <c r="K724" s="1" t="s">
        <v>2382</v>
      </c>
      <c r="L724" s="1" t="s">
        <v>2382</v>
      </c>
      <c r="M724" s="1" t="s">
        <v>2382</v>
      </c>
      <c r="N724" s="1" t="s">
        <v>9</v>
      </c>
      <c r="O724" s="1" t="s">
        <v>80</v>
      </c>
      <c r="P724" s="1" t="s">
        <v>81</v>
      </c>
      <c r="Q724" s="1" t="s">
        <v>305</v>
      </c>
      <c r="R724" s="20" t="s">
        <v>971</v>
      </c>
    </row>
    <row r="725" spans="1:18" ht="17" x14ac:dyDescent="0.25">
      <c r="A725" s="19">
        <v>724</v>
      </c>
      <c r="B725" s="1" t="s">
        <v>3759</v>
      </c>
      <c r="C725" s="73">
        <v>1</v>
      </c>
      <c r="D725" s="1" t="s">
        <v>815</v>
      </c>
      <c r="E725" s="1">
        <v>8748</v>
      </c>
      <c r="F725" s="1" t="s">
        <v>208</v>
      </c>
      <c r="G725" s="1">
        <v>154.25</v>
      </c>
      <c r="H725" s="1" t="s">
        <v>3319</v>
      </c>
      <c r="I725" s="1" t="s">
        <v>4168</v>
      </c>
      <c r="J725" s="1" t="s">
        <v>2382</v>
      </c>
      <c r="K725" s="1" t="s">
        <v>816</v>
      </c>
      <c r="L725" s="1" t="s">
        <v>2382</v>
      </c>
      <c r="M725" s="1" t="s">
        <v>2382</v>
      </c>
      <c r="N725" s="1" t="s">
        <v>9</v>
      </c>
      <c r="O725" s="1" t="s">
        <v>80</v>
      </c>
      <c r="P725" s="1" t="s">
        <v>81</v>
      </c>
      <c r="Q725" s="1" t="s">
        <v>82</v>
      </c>
      <c r="R725" s="20" t="s">
        <v>83</v>
      </c>
    </row>
    <row r="726" spans="1:18" ht="17" x14ac:dyDescent="0.25">
      <c r="A726" s="19">
        <v>725</v>
      </c>
      <c r="B726" s="1" t="s">
        <v>3536</v>
      </c>
      <c r="C726" s="73">
        <v>1</v>
      </c>
      <c r="D726" s="1" t="s">
        <v>1508</v>
      </c>
      <c r="E726" s="1">
        <v>8038</v>
      </c>
      <c r="F726" s="1" t="s">
        <v>318</v>
      </c>
      <c r="G726" s="1">
        <v>116.16</v>
      </c>
      <c r="H726" s="1" t="s">
        <v>3537</v>
      </c>
      <c r="I726" s="1" t="s">
        <v>2382</v>
      </c>
      <c r="J726" s="1">
        <v>50569</v>
      </c>
      <c r="K726" s="1" t="s">
        <v>1509</v>
      </c>
      <c r="L726" s="1" t="s">
        <v>2382</v>
      </c>
      <c r="M726" s="1" t="s">
        <v>2382</v>
      </c>
      <c r="N726" s="1" t="s">
        <v>9</v>
      </c>
      <c r="O726" s="1" t="s">
        <v>94</v>
      </c>
      <c r="P726" s="1" t="s">
        <v>95</v>
      </c>
      <c r="Q726" s="1" t="s">
        <v>217</v>
      </c>
      <c r="R726" s="20" t="s">
        <v>218</v>
      </c>
    </row>
    <row r="727" spans="1:18" ht="17" x14ac:dyDescent="0.25">
      <c r="A727" s="19">
        <v>726</v>
      </c>
      <c r="B727" s="1" t="s">
        <v>2108</v>
      </c>
      <c r="C727" s="73">
        <v>1</v>
      </c>
      <c r="D727" s="1" t="s">
        <v>2226</v>
      </c>
      <c r="E727" s="1">
        <v>101150</v>
      </c>
      <c r="F727" s="1" t="s">
        <v>234</v>
      </c>
      <c r="G727" s="1">
        <v>152.22999999999999</v>
      </c>
      <c r="H727" s="1" t="s">
        <v>4007</v>
      </c>
      <c r="I727" s="1" t="s">
        <v>2382</v>
      </c>
      <c r="J727" s="1" t="s">
        <v>2382</v>
      </c>
      <c r="K727" s="1" t="s">
        <v>4169</v>
      </c>
      <c r="L727" s="1" t="s">
        <v>2382</v>
      </c>
      <c r="M727" s="1" t="s">
        <v>2382</v>
      </c>
      <c r="N727" s="1" t="s">
        <v>9</v>
      </c>
      <c r="O727" s="1" t="s">
        <v>10</v>
      </c>
      <c r="P727" s="1" t="s">
        <v>1009</v>
      </c>
      <c r="Q727" s="1" t="s">
        <v>1009</v>
      </c>
      <c r="R727" s="20" t="s">
        <v>1009</v>
      </c>
    </row>
    <row r="728" spans="1:18" ht="17" x14ac:dyDescent="0.25">
      <c r="A728" s="19">
        <v>727</v>
      </c>
      <c r="B728" s="1" t="s">
        <v>1690</v>
      </c>
      <c r="C728" s="73">
        <v>1</v>
      </c>
      <c r="D728" s="1" t="s">
        <v>982</v>
      </c>
      <c r="E728" s="1">
        <v>595345</v>
      </c>
      <c r="F728" s="1" t="s">
        <v>810</v>
      </c>
      <c r="G728" s="1">
        <v>220.35</v>
      </c>
      <c r="H728" s="1" t="s">
        <v>2382</v>
      </c>
      <c r="I728" s="1" t="s">
        <v>2382</v>
      </c>
      <c r="J728" s="1" t="s">
        <v>2382</v>
      </c>
      <c r="K728" s="1" t="s">
        <v>2382</v>
      </c>
      <c r="L728" s="1" t="s">
        <v>2382</v>
      </c>
      <c r="M728" s="1" t="s">
        <v>2382</v>
      </c>
      <c r="N728" s="1" t="s">
        <v>9</v>
      </c>
      <c r="O728" s="1" t="s">
        <v>80</v>
      </c>
      <c r="P728" s="1" t="s">
        <v>81</v>
      </c>
      <c r="Q728" s="1" t="s">
        <v>82</v>
      </c>
      <c r="R728" s="20" t="s">
        <v>82</v>
      </c>
    </row>
    <row r="729" spans="1:18" ht="17" x14ac:dyDescent="0.25">
      <c r="A729" s="19">
        <v>728</v>
      </c>
      <c r="B729" s="1" t="s">
        <v>2325</v>
      </c>
      <c r="C729" s="73">
        <v>1</v>
      </c>
      <c r="D729" s="1" t="s">
        <v>2335</v>
      </c>
      <c r="E729" s="1">
        <v>102443</v>
      </c>
      <c r="F729" s="1" t="s">
        <v>171</v>
      </c>
      <c r="G729" s="1">
        <v>136.22999999999999</v>
      </c>
      <c r="H729" s="1" t="s">
        <v>2451</v>
      </c>
      <c r="I729" s="1" t="s">
        <v>2382</v>
      </c>
      <c r="J729" s="1" t="s">
        <v>2382</v>
      </c>
      <c r="K729" s="1" t="s">
        <v>4170</v>
      </c>
      <c r="L729" s="1" t="s">
        <v>2382</v>
      </c>
      <c r="M729" s="1" t="s">
        <v>2382</v>
      </c>
      <c r="N729" s="1" t="s">
        <v>9</v>
      </c>
      <c r="O729" s="1" t="s">
        <v>80</v>
      </c>
      <c r="P729" s="1" t="s">
        <v>81</v>
      </c>
      <c r="Q729" s="1" t="s">
        <v>82</v>
      </c>
      <c r="R729" s="20" t="s">
        <v>83</v>
      </c>
    </row>
    <row r="730" spans="1:18" ht="17" x14ac:dyDescent="0.25">
      <c r="A730" s="19">
        <v>729</v>
      </c>
      <c r="B730" s="1" t="s">
        <v>2845</v>
      </c>
      <c r="C730" s="73">
        <v>1</v>
      </c>
      <c r="D730" s="1" t="s">
        <v>2246</v>
      </c>
      <c r="E730" s="1">
        <v>530420</v>
      </c>
      <c r="F730" s="1" t="s">
        <v>2842</v>
      </c>
      <c r="G730" s="1">
        <v>290.5</v>
      </c>
      <c r="H730" s="1" t="s">
        <v>2382</v>
      </c>
      <c r="I730" s="1" t="s">
        <v>2382</v>
      </c>
      <c r="J730" s="1" t="s">
        <v>2382</v>
      </c>
      <c r="K730" s="1" t="s">
        <v>2382</v>
      </c>
      <c r="L730" s="1" t="s">
        <v>2382</v>
      </c>
      <c r="M730" s="1" t="s">
        <v>2382</v>
      </c>
      <c r="N730" s="1" t="s">
        <v>9</v>
      </c>
      <c r="O730" s="1" t="s">
        <v>80</v>
      </c>
      <c r="P730" s="1" t="s">
        <v>81</v>
      </c>
      <c r="Q730" s="1" t="s">
        <v>1240</v>
      </c>
      <c r="R730" s="20" t="s">
        <v>2846</v>
      </c>
    </row>
    <row r="731" spans="1:18" ht="17" x14ac:dyDescent="0.25">
      <c r="A731" s="19">
        <v>730</v>
      </c>
      <c r="B731" s="1" t="s">
        <v>1121</v>
      </c>
      <c r="C731" s="73">
        <v>1</v>
      </c>
      <c r="D731" s="1" t="s">
        <v>1120</v>
      </c>
      <c r="E731" s="1">
        <v>534497</v>
      </c>
      <c r="F731" s="1" t="s">
        <v>810</v>
      </c>
      <c r="G731" s="1">
        <v>220.35</v>
      </c>
      <c r="H731" s="1" t="s">
        <v>2382</v>
      </c>
      <c r="I731" s="1" t="s">
        <v>2382</v>
      </c>
      <c r="J731" s="1" t="s">
        <v>2382</v>
      </c>
      <c r="K731" s="1" t="s">
        <v>2382</v>
      </c>
      <c r="L731" s="1" t="s">
        <v>2382</v>
      </c>
      <c r="M731" s="1" t="s">
        <v>2382</v>
      </c>
      <c r="N731" s="1" t="s">
        <v>9</v>
      </c>
      <c r="O731" s="1" t="s">
        <v>80</v>
      </c>
      <c r="P731" s="1" t="s">
        <v>81</v>
      </c>
      <c r="Q731" s="1" t="s">
        <v>305</v>
      </c>
      <c r="R731" s="20" t="s">
        <v>971</v>
      </c>
    </row>
    <row r="732" spans="1:18" ht="17" x14ac:dyDescent="0.25">
      <c r="A732" s="19">
        <v>731</v>
      </c>
      <c r="B732" s="1" t="s">
        <v>1613</v>
      </c>
      <c r="C732" s="73">
        <v>1</v>
      </c>
      <c r="D732" s="1" t="s">
        <v>1612</v>
      </c>
      <c r="E732" s="1">
        <v>170833</v>
      </c>
      <c r="F732" s="1" t="s">
        <v>208</v>
      </c>
      <c r="G732" s="1">
        <v>154.25</v>
      </c>
      <c r="H732" s="1" t="s">
        <v>4008</v>
      </c>
      <c r="I732" s="1" t="s">
        <v>2382</v>
      </c>
      <c r="J732" s="1">
        <v>70479</v>
      </c>
      <c r="K732" s="1" t="s">
        <v>4171</v>
      </c>
      <c r="L732" s="1" t="s">
        <v>2382</v>
      </c>
      <c r="M732" s="1" t="s">
        <v>2382</v>
      </c>
      <c r="N732" s="1" t="s">
        <v>9</v>
      </c>
      <c r="O732" s="1" t="s">
        <v>80</v>
      </c>
      <c r="P732" s="1" t="s">
        <v>81</v>
      </c>
      <c r="Q732" s="1" t="s">
        <v>82</v>
      </c>
      <c r="R732" s="20" t="s">
        <v>83</v>
      </c>
    </row>
    <row r="733" spans="1:18" ht="17" x14ac:dyDescent="0.25">
      <c r="A733" s="19">
        <v>732</v>
      </c>
      <c r="B733" s="1" t="s">
        <v>2117</v>
      </c>
      <c r="C733" s="73">
        <v>1</v>
      </c>
      <c r="D733" s="1" t="s">
        <v>2260</v>
      </c>
      <c r="E733" s="1">
        <v>565584</v>
      </c>
      <c r="F733" s="1" t="s">
        <v>810</v>
      </c>
      <c r="G733" s="1">
        <v>220.35</v>
      </c>
      <c r="H733" s="1" t="s">
        <v>4009</v>
      </c>
      <c r="I733" s="1" t="s">
        <v>2382</v>
      </c>
      <c r="J733" s="1" t="s">
        <v>2382</v>
      </c>
      <c r="K733" s="1" t="s">
        <v>2382</v>
      </c>
      <c r="L733" s="1" t="s">
        <v>2382</v>
      </c>
      <c r="M733" s="1" t="s">
        <v>2382</v>
      </c>
      <c r="N733" s="1" t="s">
        <v>9</v>
      </c>
      <c r="O733" s="1" t="s">
        <v>80</v>
      </c>
      <c r="P733" s="1" t="s">
        <v>81</v>
      </c>
      <c r="Q733" s="1" t="s">
        <v>305</v>
      </c>
      <c r="R733" s="20" t="s">
        <v>305</v>
      </c>
    </row>
    <row r="734" spans="1:18" ht="17" x14ac:dyDescent="0.25">
      <c r="A734" s="19">
        <v>733</v>
      </c>
      <c r="B734" s="1" t="s">
        <v>3590</v>
      </c>
      <c r="C734" s="73">
        <v>1</v>
      </c>
      <c r="D734" s="1" t="s">
        <v>1570</v>
      </c>
      <c r="E734" s="1">
        <v>7937</v>
      </c>
      <c r="F734" s="1" t="s">
        <v>1548</v>
      </c>
      <c r="G734" s="1">
        <v>107.15</v>
      </c>
      <c r="H734" s="1" t="s">
        <v>3591</v>
      </c>
      <c r="I734" s="1" t="s">
        <v>2382</v>
      </c>
      <c r="J734" s="1">
        <v>32548</v>
      </c>
      <c r="K734" s="1" t="s">
        <v>1571</v>
      </c>
      <c r="L734" s="1" t="s">
        <v>2382</v>
      </c>
      <c r="M734" s="1" t="s">
        <v>2382</v>
      </c>
      <c r="N734" s="1" t="s">
        <v>9</v>
      </c>
      <c r="O734" s="1" t="s">
        <v>88</v>
      </c>
      <c r="P734" s="1" t="s">
        <v>331</v>
      </c>
      <c r="Q734" s="1" t="s">
        <v>831</v>
      </c>
      <c r="R734" s="20" t="s">
        <v>831</v>
      </c>
    </row>
    <row r="735" spans="1:18" ht="17" x14ac:dyDescent="0.25">
      <c r="A735" s="19">
        <v>734</v>
      </c>
      <c r="B735" s="1" t="s">
        <v>1562</v>
      </c>
      <c r="C735" s="73">
        <v>1</v>
      </c>
      <c r="D735" s="1" t="s">
        <v>1561</v>
      </c>
      <c r="E735" s="1">
        <v>11335</v>
      </c>
      <c r="F735" s="1" t="s">
        <v>879</v>
      </c>
      <c r="G735" s="1">
        <v>122.16</v>
      </c>
      <c r="H735" s="1" t="s">
        <v>4010</v>
      </c>
      <c r="I735" s="1" t="s">
        <v>2382</v>
      </c>
      <c r="J735" s="1" t="s">
        <v>2382</v>
      </c>
      <c r="K735" s="1" t="s">
        <v>1563</v>
      </c>
      <c r="L735" s="1" t="s">
        <v>2382</v>
      </c>
      <c r="M735" s="1" t="s">
        <v>2382</v>
      </c>
      <c r="N735" s="1" t="s">
        <v>9</v>
      </c>
      <c r="O735" s="1" t="s">
        <v>46</v>
      </c>
      <c r="P735" s="1" t="s">
        <v>47</v>
      </c>
      <c r="Q735" s="1" t="s">
        <v>64</v>
      </c>
      <c r="R735" s="20" t="s">
        <v>1475</v>
      </c>
    </row>
    <row r="736" spans="1:18" ht="17" x14ac:dyDescent="0.25">
      <c r="A736" s="19">
        <v>735</v>
      </c>
      <c r="B736" s="1" t="s">
        <v>3519</v>
      </c>
      <c r="C736" s="73">
        <v>1</v>
      </c>
      <c r="D736" s="1" t="s">
        <v>2368</v>
      </c>
      <c r="E736" s="1">
        <v>10451</v>
      </c>
      <c r="F736" s="1" t="s">
        <v>747</v>
      </c>
      <c r="G736" s="1">
        <v>120.2</v>
      </c>
      <c r="H736" s="1" t="s">
        <v>3520</v>
      </c>
      <c r="I736" s="1" t="s">
        <v>2382</v>
      </c>
      <c r="J736" s="1" t="s">
        <v>2382</v>
      </c>
      <c r="K736" s="1" t="s">
        <v>3521</v>
      </c>
      <c r="L736" s="1" t="s">
        <v>2382</v>
      </c>
      <c r="M736" s="1" t="s">
        <v>2382</v>
      </c>
      <c r="N736" s="1" t="s">
        <v>9</v>
      </c>
      <c r="O736" s="1" t="s">
        <v>88</v>
      </c>
      <c r="P736" s="1" t="s">
        <v>3522</v>
      </c>
      <c r="Q736" s="1" t="s">
        <v>3522</v>
      </c>
      <c r="R736" s="20" t="s">
        <v>3522</v>
      </c>
    </row>
    <row r="737" spans="1:18" ht="17" x14ac:dyDescent="0.25">
      <c r="A737" s="19">
        <v>736</v>
      </c>
      <c r="B737" s="1" t="s">
        <v>2877</v>
      </c>
      <c r="C737" s="73">
        <v>1</v>
      </c>
      <c r="D737" s="1" t="s">
        <v>1239</v>
      </c>
      <c r="E737" s="1">
        <v>15979</v>
      </c>
      <c r="F737" s="1" t="s">
        <v>1242</v>
      </c>
      <c r="G737" s="1">
        <v>268.5</v>
      </c>
      <c r="H737" s="1" t="s">
        <v>2878</v>
      </c>
      <c r="I737" s="1" t="s">
        <v>2382</v>
      </c>
      <c r="J737" s="1">
        <v>53181</v>
      </c>
      <c r="K737" s="1" t="s">
        <v>1243</v>
      </c>
      <c r="L737" s="1" t="s">
        <v>2382</v>
      </c>
      <c r="M737" s="1" t="s">
        <v>2382</v>
      </c>
      <c r="N737" s="1" t="s">
        <v>9</v>
      </c>
      <c r="O737" s="1" t="s">
        <v>80</v>
      </c>
      <c r="P737" s="1" t="s">
        <v>81</v>
      </c>
      <c r="Q737" s="1" t="s">
        <v>1240</v>
      </c>
      <c r="R737" s="20" t="s">
        <v>1241</v>
      </c>
    </row>
    <row r="738" spans="1:18" ht="17" x14ac:dyDescent="0.25">
      <c r="A738" s="19">
        <v>737</v>
      </c>
      <c r="B738" s="1" t="s">
        <v>3369</v>
      </c>
      <c r="C738" s="73">
        <v>1</v>
      </c>
      <c r="D738" s="1" t="s">
        <v>758</v>
      </c>
      <c r="E738" s="1">
        <v>10943</v>
      </c>
      <c r="F738" s="1" t="s">
        <v>705</v>
      </c>
      <c r="G738" s="1">
        <v>147</v>
      </c>
      <c r="H738" s="1" t="s">
        <v>4011</v>
      </c>
      <c r="I738" s="1" t="s">
        <v>759</v>
      </c>
      <c r="J738" s="1">
        <v>36693</v>
      </c>
      <c r="K738" s="1" t="s">
        <v>760</v>
      </c>
      <c r="L738" s="1" t="s">
        <v>2382</v>
      </c>
      <c r="M738" s="1" t="s">
        <v>2382</v>
      </c>
      <c r="N738" s="1" t="s">
        <v>9</v>
      </c>
      <c r="O738" s="1" t="s">
        <v>46</v>
      </c>
      <c r="P738" s="1" t="s">
        <v>59</v>
      </c>
      <c r="Q738" s="1" t="s">
        <v>691</v>
      </c>
      <c r="R738" s="20" t="s">
        <v>692</v>
      </c>
    </row>
    <row r="739" spans="1:18" ht="17" x14ac:dyDescent="0.25">
      <c r="A739" s="19">
        <v>738</v>
      </c>
      <c r="B739" s="1" t="s">
        <v>3505</v>
      </c>
      <c r="C739" s="73">
        <v>1</v>
      </c>
      <c r="D739" s="1" t="s">
        <v>1056</v>
      </c>
      <c r="E739" s="1">
        <v>14514</v>
      </c>
      <c r="F739" s="1" t="s">
        <v>340</v>
      </c>
      <c r="G739" s="1">
        <v>124.14</v>
      </c>
      <c r="H739" s="1" t="s">
        <v>3506</v>
      </c>
      <c r="I739" s="1" t="s">
        <v>2382</v>
      </c>
      <c r="J739" s="1">
        <v>562752</v>
      </c>
      <c r="K739" s="1" t="s">
        <v>1057</v>
      </c>
      <c r="L739" s="1" t="s">
        <v>2382</v>
      </c>
      <c r="M739" s="1" t="s">
        <v>2382</v>
      </c>
      <c r="N739" s="1" t="s">
        <v>9</v>
      </c>
      <c r="O739" s="1" t="s">
        <v>10</v>
      </c>
      <c r="P739" s="1" t="s">
        <v>11</v>
      </c>
      <c r="Q739" s="1" t="s">
        <v>12</v>
      </c>
      <c r="R739" s="20" t="s">
        <v>13</v>
      </c>
    </row>
    <row r="740" spans="1:18" ht="17" x14ac:dyDescent="0.25">
      <c r="A740" s="19">
        <v>739</v>
      </c>
      <c r="B740" s="1" t="s">
        <v>3584</v>
      </c>
      <c r="C740" s="73">
        <v>1</v>
      </c>
      <c r="D740" s="1" t="s">
        <v>2370</v>
      </c>
      <c r="E740" s="1">
        <v>123388</v>
      </c>
      <c r="F740" s="1" t="s">
        <v>3585</v>
      </c>
      <c r="G740" s="1">
        <v>108.23</v>
      </c>
      <c r="H740" s="1" t="s">
        <v>3586</v>
      </c>
      <c r="I740" s="1" t="s">
        <v>2382</v>
      </c>
      <c r="J740" s="1" t="s">
        <v>2382</v>
      </c>
      <c r="K740" s="1" t="s">
        <v>3587</v>
      </c>
      <c r="L740" s="1" t="s">
        <v>2382</v>
      </c>
      <c r="M740" s="1" t="s">
        <v>2382</v>
      </c>
      <c r="N740" s="1" t="s">
        <v>9</v>
      </c>
      <c r="O740" s="1" t="s">
        <v>29</v>
      </c>
      <c r="P740" s="1" t="s">
        <v>30</v>
      </c>
      <c r="Q740" s="1" t="s">
        <v>31</v>
      </c>
      <c r="R740" s="20" t="s">
        <v>31</v>
      </c>
    </row>
    <row r="741" spans="1:18" ht="17" x14ac:dyDescent="0.25">
      <c r="A741" s="19">
        <v>740</v>
      </c>
      <c r="B741" s="1" t="s">
        <v>1219</v>
      </c>
      <c r="C741" s="73">
        <v>1</v>
      </c>
      <c r="D741" s="1" t="s">
        <v>1218</v>
      </c>
      <c r="E741" s="1">
        <v>6658</v>
      </c>
      <c r="F741" s="1" t="s">
        <v>591</v>
      </c>
      <c r="G741" s="1">
        <v>100.12</v>
      </c>
      <c r="H741" s="1" t="s">
        <v>4012</v>
      </c>
      <c r="I741" s="1" t="s">
        <v>1220</v>
      </c>
      <c r="J741" s="1">
        <v>34840</v>
      </c>
      <c r="K741" s="1" t="s">
        <v>1221</v>
      </c>
      <c r="L741" s="1" t="s">
        <v>2382</v>
      </c>
      <c r="M741" s="1" t="s">
        <v>2382</v>
      </c>
      <c r="N741" s="1" t="s">
        <v>9</v>
      </c>
      <c r="O741" s="1" t="s">
        <v>94</v>
      </c>
      <c r="P741" s="1" t="s">
        <v>95</v>
      </c>
      <c r="Q741" s="1" t="s">
        <v>217</v>
      </c>
      <c r="R741" s="20" t="s">
        <v>218</v>
      </c>
    </row>
    <row r="742" spans="1:18" ht="17" x14ac:dyDescent="0.25">
      <c r="A742" s="19">
        <v>741</v>
      </c>
      <c r="B742" s="1" t="s">
        <v>1659</v>
      </c>
      <c r="C742" s="73">
        <v>1</v>
      </c>
      <c r="D742" s="1" t="s">
        <v>1658</v>
      </c>
      <c r="E742" s="1">
        <v>8181</v>
      </c>
      <c r="F742" s="1" t="s">
        <v>1661</v>
      </c>
      <c r="G742" s="1">
        <v>270.5</v>
      </c>
      <c r="H742" s="1" t="s">
        <v>2875</v>
      </c>
      <c r="I742" s="1" t="s">
        <v>1662</v>
      </c>
      <c r="J742" s="1">
        <v>69187</v>
      </c>
      <c r="K742" s="1" t="s">
        <v>1663</v>
      </c>
      <c r="L742" s="1" t="s">
        <v>4301</v>
      </c>
      <c r="M742" s="1" t="s">
        <v>2382</v>
      </c>
      <c r="N742" s="1" t="s">
        <v>9</v>
      </c>
      <c r="O742" s="1" t="s">
        <v>80</v>
      </c>
      <c r="P742" s="1" t="s">
        <v>106</v>
      </c>
      <c r="Q742" s="1" t="s">
        <v>1161</v>
      </c>
      <c r="R742" s="20" t="s">
        <v>1660</v>
      </c>
    </row>
    <row r="743" spans="1:18" ht="17" x14ac:dyDescent="0.25">
      <c r="A743" s="19">
        <v>742</v>
      </c>
      <c r="B743" s="1" t="s">
        <v>3735</v>
      </c>
      <c r="C743" s="73">
        <v>1</v>
      </c>
      <c r="D743" s="1" t="s">
        <v>3736</v>
      </c>
      <c r="E743" s="1">
        <v>12228</v>
      </c>
      <c r="F743" s="1" t="s">
        <v>3737</v>
      </c>
      <c r="G743" s="1">
        <v>57.05</v>
      </c>
      <c r="H743" s="1" t="s">
        <v>4013</v>
      </c>
      <c r="I743" s="1" t="s">
        <v>2382</v>
      </c>
      <c r="J743" s="1">
        <v>59059</v>
      </c>
      <c r="K743" s="1" t="s">
        <v>2382</v>
      </c>
      <c r="L743" s="1" t="s">
        <v>2382</v>
      </c>
      <c r="M743" s="1" t="s">
        <v>2382</v>
      </c>
      <c r="N743" s="1" t="s">
        <v>9</v>
      </c>
      <c r="O743" s="1" t="s">
        <v>417</v>
      </c>
      <c r="P743" s="1" t="s">
        <v>418</v>
      </c>
      <c r="Q743" s="1" t="s">
        <v>3738</v>
      </c>
      <c r="R743" s="20" t="s">
        <v>3738</v>
      </c>
    </row>
    <row r="744" spans="1:18" ht="17" x14ac:dyDescent="0.25">
      <c r="A744" s="19">
        <v>743</v>
      </c>
      <c r="B744" s="1" t="s">
        <v>3672</v>
      </c>
      <c r="C744" s="73">
        <v>1</v>
      </c>
      <c r="D744" s="1" t="s">
        <v>1315</v>
      </c>
      <c r="E744" s="1">
        <v>7296</v>
      </c>
      <c r="F744" s="1" t="s">
        <v>1317</v>
      </c>
      <c r="G744" s="1">
        <v>84.16</v>
      </c>
      <c r="H744" s="78" t="s">
        <v>3673</v>
      </c>
      <c r="I744" s="1" t="s">
        <v>2382</v>
      </c>
      <c r="J744" s="1" t="s">
        <v>2382</v>
      </c>
      <c r="K744" s="1" t="s">
        <v>1318</v>
      </c>
      <c r="L744" s="1" t="s">
        <v>2382</v>
      </c>
      <c r="M744" s="1" t="s">
        <v>2382</v>
      </c>
      <c r="N744" s="1" t="s">
        <v>9</v>
      </c>
      <c r="O744" s="1" t="s">
        <v>289</v>
      </c>
      <c r="P744" s="1" t="s">
        <v>377</v>
      </c>
      <c r="Q744" s="1" t="s">
        <v>1316</v>
      </c>
      <c r="R744" s="20" t="s">
        <v>1316</v>
      </c>
    </row>
    <row r="745" spans="1:18" ht="17" x14ac:dyDescent="0.25">
      <c r="A745" s="19">
        <v>744</v>
      </c>
      <c r="B745" s="1" t="s">
        <v>3651</v>
      </c>
      <c r="C745" s="73">
        <v>1</v>
      </c>
      <c r="D745" s="1" t="s">
        <v>1031</v>
      </c>
      <c r="E745" s="1">
        <v>7970</v>
      </c>
      <c r="F745" s="1" t="s">
        <v>1032</v>
      </c>
      <c r="G745" s="1">
        <v>93.13</v>
      </c>
      <c r="H745" s="1" t="s">
        <v>3652</v>
      </c>
      <c r="I745" s="1" t="s">
        <v>2382</v>
      </c>
      <c r="J745" s="1" t="s">
        <v>2382</v>
      </c>
      <c r="K745" s="1" t="s">
        <v>1033</v>
      </c>
      <c r="L745" s="1" t="s">
        <v>2382</v>
      </c>
      <c r="M745" s="1" t="s">
        <v>1034</v>
      </c>
      <c r="N745" s="1" t="s">
        <v>9</v>
      </c>
      <c r="O745" s="1" t="s">
        <v>88</v>
      </c>
      <c r="P745" s="1" t="s">
        <v>331</v>
      </c>
      <c r="Q745" s="1" t="s">
        <v>831</v>
      </c>
      <c r="R745" s="20" t="s">
        <v>831</v>
      </c>
    </row>
    <row r="746" spans="1:18" ht="17" x14ac:dyDescent="0.25">
      <c r="A746" s="19">
        <v>745</v>
      </c>
      <c r="B746" s="1" t="s">
        <v>3749</v>
      </c>
      <c r="C746" s="73">
        <v>1</v>
      </c>
      <c r="D746" s="1" t="s">
        <v>1143</v>
      </c>
      <c r="E746" s="1">
        <v>101708</v>
      </c>
      <c r="F746" s="1" t="s">
        <v>984</v>
      </c>
      <c r="G746" s="1">
        <v>204.35</v>
      </c>
      <c r="H746" s="1" t="s">
        <v>4014</v>
      </c>
      <c r="I746" s="1" t="s">
        <v>2382</v>
      </c>
      <c r="J746" s="1" t="s">
        <v>2382</v>
      </c>
      <c r="K746" s="1" t="s">
        <v>4172</v>
      </c>
      <c r="L746" s="1" t="s">
        <v>2382</v>
      </c>
      <c r="M746" s="1" t="s">
        <v>2382</v>
      </c>
      <c r="N746" s="1" t="s">
        <v>9</v>
      </c>
      <c r="O746" s="1" t="s">
        <v>80</v>
      </c>
      <c r="P746" s="1" t="s">
        <v>81</v>
      </c>
      <c r="Q746" s="1" t="s">
        <v>305</v>
      </c>
      <c r="R746" s="20" t="s">
        <v>305</v>
      </c>
    </row>
    <row r="747" spans="1:18" ht="17" x14ac:dyDescent="0.25">
      <c r="A747" s="19">
        <v>746</v>
      </c>
      <c r="B747" s="1" t="s">
        <v>3592</v>
      </c>
      <c r="C747" s="73">
        <v>1</v>
      </c>
      <c r="D747" s="1" t="s">
        <v>2191</v>
      </c>
      <c r="E747" s="1">
        <v>7929</v>
      </c>
      <c r="F747" s="1" t="s">
        <v>371</v>
      </c>
      <c r="G747" s="1">
        <v>106.16</v>
      </c>
      <c r="H747" s="1" t="s">
        <v>3593</v>
      </c>
      <c r="I747" s="1" t="s">
        <v>3594</v>
      </c>
      <c r="J747" s="1">
        <v>28488</v>
      </c>
      <c r="K747" s="1" t="s">
        <v>3595</v>
      </c>
      <c r="L747" s="1" t="s">
        <v>2382</v>
      </c>
      <c r="M747" s="1" t="s">
        <v>2382</v>
      </c>
      <c r="N747" s="1" t="s">
        <v>9</v>
      </c>
      <c r="O747" s="1" t="s">
        <v>46</v>
      </c>
      <c r="P747" s="1" t="s">
        <v>59</v>
      </c>
      <c r="Q747" s="1" t="s">
        <v>369</v>
      </c>
      <c r="R747" s="20" t="s">
        <v>1065</v>
      </c>
    </row>
    <row r="748" spans="1:18" ht="17" x14ac:dyDescent="0.25">
      <c r="A748" s="19">
        <v>747</v>
      </c>
      <c r="B748" s="1" t="s">
        <v>3311</v>
      </c>
      <c r="C748" s="73">
        <v>1</v>
      </c>
      <c r="D748" s="1" t="s">
        <v>2266</v>
      </c>
      <c r="E748" s="1">
        <v>10975</v>
      </c>
      <c r="F748" s="1" t="s">
        <v>208</v>
      </c>
      <c r="G748" s="1">
        <v>154.25</v>
      </c>
      <c r="H748" s="1" t="s">
        <v>4015</v>
      </c>
      <c r="I748" s="1" t="s">
        <v>2382</v>
      </c>
      <c r="J748" s="1" t="s">
        <v>2382</v>
      </c>
      <c r="K748" s="1" t="s">
        <v>3312</v>
      </c>
      <c r="L748" s="1" t="s">
        <v>2382</v>
      </c>
      <c r="M748" s="1" t="s">
        <v>2382</v>
      </c>
      <c r="N748" s="1" t="s">
        <v>9</v>
      </c>
      <c r="O748" s="1" t="s">
        <v>10</v>
      </c>
      <c r="P748" s="1" t="s">
        <v>11</v>
      </c>
      <c r="Q748" s="1" t="s">
        <v>176</v>
      </c>
      <c r="R748" s="20" t="s">
        <v>177</v>
      </c>
    </row>
    <row r="749" spans="1:18" ht="17" x14ac:dyDescent="0.25">
      <c r="A749" s="19">
        <v>748</v>
      </c>
      <c r="B749" s="1" t="s">
        <v>1699</v>
      </c>
      <c r="C749" s="73">
        <v>1</v>
      </c>
      <c r="D749" s="1" t="s">
        <v>1544</v>
      </c>
      <c r="E749" s="1">
        <v>61130</v>
      </c>
      <c r="F749" s="1" t="s">
        <v>84</v>
      </c>
      <c r="G749" s="1">
        <v>150.22</v>
      </c>
      <c r="H749" s="1" t="s">
        <v>4016</v>
      </c>
      <c r="I749" s="1" t="s">
        <v>4174</v>
      </c>
      <c r="J749" s="1" t="s">
        <v>2382</v>
      </c>
      <c r="K749" s="1" t="s">
        <v>4173</v>
      </c>
      <c r="L749" s="1" t="s">
        <v>4270</v>
      </c>
      <c r="M749" s="1" t="s">
        <v>2382</v>
      </c>
      <c r="N749" s="1" t="s">
        <v>9</v>
      </c>
      <c r="O749" s="1" t="s">
        <v>80</v>
      </c>
      <c r="P749" s="1" t="s">
        <v>81</v>
      </c>
      <c r="Q749" s="1" t="s">
        <v>82</v>
      </c>
      <c r="R749" s="20" t="s">
        <v>489</v>
      </c>
    </row>
    <row r="750" spans="1:18" ht="17" x14ac:dyDescent="0.25">
      <c r="A750" s="19">
        <v>749</v>
      </c>
      <c r="B750" s="1" t="s">
        <v>1366</v>
      </c>
      <c r="C750" s="73">
        <v>1</v>
      </c>
      <c r="D750" s="1" t="s">
        <v>1365</v>
      </c>
      <c r="E750" s="1">
        <v>64498</v>
      </c>
      <c r="F750" s="1" t="s">
        <v>1367</v>
      </c>
      <c r="G750" s="1">
        <v>193.28</v>
      </c>
      <c r="H750" s="1" t="s">
        <v>2382</v>
      </c>
      <c r="I750" s="1" t="s">
        <v>2382</v>
      </c>
      <c r="J750" s="1" t="s">
        <v>2382</v>
      </c>
      <c r="K750" s="1" t="s">
        <v>2382</v>
      </c>
      <c r="L750" s="1" t="s">
        <v>2382</v>
      </c>
      <c r="M750" s="1" t="s">
        <v>2382</v>
      </c>
      <c r="N750" s="1" t="s">
        <v>9</v>
      </c>
      <c r="O750" s="1" t="s">
        <v>94</v>
      </c>
      <c r="P750" s="1" t="s">
        <v>95</v>
      </c>
      <c r="Q750" s="1" t="s">
        <v>217</v>
      </c>
      <c r="R750" s="20" t="s">
        <v>800</v>
      </c>
    </row>
    <row r="751" spans="1:18" ht="17" x14ac:dyDescent="0.25">
      <c r="A751" s="19">
        <v>750</v>
      </c>
      <c r="B751" s="1" t="s">
        <v>3498</v>
      </c>
      <c r="C751" s="73">
        <v>1</v>
      </c>
      <c r="D751" s="1" t="s">
        <v>1554</v>
      </c>
      <c r="E751" s="1">
        <v>521882</v>
      </c>
      <c r="F751" s="1" t="s">
        <v>1557</v>
      </c>
      <c r="G751" s="1">
        <v>125.13</v>
      </c>
      <c r="H751" s="1" t="s">
        <v>3499</v>
      </c>
      <c r="I751" s="1" t="s">
        <v>2382</v>
      </c>
      <c r="J751" s="1" t="s">
        <v>2382</v>
      </c>
      <c r="K751" s="1" t="s">
        <v>2382</v>
      </c>
      <c r="L751" s="1" t="s">
        <v>2382</v>
      </c>
      <c r="M751" s="1" t="s">
        <v>2382</v>
      </c>
      <c r="N751" s="1" t="s">
        <v>9</v>
      </c>
      <c r="O751" s="1" t="s">
        <v>417</v>
      </c>
      <c r="P751" s="1" t="s">
        <v>418</v>
      </c>
      <c r="Q751" s="1" t="s">
        <v>1555</v>
      </c>
      <c r="R751" s="20" t="s">
        <v>1556</v>
      </c>
    </row>
    <row r="752" spans="1:18" ht="17" x14ac:dyDescent="0.25">
      <c r="A752" s="19">
        <v>751</v>
      </c>
      <c r="B752" s="1" t="s">
        <v>3286</v>
      </c>
      <c r="C752" s="73">
        <v>1</v>
      </c>
      <c r="D752" s="1" t="s">
        <v>1564</v>
      </c>
      <c r="E752" s="1">
        <v>12975</v>
      </c>
      <c r="F752" s="1" t="s">
        <v>1565</v>
      </c>
      <c r="G752" s="1">
        <v>157.25</v>
      </c>
      <c r="H752" s="1" t="s">
        <v>3287</v>
      </c>
      <c r="I752" s="1" t="s">
        <v>2382</v>
      </c>
      <c r="J752" s="1" t="s">
        <v>2382</v>
      </c>
      <c r="K752" s="1" t="s">
        <v>2382</v>
      </c>
      <c r="L752" s="1" t="s">
        <v>2382</v>
      </c>
      <c r="M752" s="1" t="s">
        <v>2382</v>
      </c>
      <c r="N752" s="1" t="s">
        <v>9</v>
      </c>
      <c r="O752" s="1" t="s">
        <v>94</v>
      </c>
      <c r="P752" s="1" t="s">
        <v>95</v>
      </c>
      <c r="Q752" s="1" t="s">
        <v>217</v>
      </c>
      <c r="R752" s="20" t="s">
        <v>800</v>
      </c>
    </row>
    <row r="753" spans="1:18" ht="17" x14ac:dyDescent="0.25">
      <c r="A753" s="19">
        <v>752</v>
      </c>
      <c r="B753" s="1" t="s">
        <v>1310</v>
      </c>
      <c r="C753" s="73">
        <v>1</v>
      </c>
      <c r="D753" s="1" t="s">
        <v>1309</v>
      </c>
      <c r="E753" s="1">
        <v>31374</v>
      </c>
      <c r="F753" s="1" t="s">
        <v>1311</v>
      </c>
      <c r="G753" s="1">
        <v>87.12</v>
      </c>
      <c r="H753" s="1" t="s">
        <v>3661</v>
      </c>
      <c r="I753" s="1" t="s">
        <v>1312</v>
      </c>
      <c r="J753" s="1">
        <v>84254</v>
      </c>
      <c r="K753" s="1" t="s">
        <v>2382</v>
      </c>
      <c r="L753" s="1" t="s">
        <v>2382</v>
      </c>
      <c r="M753" s="1" t="s">
        <v>2382</v>
      </c>
      <c r="N753" s="1" t="s">
        <v>9</v>
      </c>
      <c r="O753" s="1" t="s">
        <v>94</v>
      </c>
      <c r="P753" s="1" t="s">
        <v>95</v>
      </c>
      <c r="Q753" s="1" t="s">
        <v>217</v>
      </c>
      <c r="R753" s="20" t="s">
        <v>800</v>
      </c>
    </row>
    <row r="754" spans="1:18" ht="17" x14ac:dyDescent="0.25">
      <c r="A754" s="19">
        <v>753</v>
      </c>
      <c r="B754" s="1" t="s">
        <v>2898</v>
      </c>
      <c r="C754" s="73">
        <v>1</v>
      </c>
      <c r="D754" s="1" t="s">
        <v>1396</v>
      </c>
      <c r="E754" s="1">
        <v>331826</v>
      </c>
      <c r="F754" s="1" t="s">
        <v>1397</v>
      </c>
      <c r="G754" s="1">
        <v>267.32</v>
      </c>
      <c r="H754" s="1" t="s">
        <v>2382</v>
      </c>
      <c r="I754" s="1" t="s">
        <v>2382</v>
      </c>
      <c r="J754" s="1" t="s">
        <v>2382</v>
      </c>
      <c r="K754" s="1" t="s">
        <v>2382</v>
      </c>
      <c r="L754" s="1" t="s">
        <v>2382</v>
      </c>
      <c r="M754" s="1" t="s">
        <v>2382</v>
      </c>
      <c r="N754" s="1" t="s">
        <v>9</v>
      </c>
      <c r="O754" s="1" t="s">
        <v>46</v>
      </c>
      <c r="P754" s="1" t="s">
        <v>1165</v>
      </c>
      <c r="Q754" s="1" t="s">
        <v>1166</v>
      </c>
      <c r="R754" s="20" t="s">
        <v>1166</v>
      </c>
    </row>
    <row r="755" spans="1:18" ht="17" x14ac:dyDescent="0.25">
      <c r="A755" s="19">
        <v>754</v>
      </c>
      <c r="B755" s="1" t="s">
        <v>1419</v>
      </c>
      <c r="C755" s="73">
        <v>1</v>
      </c>
      <c r="D755" s="1" t="s">
        <v>1418</v>
      </c>
      <c r="E755" s="1">
        <v>536271</v>
      </c>
      <c r="F755" s="1" t="s">
        <v>1421</v>
      </c>
      <c r="G755" s="1">
        <v>157.21</v>
      </c>
      <c r="H755" s="1" t="s">
        <v>2382</v>
      </c>
      <c r="I755" s="1" t="s">
        <v>2382</v>
      </c>
      <c r="J755" s="1" t="s">
        <v>2382</v>
      </c>
      <c r="K755" s="1" t="s">
        <v>2382</v>
      </c>
      <c r="L755" s="1" t="s">
        <v>2382</v>
      </c>
      <c r="M755" s="1" t="s">
        <v>2382</v>
      </c>
      <c r="N755" s="1" t="s">
        <v>9</v>
      </c>
      <c r="O755" s="1" t="s">
        <v>94</v>
      </c>
      <c r="P755" s="1" t="s">
        <v>95</v>
      </c>
      <c r="Q755" s="1" t="s">
        <v>217</v>
      </c>
      <c r="R755" s="20" t="s">
        <v>1420</v>
      </c>
    </row>
    <row r="756" spans="1:18" ht="17" x14ac:dyDescent="0.25">
      <c r="A756" s="19">
        <v>755</v>
      </c>
      <c r="B756" s="1" t="s">
        <v>3640</v>
      </c>
      <c r="C756" s="73">
        <v>1</v>
      </c>
      <c r="D756" s="1" t="s">
        <v>1610</v>
      </c>
      <c r="E756" s="1">
        <v>14266</v>
      </c>
      <c r="F756" s="1" t="s">
        <v>116</v>
      </c>
      <c r="G756" s="1">
        <v>96.13</v>
      </c>
      <c r="H756" s="1" t="s">
        <v>4017</v>
      </c>
      <c r="I756" s="1" t="s">
        <v>2382</v>
      </c>
      <c r="J756" s="1" t="s">
        <v>2382</v>
      </c>
      <c r="K756" s="1" t="s">
        <v>1611</v>
      </c>
      <c r="L756" s="1" t="s">
        <v>2382</v>
      </c>
      <c r="M756" s="1" t="s">
        <v>2382</v>
      </c>
      <c r="N756" s="1" t="s">
        <v>9</v>
      </c>
      <c r="O756" s="1" t="s">
        <v>10</v>
      </c>
      <c r="P756" s="1" t="s">
        <v>11</v>
      </c>
      <c r="Q756" s="1" t="s">
        <v>12</v>
      </c>
      <c r="R756" s="20" t="s">
        <v>13</v>
      </c>
    </row>
    <row r="757" spans="1:18" ht="17" x14ac:dyDescent="0.25">
      <c r="A757" s="19">
        <v>756</v>
      </c>
      <c r="B757" s="1" t="s">
        <v>3535</v>
      </c>
      <c r="C757" s="73">
        <v>1</v>
      </c>
      <c r="D757" s="1" t="s">
        <v>1298</v>
      </c>
      <c r="E757" s="1">
        <v>31272</v>
      </c>
      <c r="F757" s="1" t="s">
        <v>318</v>
      </c>
      <c r="G757" s="1">
        <v>116.16</v>
      </c>
      <c r="H757" s="1" t="s">
        <v>3537</v>
      </c>
      <c r="I757" s="1" t="s">
        <v>1299</v>
      </c>
      <c r="J757" s="1">
        <v>31328</v>
      </c>
      <c r="K757" s="1" t="s">
        <v>1300</v>
      </c>
      <c r="L757" s="1" t="s">
        <v>2382</v>
      </c>
      <c r="M757" s="1" t="s">
        <v>2382</v>
      </c>
      <c r="N757" s="1" t="s">
        <v>9</v>
      </c>
      <c r="O757" s="1" t="s">
        <v>94</v>
      </c>
      <c r="P757" s="1" t="s">
        <v>95</v>
      </c>
      <c r="Q757" s="1" t="s">
        <v>217</v>
      </c>
      <c r="R757" s="20" t="s">
        <v>218</v>
      </c>
    </row>
    <row r="758" spans="1:18" ht="17" x14ac:dyDescent="0.25">
      <c r="A758" s="19">
        <v>757</v>
      </c>
      <c r="B758" s="1" t="s">
        <v>3538</v>
      </c>
      <c r="C758" s="73">
        <v>1</v>
      </c>
      <c r="D758" s="1" t="s">
        <v>1566</v>
      </c>
      <c r="E758" s="1">
        <v>7762</v>
      </c>
      <c r="F758" s="1" t="s">
        <v>318</v>
      </c>
      <c r="G758" s="1">
        <v>116.16</v>
      </c>
      <c r="H758" s="1" t="s">
        <v>3539</v>
      </c>
      <c r="I758" s="1" t="s">
        <v>2382</v>
      </c>
      <c r="J758" s="1" t="s">
        <v>2382</v>
      </c>
      <c r="K758" s="1" t="s">
        <v>1567</v>
      </c>
      <c r="L758" s="1" t="s">
        <v>2382</v>
      </c>
      <c r="M758" s="1" t="s">
        <v>2382</v>
      </c>
      <c r="N758" s="1" t="s">
        <v>9</v>
      </c>
      <c r="O758" s="1" t="s">
        <v>80</v>
      </c>
      <c r="P758" s="1" t="s">
        <v>106</v>
      </c>
      <c r="Q758" s="1" t="s">
        <v>1161</v>
      </c>
      <c r="R758" s="20" t="s">
        <v>1161</v>
      </c>
    </row>
    <row r="759" spans="1:18" ht="17" x14ac:dyDescent="0.25">
      <c r="A759" s="19">
        <v>758</v>
      </c>
      <c r="B759" s="1" t="s">
        <v>3376</v>
      </c>
      <c r="C759" s="73">
        <v>1</v>
      </c>
      <c r="D759" s="1" t="s">
        <v>1590</v>
      </c>
      <c r="E759" s="1">
        <v>31265</v>
      </c>
      <c r="F759" s="1" t="s">
        <v>212</v>
      </c>
      <c r="G759" s="1">
        <v>144.21</v>
      </c>
      <c r="H759" s="1" t="s">
        <v>3377</v>
      </c>
      <c r="I759" s="1" t="s">
        <v>2382</v>
      </c>
      <c r="J759" s="1">
        <v>86055</v>
      </c>
      <c r="K759" s="1" t="s">
        <v>1591</v>
      </c>
      <c r="L759" s="1" t="s">
        <v>4266</v>
      </c>
      <c r="M759" s="1" t="s">
        <v>2382</v>
      </c>
      <c r="N759" s="1" t="s">
        <v>9</v>
      </c>
      <c r="O759" s="1" t="s">
        <v>80</v>
      </c>
      <c r="P759" s="1" t="s">
        <v>106</v>
      </c>
      <c r="Q759" s="1" t="s">
        <v>1161</v>
      </c>
      <c r="R759" s="20" t="s">
        <v>1161</v>
      </c>
    </row>
    <row r="760" spans="1:18" ht="17" x14ac:dyDescent="0.25">
      <c r="A760" s="19">
        <v>759</v>
      </c>
      <c r="B760" s="1" t="s">
        <v>3315</v>
      </c>
      <c r="C760" s="73">
        <v>1</v>
      </c>
      <c r="D760" s="1" t="s">
        <v>1513</v>
      </c>
      <c r="E760" s="1">
        <v>643820</v>
      </c>
      <c r="F760" s="1" t="s">
        <v>208</v>
      </c>
      <c r="G760" s="1">
        <v>154.25</v>
      </c>
      <c r="H760" s="1" t="s">
        <v>3314</v>
      </c>
      <c r="I760" s="1" t="s">
        <v>1514</v>
      </c>
      <c r="J760" s="1">
        <v>29452</v>
      </c>
      <c r="K760" s="1" t="s">
        <v>1515</v>
      </c>
      <c r="L760" s="1" t="s">
        <v>4321</v>
      </c>
      <c r="M760" s="1" t="s">
        <v>2382</v>
      </c>
      <c r="N760" s="1" t="s">
        <v>9</v>
      </c>
      <c r="O760" s="1" t="s">
        <v>80</v>
      </c>
      <c r="P760" s="1" t="s">
        <v>81</v>
      </c>
      <c r="Q760" s="1" t="s">
        <v>82</v>
      </c>
      <c r="R760" s="20" t="s">
        <v>242</v>
      </c>
    </row>
    <row r="761" spans="1:18" ht="17" x14ac:dyDescent="0.25">
      <c r="A761" s="19">
        <v>760</v>
      </c>
      <c r="B761" s="1" t="s">
        <v>3364</v>
      </c>
      <c r="C761" s="73">
        <v>1</v>
      </c>
      <c r="D761" s="1" t="s">
        <v>2294</v>
      </c>
      <c r="E761" s="1">
        <v>15037</v>
      </c>
      <c r="F761" s="1" t="s">
        <v>3365</v>
      </c>
      <c r="G761" s="1">
        <v>147.16999999999999</v>
      </c>
      <c r="H761" s="1" t="s">
        <v>3366</v>
      </c>
      <c r="I761" s="1" t="s">
        <v>2382</v>
      </c>
      <c r="J761" s="1" t="s">
        <v>2382</v>
      </c>
      <c r="K761" s="1" t="s">
        <v>3367</v>
      </c>
      <c r="L761" s="1" t="s">
        <v>2382</v>
      </c>
      <c r="M761" s="1" t="s">
        <v>2382</v>
      </c>
      <c r="N761" s="1" t="s">
        <v>9</v>
      </c>
      <c r="O761" s="1" t="s">
        <v>88</v>
      </c>
      <c r="P761" s="1" t="s">
        <v>467</v>
      </c>
      <c r="Q761" s="1" t="s">
        <v>468</v>
      </c>
      <c r="R761" s="20" t="s">
        <v>468</v>
      </c>
    </row>
    <row r="762" spans="1:18" ht="17" x14ac:dyDescent="0.25">
      <c r="A762" s="19">
        <v>761</v>
      </c>
      <c r="B762" s="1" t="s">
        <v>2829</v>
      </c>
      <c r="C762" s="73">
        <v>1</v>
      </c>
      <c r="D762" s="1" t="s">
        <v>2247</v>
      </c>
      <c r="E762" s="1">
        <v>12403</v>
      </c>
      <c r="F762" s="1" t="s">
        <v>1657</v>
      </c>
      <c r="G762" s="1">
        <v>296.60000000000002</v>
      </c>
      <c r="H762" s="1" t="s">
        <v>2830</v>
      </c>
      <c r="I762" s="1" t="s">
        <v>2382</v>
      </c>
      <c r="J762" s="1">
        <v>32931</v>
      </c>
      <c r="K762" s="1" t="s">
        <v>2831</v>
      </c>
      <c r="L762" s="1" t="s">
        <v>4259</v>
      </c>
      <c r="M762" s="1" t="s">
        <v>2382</v>
      </c>
      <c r="N762" s="1" t="s">
        <v>9</v>
      </c>
      <c r="O762" s="1" t="s">
        <v>289</v>
      </c>
      <c r="P762" s="1" t="s">
        <v>377</v>
      </c>
      <c r="Q762" s="1" t="s">
        <v>378</v>
      </c>
      <c r="R762" s="20" t="s">
        <v>378</v>
      </c>
    </row>
    <row r="763" spans="1:18" ht="17" x14ac:dyDescent="0.25">
      <c r="A763" s="19">
        <v>762</v>
      </c>
      <c r="B763" s="1" t="s">
        <v>2916</v>
      </c>
      <c r="C763" s="73">
        <v>1</v>
      </c>
      <c r="D763" s="1" t="s">
        <v>1629</v>
      </c>
      <c r="E763" s="1">
        <v>71552</v>
      </c>
      <c r="F763" s="1" t="s">
        <v>1630</v>
      </c>
      <c r="G763" s="1">
        <v>254.5</v>
      </c>
      <c r="H763" s="1" t="s">
        <v>2917</v>
      </c>
      <c r="I763" s="1" t="s">
        <v>2382</v>
      </c>
      <c r="J763" s="1" t="s">
        <v>2382</v>
      </c>
      <c r="K763" s="1" t="s">
        <v>1631</v>
      </c>
      <c r="L763" s="1" t="s">
        <v>4238</v>
      </c>
      <c r="M763" s="1" t="s">
        <v>2382</v>
      </c>
      <c r="N763" s="1" t="s">
        <v>9</v>
      </c>
      <c r="O763" s="1" t="s">
        <v>80</v>
      </c>
      <c r="P763" s="1" t="s">
        <v>106</v>
      </c>
      <c r="Q763" s="1" t="s">
        <v>1096</v>
      </c>
      <c r="R763" s="20" t="s">
        <v>1096</v>
      </c>
    </row>
    <row r="764" spans="1:18" ht="17" x14ac:dyDescent="0.25">
      <c r="A764" s="19">
        <v>763</v>
      </c>
      <c r="B764" s="1" t="s">
        <v>3729</v>
      </c>
      <c r="C764" s="73">
        <v>1</v>
      </c>
      <c r="D764" s="1" t="s">
        <v>904</v>
      </c>
      <c r="E764" s="1">
        <v>31254</v>
      </c>
      <c r="F764" s="1" t="s">
        <v>907</v>
      </c>
      <c r="G764" s="1">
        <v>59.07</v>
      </c>
      <c r="H764" s="1" t="s">
        <v>3730</v>
      </c>
      <c r="I764" s="1" t="s">
        <v>908</v>
      </c>
      <c r="J764" s="1">
        <v>7438</v>
      </c>
      <c r="K764" s="1" t="s">
        <v>909</v>
      </c>
      <c r="L764" s="1" t="s">
        <v>2382</v>
      </c>
      <c r="M764" s="1" t="s">
        <v>2382</v>
      </c>
      <c r="N764" s="1" t="s">
        <v>9</v>
      </c>
      <c r="O764" s="1" t="s">
        <v>94</v>
      </c>
      <c r="P764" s="1" t="s">
        <v>905</v>
      </c>
      <c r="Q764" s="1" t="s">
        <v>906</v>
      </c>
      <c r="R764" s="20" t="s">
        <v>906</v>
      </c>
    </row>
    <row r="765" spans="1:18" ht="17" x14ac:dyDescent="0.25">
      <c r="A765" s="19">
        <v>764</v>
      </c>
      <c r="B765" s="1" t="s">
        <v>3392</v>
      </c>
      <c r="C765" s="73">
        <v>1</v>
      </c>
      <c r="D765" s="1" t="s">
        <v>3393</v>
      </c>
      <c r="E765" s="1">
        <v>5354833</v>
      </c>
      <c r="F765" s="1" t="s">
        <v>808</v>
      </c>
      <c r="G765" s="1">
        <v>140.22</v>
      </c>
      <c r="H765" s="1" t="s">
        <v>4018</v>
      </c>
      <c r="I765" s="1" t="s">
        <v>2382</v>
      </c>
      <c r="J765" s="1" t="s">
        <v>2382</v>
      </c>
      <c r="K765" s="1" t="s">
        <v>4175</v>
      </c>
      <c r="L765" s="1" t="s">
        <v>2382</v>
      </c>
      <c r="M765" s="1" t="s">
        <v>2382</v>
      </c>
      <c r="N765" s="1" t="s">
        <v>9</v>
      </c>
      <c r="O765" s="1" t="s">
        <v>10</v>
      </c>
      <c r="P765" s="1" t="s">
        <v>11</v>
      </c>
      <c r="Q765" s="1" t="s">
        <v>12</v>
      </c>
      <c r="R765" s="20" t="s">
        <v>25</v>
      </c>
    </row>
    <row r="766" spans="1:18" ht="17" x14ac:dyDescent="0.25">
      <c r="A766" s="19">
        <v>765</v>
      </c>
      <c r="B766" s="1" t="s">
        <v>3467</v>
      </c>
      <c r="C766" s="73">
        <v>1</v>
      </c>
      <c r="D766" s="1" t="s">
        <v>1637</v>
      </c>
      <c r="E766" s="1">
        <v>8141</v>
      </c>
      <c r="F766" s="1" t="s">
        <v>1638</v>
      </c>
      <c r="G766" s="1">
        <v>128.25</v>
      </c>
      <c r="H766" s="1" t="s">
        <v>3468</v>
      </c>
      <c r="I766" s="1" t="s">
        <v>2382</v>
      </c>
      <c r="J766" s="1">
        <v>32892</v>
      </c>
      <c r="K766" s="1" t="s">
        <v>1639</v>
      </c>
      <c r="L766" s="1" t="s">
        <v>4253</v>
      </c>
      <c r="M766" s="1" t="s">
        <v>2382</v>
      </c>
      <c r="N766" s="1" t="s">
        <v>9</v>
      </c>
      <c r="O766" s="1" t="s">
        <v>289</v>
      </c>
      <c r="P766" s="1" t="s">
        <v>377</v>
      </c>
      <c r="Q766" s="1" t="s">
        <v>378</v>
      </c>
      <c r="R766" s="20" t="s">
        <v>378</v>
      </c>
    </row>
    <row r="767" spans="1:18" ht="17" x14ac:dyDescent="0.25">
      <c r="A767" s="19">
        <v>766</v>
      </c>
      <c r="B767" s="1" t="s">
        <v>3186</v>
      </c>
      <c r="C767" s="73">
        <v>1</v>
      </c>
      <c r="D767" s="1" t="s">
        <v>3187</v>
      </c>
      <c r="E767" s="1">
        <v>69819</v>
      </c>
      <c r="F767" s="1" t="s">
        <v>3188</v>
      </c>
      <c r="G767" s="1">
        <v>176.68</v>
      </c>
      <c r="H767" s="1" t="s">
        <v>4019</v>
      </c>
      <c r="I767" s="1" t="s">
        <v>2382</v>
      </c>
      <c r="J767" s="1" t="s">
        <v>2382</v>
      </c>
      <c r="K767" s="1" t="s">
        <v>2382</v>
      </c>
      <c r="L767" s="1" t="s">
        <v>2382</v>
      </c>
      <c r="M767" s="1" t="s">
        <v>2382</v>
      </c>
      <c r="N767" s="1" t="s">
        <v>9</v>
      </c>
      <c r="O767" s="1" t="s">
        <v>1086</v>
      </c>
      <c r="P767" s="1" t="s">
        <v>3189</v>
      </c>
      <c r="Q767" s="1" t="s">
        <v>3190</v>
      </c>
      <c r="R767" s="20" t="s">
        <v>3190</v>
      </c>
    </row>
    <row r="768" spans="1:18" ht="17" x14ac:dyDescent="0.25">
      <c r="A768" s="19">
        <v>767</v>
      </c>
      <c r="B768" s="1" t="s">
        <v>3516</v>
      </c>
      <c r="C768" s="73">
        <v>1</v>
      </c>
      <c r="D768" s="1" t="s">
        <v>1673</v>
      </c>
      <c r="E768" s="1">
        <v>7671</v>
      </c>
      <c r="F768" s="1" t="s">
        <v>1479</v>
      </c>
      <c r="G768" s="1">
        <v>121.14</v>
      </c>
      <c r="H768" s="1" t="s">
        <v>3517</v>
      </c>
      <c r="I768" s="1" t="s">
        <v>2382</v>
      </c>
      <c r="J768" s="1">
        <v>13248</v>
      </c>
      <c r="K768" s="1" t="s">
        <v>2382</v>
      </c>
      <c r="L768" s="1" t="s">
        <v>2382</v>
      </c>
      <c r="M768" s="1" t="s">
        <v>2382</v>
      </c>
      <c r="N768" s="1" t="s">
        <v>9</v>
      </c>
      <c r="O768" s="1" t="s">
        <v>46</v>
      </c>
      <c r="P768" s="1" t="s">
        <v>59</v>
      </c>
      <c r="Q768" s="1" t="s">
        <v>1674</v>
      </c>
      <c r="R768" s="20" t="s">
        <v>1674</v>
      </c>
    </row>
    <row r="769" spans="1:18" ht="17" x14ac:dyDescent="0.25">
      <c r="A769" s="19">
        <v>768</v>
      </c>
      <c r="B769" s="1" t="s">
        <v>3615</v>
      </c>
      <c r="C769" s="73">
        <v>1</v>
      </c>
      <c r="D769" s="1" t="s">
        <v>1470</v>
      </c>
      <c r="E769" s="1">
        <v>7912</v>
      </c>
      <c r="F769" s="1" t="s">
        <v>1471</v>
      </c>
      <c r="G769" s="1">
        <v>101.19</v>
      </c>
      <c r="H769" s="1" t="s">
        <v>3616</v>
      </c>
      <c r="I769" s="1" t="s">
        <v>2382</v>
      </c>
      <c r="J769" s="1" t="s">
        <v>2382</v>
      </c>
      <c r="K769" s="1" t="s">
        <v>2382</v>
      </c>
      <c r="L769" s="1" t="s">
        <v>2382</v>
      </c>
      <c r="M769" s="1" t="s">
        <v>2382</v>
      </c>
      <c r="N769" s="1" t="s">
        <v>9</v>
      </c>
      <c r="O769" s="1" t="s">
        <v>417</v>
      </c>
      <c r="P769" s="1" t="s">
        <v>418</v>
      </c>
      <c r="Q769" s="1" t="s">
        <v>419</v>
      </c>
      <c r="R769" s="20" t="s">
        <v>867</v>
      </c>
    </row>
    <row r="770" spans="1:18" ht="17" x14ac:dyDescent="0.25">
      <c r="A770" s="19">
        <v>769</v>
      </c>
      <c r="B770" s="1" t="s">
        <v>2784</v>
      </c>
      <c r="C770" s="73">
        <v>1</v>
      </c>
      <c r="D770" s="1" t="s">
        <v>2248</v>
      </c>
      <c r="E770" s="1">
        <v>12592</v>
      </c>
      <c r="F770" s="1" t="s">
        <v>2785</v>
      </c>
      <c r="G770" s="1">
        <v>338.7</v>
      </c>
      <c r="H770" s="1" t="s">
        <v>2786</v>
      </c>
      <c r="I770" s="1" t="s">
        <v>2382</v>
      </c>
      <c r="J770" s="1">
        <v>32936</v>
      </c>
      <c r="K770" s="1" t="s">
        <v>2787</v>
      </c>
      <c r="L770" s="1" t="s">
        <v>4260</v>
      </c>
      <c r="M770" s="1" t="s">
        <v>2382</v>
      </c>
      <c r="N770" s="1" t="s">
        <v>9</v>
      </c>
      <c r="O770" s="1" t="s">
        <v>289</v>
      </c>
      <c r="P770" s="1" t="s">
        <v>377</v>
      </c>
      <c r="Q770" s="1" t="s">
        <v>378</v>
      </c>
      <c r="R770" s="20" t="s">
        <v>378</v>
      </c>
    </row>
    <row r="771" spans="1:18" ht="17" x14ac:dyDescent="0.25">
      <c r="A771" s="19">
        <v>770</v>
      </c>
      <c r="B771" s="1" t="s">
        <v>2803</v>
      </c>
      <c r="C771" s="73">
        <v>1</v>
      </c>
      <c r="D771" s="1" t="s">
        <v>2213</v>
      </c>
      <c r="E771" s="1">
        <v>12534</v>
      </c>
      <c r="F771" s="1" t="s">
        <v>2804</v>
      </c>
      <c r="G771" s="1">
        <v>324.60000000000002</v>
      </c>
      <c r="H771" s="1" t="s">
        <v>2805</v>
      </c>
      <c r="I771" s="1" t="s">
        <v>2806</v>
      </c>
      <c r="J771" s="1">
        <v>32934</v>
      </c>
      <c r="K771" s="1" t="s">
        <v>2807</v>
      </c>
      <c r="L771" s="1" t="s">
        <v>4313</v>
      </c>
      <c r="M771" s="1" t="s">
        <v>2382</v>
      </c>
      <c r="N771" s="1" t="s">
        <v>9</v>
      </c>
      <c r="O771" s="1" t="s">
        <v>289</v>
      </c>
      <c r="P771" s="1" t="s">
        <v>377</v>
      </c>
      <c r="Q771" s="1" t="s">
        <v>378</v>
      </c>
      <c r="R771" s="20" t="s">
        <v>378</v>
      </c>
    </row>
    <row r="772" spans="1:18" ht="17" x14ac:dyDescent="0.25">
      <c r="A772" s="19">
        <v>771</v>
      </c>
      <c r="B772" s="1" t="s">
        <v>3215</v>
      </c>
      <c r="C772" s="73">
        <v>1</v>
      </c>
      <c r="D772" s="1" t="s">
        <v>2367</v>
      </c>
      <c r="E772" s="1">
        <v>7244</v>
      </c>
      <c r="F772" s="1" t="s">
        <v>3216</v>
      </c>
      <c r="G772" s="1">
        <v>173.01</v>
      </c>
      <c r="H772" s="1" t="s">
        <v>4020</v>
      </c>
      <c r="I772" s="1" t="s">
        <v>3217</v>
      </c>
      <c r="J772" s="1">
        <v>34264</v>
      </c>
      <c r="K772" s="1" t="s">
        <v>3218</v>
      </c>
      <c r="L772" s="1" t="s">
        <v>2382</v>
      </c>
      <c r="M772" s="1" t="s">
        <v>3219</v>
      </c>
      <c r="N772" s="1" t="s">
        <v>9</v>
      </c>
      <c r="O772" s="1" t="s">
        <v>46</v>
      </c>
      <c r="P772" s="1" t="s">
        <v>47</v>
      </c>
      <c r="Q772" s="1" t="s">
        <v>3220</v>
      </c>
      <c r="R772" s="20" t="s">
        <v>3221</v>
      </c>
    </row>
    <row r="773" spans="1:18" ht="17" x14ac:dyDescent="0.25">
      <c r="A773" s="19">
        <v>772</v>
      </c>
      <c r="B773" s="1" t="s">
        <v>2880</v>
      </c>
      <c r="C773" s="73">
        <v>1</v>
      </c>
      <c r="D773" s="1" t="s">
        <v>1632</v>
      </c>
      <c r="E773" s="1">
        <v>12533</v>
      </c>
      <c r="F773" s="1" t="s">
        <v>1527</v>
      </c>
      <c r="G773" s="1">
        <v>268.5</v>
      </c>
      <c r="H773" s="1" t="s">
        <v>2881</v>
      </c>
      <c r="I773" s="1" t="s">
        <v>1633</v>
      </c>
      <c r="J773" s="1">
        <v>17034</v>
      </c>
      <c r="K773" s="1" t="s">
        <v>1634</v>
      </c>
      <c r="L773" s="1" t="s">
        <v>4312</v>
      </c>
      <c r="M773" s="1" t="s">
        <v>2382</v>
      </c>
      <c r="N773" s="1" t="s">
        <v>9</v>
      </c>
      <c r="O773" s="1" t="s">
        <v>80</v>
      </c>
      <c r="P773" s="1" t="s">
        <v>106</v>
      </c>
      <c r="Q773" s="1" t="s">
        <v>1096</v>
      </c>
      <c r="R773" s="20" t="s">
        <v>1096</v>
      </c>
    </row>
    <row r="774" spans="1:18" ht="17" x14ac:dyDescent="0.25">
      <c r="A774" s="19">
        <v>773</v>
      </c>
      <c r="B774" s="1" t="s">
        <v>2808</v>
      </c>
      <c r="C774" s="73">
        <v>1</v>
      </c>
      <c r="D774" s="1" t="s">
        <v>2223</v>
      </c>
      <c r="E774" s="1">
        <v>80500</v>
      </c>
      <c r="F774" s="1" t="s">
        <v>2809</v>
      </c>
      <c r="G774" s="1">
        <v>324.5</v>
      </c>
      <c r="H774" s="1" t="s">
        <v>2810</v>
      </c>
      <c r="I774" s="1" t="s">
        <v>2382</v>
      </c>
      <c r="J774" s="1" t="s">
        <v>2382</v>
      </c>
      <c r="K774" s="1" t="s">
        <v>2382</v>
      </c>
      <c r="L774" s="1" t="s">
        <v>2382</v>
      </c>
      <c r="M774" s="1" t="s">
        <v>2382</v>
      </c>
      <c r="N774" s="1" t="s">
        <v>9</v>
      </c>
      <c r="O774" s="1" t="s">
        <v>80</v>
      </c>
      <c r="P774" s="1" t="s">
        <v>106</v>
      </c>
      <c r="Q774" s="1" t="s">
        <v>1161</v>
      </c>
      <c r="R774" s="20" t="s">
        <v>1161</v>
      </c>
    </row>
    <row r="775" spans="1:18" ht="17" x14ac:dyDescent="0.25">
      <c r="A775" s="19">
        <v>774</v>
      </c>
      <c r="B775" s="1" t="s">
        <v>3481</v>
      </c>
      <c r="C775" s="73">
        <v>1</v>
      </c>
      <c r="D775" s="1" t="s">
        <v>1577</v>
      </c>
      <c r="E775" s="1">
        <v>246728</v>
      </c>
      <c r="F775" s="1" t="s">
        <v>158</v>
      </c>
      <c r="G775" s="1">
        <v>128.21</v>
      </c>
      <c r="H775" s="1" t="s">
        <v>3482</v>
      </c>
      <c r="I775" s="1" t="s">
        <v>1578</v>
      </c>
      <c r="J775" s="1">
        <v>80946</v>
      </c>
      <c r="K775" s="1" t="s">
        <v>1579</v>
      </c>
      <c r="L775" s="1" t="s">
        <v>4317</v>
      </c>
      <c r="M775" s="1" t="s">
        <v>2382</v>
      </c>
      <c r="N775" s="1" t="s">
        <v>9</v>
      </c>
      <c r="O775" s="1" t="s">
        <v>10</v>
      </c>
      <c r="P775" s="1" t="s">
        <v>11</v>
      </c>
      <c r="Q775" s="1" t="s">
        <v>12</v>
      </c>
      <c r="R775" s="20" t="s">
        <v>13</v>
      </c>
    </row>
    <row r="776" spans="1:18" ht="17" x14ac:dyDescent="0.25">
      <c r="A776" s="19">
        <v>775</v>
      </c>
      <c r="B776" s="1" t="s">
        <v>3559</v>
      </c>
      <c r="C776" s="73">
        <v>1</v>
      </c>
      <c r="D776" s="1" t="s">
        <v>1343</v>
      </c>
      <c r="E776" s="1">
        <v>8125</v>
      </c>
      <c r="F776" s="1" t="s">
        <v>1336</v>
      </c>
      <c r="G776" s="1">
        <v>112.21</v>
      </c>
      <c r="H776" s="1" t="s">
        <v>4021</v>
      </c>
      <c r="I776" s="1" t="s">
        <v>2382</v>
      </c>
      <c r="J776" s="1" t="s">
        <v>2382</v>
      </c>
      <c r="K776" s="1" t="s">
        <v>1344</v>
      </c>
      <c r="L776" s="1" t="s">
        <v>2382</v>
      </c>
      <c r="M776" s="1" t="s">
        <v>2382</v>
      </c>
      <c r="N776" s="1" t="s">
        <v>9</v>
      </c>
      <c r="O776" s="1" t="s">
        <v>289</v>
      </c>
      <c r="P776" s="1" t="s">
        <v>290</v>
      </c>
      <c r="Q776" s="1" t="s">
        <v>1027</v>
      </c>
      <c r="R776" s="20" t="s">
        <v>1027</v>
      </c>
    </row>
    <row r="777" spans="1:18" ht="17" x14ac:dyDescent="0.25">
      <c r="A777" s="19">
        <v>776</v>
      </c>
      <c r="B777" s="1" t="s">
        <v>3209</v>
      </c>
      <c r="C777" s="73">
        <v>1</v>
      </c>
      <c r="D777" s="1" t="s">
        <v>2286</v>
      </c>
      <c r="E777" s="1">
        <v>34704</v>
      </c>
      <c r="F777" s="1" t="s">
        <v>3210</v>
      </c>
      <c r="G777" s="1">
        <v>173.3</v>
      </c>
      <c r="H777" s="1" t="s">
        <v>3211</v>
      </c>
      <c r="I777" s="1" t="s">
        <v>2382</v>
      </c>
      <c r="J777" s="1" t="s">
        <v>2382</v>
      </c>
      <c r="K777" s="1" t="s">
        <v>2382</v>
      </c>
      <c r="L777" s="1" t="s">
        <v>2382</v>
      </c>
      <c r="M777" s="1" t="s">
        <v>2382</v>
      </c>
      <c r="N777" s="1" t="s">
        <v>9</v>
      </c>
      <c r="O777" s="1" t="s">
        <v>10</v>
      </c>
      <c r="P777" s="1" t="s">
        <v>11</v>
      </c>
      <c r="Q777" s="1" t="s">
        <v>11</v>
      </c>
      <c r="R777" s="20" t="s">
        <v>11</v>
      </c>
    </row>
    <row r="778" spans="1:18" ht="17" x14ac:dyDescent="0.25">
      <c r="A778" s="19">
        <v>777</v>
      </c>
      <c r="B778" s="1" t="s">
        <v>3081</v>
      </c>
      <c r="C778" s="73">
        <v>1</v>
      </c>
      <c r="D778" s="1" t="s">
        <v>1607</v>
      </c>
      <c r="E778" s="1">
        <v>5352653</v>
      </c>
      <c r="F778" s="1" t="s">
        <v>984</v>
      </c>
      <c r="G778" s="1">
        <v>204.35</v>
      </c>
      <c r="H778" s="1" t="s">
        <v>4022</v>
      </c>
      <c r="I778" s="1" t="s">
        <v>2382</v>
      </c>
      <c r="J778" s="1" t="s">
        <v>2382</v>
      </c>
      <c r="K778" s="1" t="s">
        <v>4176</v>
      </c>
      <c r="L778" s="1" t="s">
        <v>4244</v>
      </c>
      <c r="M778" s="1" t="s">
        <v>2382</v>
      </c>
      <c r="N778" s="1" t="s">
        <v>9</v>
      </c>
      <c r="O778" s="1" t="s">
        <v>80</v>
      </c>
      <c r="P778" s="1" t="s">
        <v>81</v>
      </c>
      <c r="Q778" s="1" t="s">
        <v>305</v>
      </c>
      <c r="R778" s="20" t="s">
        <v>305</v>
      </c>
    </row>
    <row r="779" spans="1:18" ht="17" x14ac:dyDescent="0.25">
      <c r="A779" s="19">
        <v>778</v>
      </c>
      <c r="B779" s="1" t="s">
        <v>3337</v>
      </c>
      <c r="C779" s="73">
        <v>1</v>
      </c>
      <c r="D779" s="1" t="s">
        <v>457</v>
      </c>
      <c r="E779" s="1">
        <v>4133</v>
      </c>
      <c r="F779" s="1" t="s">
        <v>460</v>
      </c>
      <c r="G779" s="1">
        <v>152.15</v>
      </c>
      <c r="H779" s="1" t="s">
        <v>3338</v>
      </c>
      <c r="I779" s="1" t="s">
        <v>461</v>
      </c>
      <c r="J779" s="1">
        <v>31832</v>
      </c>
      <c r="K779" s="1" t="s">
        <v>462</v>
      </c>
      <c r="L779" s="1" t="s">
        <v>2382</v>
      </c>
      <c r="M779" s="1" t="s">
        <v>2382</v>
      </c>
      <c r="N779" s="1" t="s">
        <v>9</v>
      </c>
      <c r="O779" s="1" t="s">
        <v>46</v>
      </c>
      <c r="P779" s="1" t="s">
        <v>59</v>
      </c>
      <c r="Q779" s="1" t="s">
        <v>458</v>
      </c>
      <c r="R779" s="20" t="s">
        <v>459</v>
      </c>
    </row>
    <row r="780" spans="1:18" ht="17" x14ac:dyDescent="0.25">
      <c r="A780" s="19">
        <v>779</v>
      </c>
      <c r="B780" s="1" t="s">
        <v>3490</v>
      </c>
      <c r="C780" s="73">
        <v>1</v>
      </c>
      <c r="D780" s="1" t="s">
        <v>1049</v>
      </c>
      <c r="E780" s="1">
        <v>7503</v>
      </c>
      <c r="F780" s="1" t="s">
        <v>1052</v>
      </c>
      <c r="G780" s="1">
        <v>126.58</v>
      </c>
      <c r="H780" s="1" t="s">
        <v>3491</v>
      </c>
      <c r="I780" s="1" t="s">
        <v>2382</v>
      </c>
      <c r="J780" s="1">
        <v>615597</v>
      </c>
      <c r="K780" s="1" t="s">
        <v>1053</v>
      </c>
      <c r="L780" s="1" t="s">
        <v>2382</v>
      </c>
      <c r="M780" s="1" t="s">
        <v>2382</v>
      </c>
      <c r="N780" s="1" t="s">
        <v>9</v>
      </c>
      <c r="O780" s="1" t="s">
        <v>46</v>
      </c>
      <c r="P780" s="1" t="s">
        <v>59</v>
      </c>
      <c r="Q780" s="1" t="s">
        <v>1050</v>
      </c>
      <c r="R780" s="20" t="s">
        <v>1051</v>
      </c>
    </row>
    <row r="781" spans="1:18" ht="17" x14ac:dyDescent="0.25">
      <c r="A781" s="19">
        <v>780</v>
      </c>
      <c r="B781" s="1" t="s">
        <v>3654</v>
      </c>
      <c r="C781" s="73">
        <v>1</v>
      </c>
      <c r="D781" s="1" t="s">
        <v>1484</v>
      </c>
      <c r="E781" s="1">
        <v>7975</v>
      </c>
      <c r="F781" s="1" t="s">
        <v>1032</v>
      </c>
      <c r="G781" s="1">
        <v>93.13</v>
      </c>
      <c r="H781" s="1" t="s">
        <v>3655</v>
      </c>
      <c r="I781" s="1" t="s">
        <v>1485</v>
      </c>
      <c r="J781" s="1">
        <v>50415</v>
      </c>
      <c r="K781" s="1" t="s">
        <v>1486</v>
      </c>
      <c r="L781" s="1" t="s">
        <v>2382</v>
      </c>
      <c r="M781" s="1" t="s">
        <v>2382</v>
      </c>
      <c r="N781" s="1" t="s">
        <v>9</v>
      </c>
      <c r="O781" s="1" t="s">
        <v>88</v>
      </c>
      <c r="P781" s="1" t="s">
        <v>331</v>
      </c>
      <c r="Q781" s="1" t="s">
        <v>831</v>
      </c>
      <c r="R781" s="20" t="s">
        <v>831</v>
      </c>
    </row>
    <row r="782" spans="1:18" ht="17" x14ac:dyDescent="0.25">
      <c r="A782" s="19">
        <v>781</v>
      </c>
      <c r="B782" s="1" t="s">
        <v>3523</v>
      </c>
      <c r="C782" s="73">
        <v>1</v>
      </c>
      <c r="D782" s="1" t="s">
        <v>1013</v>
      </c>
      <c r="E782" s="1">
        <v>11903</v>
      </c>
      <c r="F782" s="1" t="s">
        <v>180</v>
      </c>
      <c r="G782" s="1">
        <v>120.19</v>
      </c>
      <c r="H782" s="1" t="s">
        <v>4023</v>
      </c>
      <c r="I782" s="1" t="s">
        <v>1014</v>
      </c>
      <c r="J782" s="1">
        <v>34276</v>
      </c>
      <c r="K782" s="1" t="s">
        <v>1015</v>
      </c>
      <c r="L782" s="1" t="s">
        <v>2382</v>
      </c>
      <c r="M782" s="1" t="s">
        <v>2382</v>
      </c>
      <c r="N782" s="1" t="s">
        <v>9</v>
      </c>
      <c r="O782" s="1" t="s">
        <v>46</v>
      </c>
      <c r="P782" s="1" t="s">
        <v>59</v>
      </c>
      <c r="Q782" s="1" t="s">
        <v>101</v>
      </c>
      <c r="R782" s="20" t="s">
        <v>101</v>
      </c>
    </row>
    <row r="783" spans="1:18" ht="17" x14ac:dyDescent="0.25">
      <c r="A783" s="19">
        <v>782</v>
      </c>
      <c r="B783" s="1" t="s">
        <v>3733</v>
      </c>
      <c r="C783" s="73">
        <v>1</v>
      </c>
      <c r="D783" s="1" t="s">
        <v>1058</v>
      </c>
      <c r="E783" s="1">
        <v>7860</v>
      </c>
      <c r="F783" s="1" t="s">
        <v>1059</v>
      </c>
      <c r="G783" s="1">
        <v>58.04</v>
      </c>
      <c r="H783" s="1" t="s">
        <v>3734</v>
      </c>
      <c r="I783" s="1" t="s">
        <v>1060</v>
      </c>
      <c r="J783" s="1">
        <v>34779</v>
      </c>
      <c r="K783" s="1" t="s">
        <v>2382</v>
      </c>
      <c r="L783" s="1" t="s">
        <v>2382</v>
      </c>
      <c r="M783" s="1" t="s">
        <v>2382</v>
      </c>
      <c r="N783" s="1" t="s">
        <v>9</v>
      </c>
      <c r="O783" s="1" t="s">
        <v>10</v>
      </c>
      <c r="P783" s="1" t="s">
        <v>11</v>
      </c>
      <c r="Q783" s="1" t="s">
        <v>12</v>
      </c>
      <c r="R783" s="20" t="s">
        <v>25</v>
      </c>
    </row>
    <row r="784" spans="1:18" ht="17" x14ac:dyDescent="0.25">
      <c r="A784" s="19">
        <v>783</v>
      </c>
      <c r="B784" s="1" t="s">
        <v>3700</v>
      </c>
      <c r="C784" s="73">
        <v>1</v>
      </c>
      <c r="D784" s="1" t="s">
        <v>1234</v>
      </c>
      <c r="E784" s="1">
        <v>8028</v>
      </c>
      <c r="F784" s="1" t="s">
        <v>21</v>
      </c>
      <c r="G784" s="1">
        <v>72.11</v>
      </c>
      <c r="H784" s="1" t="s">
        <v>3701</v>
      </c>
      <c r="I784" s="1" t="s">
        <v>2382</v>
      </c>
      <c r="J784" s="1">
        <v>26911</v>
      </c>
      <c r="K784" s="1" t="s">
        <v>1235</v>
      </c>
      <c r="L784" s="1" t="s">
        <v>2382</v>
      </c>
      <c r="M784" s="1" t="s">
        <v>2382</v>
      </c>
      <c r="N784" s="1" t="s">
        <v>9</v>
      </c>
      <c r="O784" s="1" t="s">
        <v>88</v>
      </c>
      <c r="P784" s="1" t="s">
        <v>141</v>
      </c>
      <c r="Q784" s="1" t="s">
        <v>141</v>
      </c>
      <c r="R784" s="20" t="s">
        <v>141</v>
      </c>
    </row>
    <row r="785" spans="1:18" ht="17" x14ac:dyDescent="0.25">
      <c r="A785" s="19">
        <v>784</v>
      </c>
      <c r="B785" s="1" t="s">
        <v>3631</v>
      </c>
      <c r="C785" s="73">
        <v>1</v>
      </c>
      <c r="D785" s="1" t="s">
        <v>1588</v>
      </c>
      <c r="E785" s="1">
        <v>8858</v>
      </c>
      <c r="F785" s="1" t="s">
        <v>256</v>
      </c>
      <c r="G785" s="1">
        <v>98.14</v>
      </c>
      <c r="H785" s="1" t="s">
        <v>3632</v>
      </c>
      <c r="I785" s="1" t="s">
        <v>2382</v>
      </c>
      <c r="J785" s="1" t="s">
        <v>2382</v>
      </c>
      <c r="K785" s="1" t="s">
        <v>1589</v>
      </c>
      <c r="L785" s="1" t="s">
        <v>4225</v>
      </c>
      <c r="M785" s="1" t="s">
        <v>2382</v>
      </c>
      <c r="N785" s="1" t="s">
        <v>9</v>
      </c>
      <c r="O785" s="1" t="s">
        <v>10</v>
      </c>
      <c r="P785" s="1" t="s">
        <v>11</v>
      </c>
      <c r="Q785" s="1" t="s">
        <v>12</v>
      </c>
      <c r="R785" s="20" t="s">
        <v>127</v>
      </c>
    </row>
    <row r="786" spans="1:18" ht="17" x14ac:dyDescent="0.25">
      <c r="A786" s="19">
        <v>785</v>
      </c>
      <c r="B786" s="1" t="s">
        <v>1698</v>
      </c>
      <c r="C786" s="73">
        <v>1</v>
      </c>
      <c r="D786" s="1" t="s">
        <v>1429</v>
      </c>
      <c r="E786" s="1">
        <v>67126</v>
      </c>
      <c r="F786" s="1" t="s">
        <v>1433</v>
      </c>
      <c r="G786" s="1">
        <v>114.06</v>
      </c>
      <c r="H786" s="1" t="s">
        <v>3555</v>
      </c>
      <c r="I786" s="1" t="s">
        <v>2382</v>
      </c>
      <c r="J786" s="1">
        <v>74661</v>
      </c>
      <c r="K786" s="1" t="s">
        <v>1434</v>
      </c>
      <c r="L786" s="1" t="s">
        <v>2382</v>
      </c>
      <c r="M786" s="1" t="s">
        <v>2382</v>
      </c>
      <c r="N786" s="1" t="s">
        <v>9</v>
      </c>
      <c r="O786" s="1" t="s">
        <v>88</v>
      </c>
      <c r="P786" s="1" t="s">
        <v>1430</v>
      </c>
      <c r="Q786" s="1" t="s">
        <v>1431</v>
      </c>
      <c r="R786" s="20" t="s">
        <v>1432</v>
      </c>
    </row>
    <row r="787" spans="1:18" ht="17" x14ac:dyDescent="0.25">
      <c r="A787" s="19">
        <v>786</v>
      </c>
      <c r="B787" s="1" t="s">
        <v>2989</v>
      </c>
      <c r="C787" s="73">
        <v>1</v>
      </c>
      <c r="D787" s="1" t="s">
        <v>696</v>
      </c>
      <c r="E787" s="1">
        <v>12867</v>
      </c>
      <c r="F787" s="1" t="s">
        <v>698</v>
      </c>
      <c r="G787" s="1">
        <v>220.31</v>
      </c>
      <c r="H787" s="1" t="s">
        <v>4024</v>
      </c>
      <c r="I787" s="1" t="s">
        <v>2382</v>
      </c>
      <c r="J787" s="1" t="s">
        <v>2382</v>
      </c>
      <c r="K787" s="1" t="s">
        <v>699</v>
      </c>
      <c r="L787" s="1" t="s">
        <v>2382</v>
      </c>
      <c r="M787" s="1" t="s">
        <v>2382</v>
      </c>
      <c r="N787" s="1" t="s">
        <v>9</v>
      </c>
      <c r="O787" s="1" t="s">
        <v>80</v>
      </c>
      <c r="P787" s="1" t="s">
        <v>81</v>
      </c>
      <c r="Q787" s="1" t="s">
        <v>82</v>
      </c>
      <c r="R787" s="20" t="s">
        <v>697</v>
      </c>
    </row>
    <row r="788" spans="1:18" ht="17" x14ac:dyDescent="0.25">
      <c r="A788" s="19">
        <v>787</v>
      </c>
      <c r="B788" s="1" t="s">
        <v>3375</v>
      </c>
      <c r="C788" s="73">
        <v>1</v>
      </c>
      <c r="D788" s="1" t="s">
        <v>1285</v>
      </c>
      <c r="E788" s="1">
        <v>8914</v>
      </c>
      <c r="F788" s="1" t="s">
        <v>1286</v>
      </c>
      <c r="G788" s="1">
        <v>144.25</v>
      </c>
      <c r="H788" s="1" t="s">
        <v>3223</v>
      </c>
      <c r="I788" s="1" t="s">
        <v>1287</v>
      </c>
      <c r="J788" s="1">
        <v>35986</v>
      </c>
      <c r="K788" s="1" t="s">
        <v>1288</v>
      </c>
      <c r="L788" s="1" t="s">
        <v>4340</v>
      </c>
      <c r="M788" s="1" t="s">
        <v>1289</v>
      </c>
      <c r="N788" s="1" t="s">
        <v>9</v>
      </c>
      <c r="O788" s="1" t="s">
        <v>80</v>
      </c>
      <c r="P788" s="1" t="s">
        <v>106</v>
      </c>
      <c r="Q788" s="1" t="s">
        <v>107</v>
      </c>
      <c r="R788" s="20" t="s">
        <v>107</v>
      </c>
    </row>
    <row r="789" spans="1:18" ht="17" x14ac:dyDescent="0.25">
      <c r="A789" s="19">
        <v>788</v>
      </c>
      <c r="B789" s="1" t="s">
        <v>3358</v>
      </c>
      <c r="C789" s="73">
        <v>1</v>
      </c>
      <c r="D789" s="1" t="s">
        <v>1067</v>
      </c>
      <c r="E789" s="1">
        <v>17627</v>
      </c>
      <c r="F789" s="1" t="s">
        <v>998</v>
      </c>
      <c r="G789" s="1">
        <v>148.24</v>
      </c>
      <c r="H789" s="1" t="s">
        <v>4025</v>
      </c>
      <c r="I789" s="1" t="s">
        <v>2382</v>
      </c>
      <c r="J789" s="1" t="s">
        <v>2382</v>
      </c>
      <c r="K789" s="1" t="s">
        <v>2382</v>
      </c>
      <c r="L789" s="1" t="s">
        <v>2382</v>
      </c>
      <c r="M789" s="1" t="s">
        <v>2382</v>
      </c>
      <c r="N789" s="1" t="s">
        <v>9</v>
      </c>
      <c r="O789" s="1" t="s">
        <v>46</v>
      </c>
      <c r="P789" s="1" t="s">
        <v>59</v>
      </c>
      <c r="Q789" s="1" t="s">
        <v>59</v>
      </c>
      <c r="R789" s="20" t="s">
        <v>59</v>
      </c>
    </row>
    <row r="790" spans="1:18" ht="17" x14ac:dyDescent="0.25">
      <c r="A790" s="19">
        <v>789</v>
      </c>
      <c r="B790" s="1" t="s">
        <v>3624</v>
      </c>
      <c r="C790" s="73">
        <v>1</v>
      </c>
      <c r="D790" s="1" t="s">
        <v>1191</v>
      </c>
      <c r="E790" s="1">
        <v>11747</v>
      </c>
      <c r="F790" s="1" t="s">
        <v>591</v>
      </c>
      <c r="G790" s="1">
        <v>100.12</v>
      </c>
      <c r="H790" s="1" t="s">
        <v>4026</v>
      </c>
      <c r="I790" s="1" t="s">
        <v>2382</v>
      </c>
      <c r="J790" s="1">
        <v>52774</v>
      </c>
      <c r="K790" s="1" t="s">
        <v>1192</v>
      </c>
      <c r="L790" s="1" t="s">
        <v>2382</v>
      </c>
      <c r="M790" s="1" t="s">
        <v>2382</v>
      </c>
      <c r="N790" s="1" t="s">
        <v>9</v>
      </c>
      <c r="O790" s="1" t="s">
        <v>10</v>
      </c>
      <c r="P790" s="1" t="s">
        <v>11</v>
      </c>
      <c r="Q790" s="1" t="s">
        <v>12</v>
      </c>
      <c r="R790" s="20" t="s">
        <v>13</v>
      </c>
    </row>
    <row r="791" spans="1:18" ht="17" x14ac:dyDescent="0.25">
      <c r="A791" s="19">
        <v>790</v>
      </c>
      <c r="B791" s="1" t="s">
        <v>3606</v>
      </c>
      <c r="C791" s="73">
        <v>1</v>
      </c>
      <c r="D791" s="1" t="s">
        <v>1104</v>
      </c>
      <c r="E791" s="1">
        <v>7991</v>
      </c>
      <c r="F791" s="1" t="s">
        <v>737</v>
      </c>
      <c r="G791" s="1">
        <v>102.13</v>
      </c>
      <c r="H791" s="1" t="s">
        <v>3607</v>
      </c>
      <c r="I791" s="1" t="s">
        <v>1105</v>
      </c>
      <c r="J791" s="1">
        <v>17418</v>
      </c>
      <c r="K791" s="1" t="s">
        <v>1106</v>
      </c>
      <c r="L791" s="1" t="s">
        <v>4335</v>
      </c>
      <c r="M791" s="1" t="s">
        <v>1107</v>
      </c>
      <c r="N791" s="1" t="s">
        <v>9</v>
      </c>
      <c r="O791" s="1" t="s">
        <v>80</v>
      </c>
      <c r="P791" s="1" t="s">
        <v>106</v>
      </c>
      <c r="Q791" s="1" t="s">
        <v>184</v>
      </c>
      <c r="R791" s="20" t="s">
        <v>954</v>
      </c>
    </row>
    <row r="792" spans="1:18" ht="17" x14ac:dyDescent="0.25">
      <c r="A792" s="19">
        <v>791</v>
      </c>
      <c r="B792" s="1" t="s">
        <v>3588</v>
      </c>
      <c r="C792" s="73">
        <v>1</v>
      </c>
      <c r="D792" s="1" t="s">
        <v>1164</v>
      </c>
      <c r="E792" s="1">
        <v>7519</v>
      </c>
      <c r="F792" s="1" t="s">
        <v>66</v>
      </c>
      <c r="G792" s="1">
        <v>108.14</v>
      </c>
      <c r="H792" s="1" t="s">
        <v>3589</v>
      </c>
      <c r="I792" s="1" t="s">
        <v>1167</v>
      </c>
      <c r="J792" s="1">
        <v>16579</v>
      </c>
      <c r="K792" s="1" t="s">
        <v>1168</v>
      </c>
      <c r="L792" s="1" t="s">
        <v>2382</v>
      </c>
      <c r="M792" s="1" t="s">
        <v>2382</v>
      </c>
      <c r="N792" s="1" t="s">
        <v>9</v>
      </c>
      <c r="O792" s="1" t="s">
        <v>46</v>
      </c>
      <c r="P792" s="1" t="s">
        <v>1165</v>
      </c>
      <c r="Q792" s="1" t="s">
        <v>1166</v>
      </c>
      <c r="R792" s="20" t="s">
        <v>1166</v>
      </c>
    </row>
    <row r="793" spans="1:18" ht="17" x14ac:dyDescent="0.25">
      <c r="A793" s="19">
        <v>792</v>
      </c>
      <c r="B793" s="1" t="s">
        <v>3514</v>
      </c>
      <c r="C793" s="73">
        <v>1</v>
      </c>
      <c r="D793" s="1" t="s">
        <v>878</v>
      </c>
      <c r="E793" s="1">
        <v>6054</v>
      </c>
      <c r="F793" s="1" t="s">
        <v>879</v>
      </c>
      <c r="G793" s="1">
        <v>122.16</v>
      </c>
      <c r="H793" s="1" t="s">
        <v>4027</v>
      </c>
      <c r="I793" s="1" t="s">
        <v>880</v>
      </c>
      <c r="J793" s="1">
        <v>49000</v>
      </c>
      <c r="K793" s="1" t="s">
        <v>881</v>
      </c>
      <c r="L793" s="1" t="s">
        <v>2382</v>
      </c>
      <c r="M793" s="1" t="s">
        <v>882</v>
      </c>
      <c r="N793" s="1" t="s">
        <v>9</v>
      </c>
      <c r="O793" s="1" t="s">
        <v>46</v>
      </c>
      <c r="P793" s="1" t="s">
        <v>59</v>
      </c>
      <c r="Q793" s="1" t="s">
        <v>59</v>
      </c>
      <c r="R793" s="20" t="s">
        <v>59</v>
      </c>
    </row>
    <row r="794" spans="1:18" ht="17" x14ac:dyDescent="0.25">
      <c r="A794" s="19">
        <v>793</v>
      </c>
      <c r="B794" s="1" t="s">
        <v>664</v>
      </c>
      <c r="C794" s="73">
        <v>1</v>
      </c>
      <c r="D794" s="1" t="s">
        <v>663</v>
      </c>
      <c r="E794" s="1">
        <v>7668</v>
      </c>
      <c r="F794" s="1" t="s">
        <v>180</v>
      </c>
      <c r="G794" s="1">
        <v>120.19</v>
      </c>
      <c r="H794" s="1" t="s">
        <v>3524</v>
      </c>
      <c r="I794" s="1" t="s">
        <v>2382</v>
      </c>
      <c r="J794" s="1" t="s">
        <v>2382</v>
      </c>
      <c r="K794" s="1" t="s">
        <v>665</v>
      </c>
      <c r="L794" s="1" t="s">
        <v>2382</v>
      </c>
      <c r="M794" s="1" t="s">
        <v>2382</v>
      </c>
      <c r="N794" s="1" t="s">
        <v>9</v>
      </c>
      <c r="O794" s="1" t="s">
        <v>46</v>
      </c>
      <c r="P794" s="1" t="s">
        <v>59</v>
      </c>
      <c r="Q794" s="1" t="s">
        <v>224</v>
      </c>
      <c r="R794" s="20" t="s">
        <v>224</v>
      </c>
    </row>
    <row r="795" spans="1:18" ht="17" x14ac:dyDescent="0.25">
      <c r="A795" s="19">
        <v>794</v>
      </c>
      <c r="B795" s="1" t="s">
        <v>1694</v>
      </c>
      <c r="C795" s="73">
        <v>1</v>
      </c>
      <c r="D795" s="1" t="s">
        <v>1245</v>
      </c>
      <c r="E795" s="1">
        <v>7707</v>
      </c>
      <c r="F795" s="1" t="s">
        <v>325</v>
      </c>
      <c r="G795" s="1">
        <v>134.16999999999999</v>
      </c>
      <c r="H795" s="1" t="s">
        <v>3434</v>
      </c>
      <c r="I795" s="1" t="s">
        <v>2382</v>
      </c>
      <c r="J795" s="1" t="s">
        <v>2382</v>
      </c>
      <c r="K795" s="1" t="s">
        <v>1246</v>
      </c>
      <c r="L795" s="1" t="s">
        <v>2382</v>
      </c>
      <c r="M795" s="1" t="s">
        <v>2382</v>
      </c>
      <c r="N795" s="1" t="s">
        <v>9</v>
      </c>
      <c r="O795" s="1" t="s">
        <v>46</v>
      </c>
      <c r="P795" s="1" t="s">
        <v>59</v>
      </c>
      <c r="Q795" s="1" t="s">
        <v>59</v>
      </c>
      <c r="R795" s="20" t="s">
        <v>59</v>
      </c>
    </row>
    <row r="796" spans="1:18" ht="17" x14ac:dyDescent="0.25">
      <c r="A796" s="19">
        <v>795</v>
      </c>
      <c r="B796" s="1" t="s">
        <v>3664</v>
      </c>
      <c r="C796" s="73">
        <v>1</v>
      </c>
      <c r="D796" s="1" t="s">
        <v>1319</v>
      </c>
      <c r="E796" s="1">
        <v>4837</v>
      </c>
      <c r="F796" s="1" t="s">
        <v>1321</v>
      </c>
      <c r="G796" s="1">
        <v>86.14</v>
      </c>
      <c r="H796" s="1" t="s">
        <v>4028</v>
      </c>
      <c r="I796" s="1" t="s">
        <v>1322</v>
      </c>
      <c r="J796" s="1">
        <v>28568</v>
      </c>
      <c r="K796" s="1" t="s">
        <v>1323</v>
      </c>
      <c r="L796" s="1" t="s">
        <v>2382</v>
      </c>
      <c r="M796" s="1" t="s">
        <v>1324</v>
      </c>
      <c r="N796" s="1" t="s">
        <v>9</v>
      </c>
      <c r="O796" s="1" t="s">
        <v>88</v>
      </c>
      <c r="P796" s="1" t="s">
        <v>3666</v>
      </c>
      <c r="Q796" s="1" t="s">
        <v>1320</v>
      </c>
      <c r="R796" s="20" t="s">
        <v>1320</v>
      </c>
    </row>
    <row r="797" spans="1:18" ht="17" x14ac:dyDescent="0.25">
      <c r="A797" s="19">
        <v>796</v>
      </c>
      <c r="B797" s="1" t="s">
        <v>1499</v>
      </c>
      <c r="C797" s="73">
        <v>1</v>
      </c>
      <c r="D797" s="1" t="s">
        <v>1498</v>
      </c>
      <c r="E797" s="1">
        <v>17429</v>
      </c>
      <c r="F797" s="1" t="s">
        <v>843</v>
      </c>
      <c r="G797" s="1">
        <v>113.16</v>
      </c>
      <c r="H797" s="1" t="s">
        <v>3556</v>
      </c>
      <c r="I797" s="1" t="s">
        <v>2382</v>
      </c>
      <c r="J797" s="1" t="s">
        <v>2382</v>
      </c>
      <c r="K797" s="1" t="s">
        <v>1500</v>
      </c>
      <c r="L797" s="1" t="s">
        <v>2382</v>
      </c>
      <c r="M797" s="1" t="s">
        <v>1501</v>
      </c>
      <c r="N797" s="1" t="s">
        <v>9</v>
      </c>
      <c r="O797" s="1" t="s">
        <v>88</v>
      </c>
      <c r="P797" s="1" t="s">
        <v>653</v>
      </c>
      <c r="Q797" s="1" t="s">
        <v>653</v>
      </c>
      <c r="R797" s="20" t="s">
        <v>653</v>
      </c>
    </row>
    <row r="798" spans="1:18" ht="17" x14ac:dyDescent="0.25">
      <c r="A798" s="19">
        <v>797</v>
      </c>
      <c r="B798" s="1" t="s">
        <v>818</v>
      </c>
      <c r="C798" s="73">
        <v>1</v>
      </c>
      <c r="D798" s="1" t="s">
        <v>817</v>
      </c>
      <c r="E798" s="1">
        <v>176983</v>
      </c>
      <c r="F798" s="1" t="s">
        <v>146</v>
      </c>
      <c r="G798" s="1">
        <v>134.22</v>
      </c>
      <c r="H798" s="79" t="s">
        <v>3428</v>
      </c>
      <c r="I798" s="1" t="s">
        <v>2382</v>
      </c>
      <c r="J798" s="1" t="s">
        <v>2382</v>
      </c>
      <c r="K798" s="1" t="s">
        <v>819</v>
      </c>
      <c r="L798" s="1" t="s">
        <v>2382</v>
      </c>
      <c r="M798" s="1" t="s">
        <v>2382</v>
      </c>
      <c r="N798" s="1" t="s">
        <v>9</v>
      </c>
      <c r="O798" s="1" t="s">
        <v>80</v>
      </c>
      <c r="P798" s="1" t="s">
        <v>81</v>
      </c>
      <c r="Q798" s="1" t="s">
        <v>82</v>
      </c>
      <c r="R798" s="20" t="s">
        <v>83</v>
      </c>
    </row>
    <row r="799" spans="1:18" ht="17" x14ac:dyDescent="0.25">
      <c r="A799" s="19">
        <v>798</v>
      </c>
      <c r="B799" s="1" t="s">
        <v>3328</v>
      </c>
      <c r="C799" s="73">
        <v>1</v>
      </c>
      <c r="D799" s="1" t="s">
        <v>1482</v>
      </c>
      <c r="E799" s="1">
        <v>7438</v>
      </c>
      <c r="F799" s="1" t="s">
        <v>234</v>
      </c>
      <c r="G799" s="1">
        <v>152.22999999999999</v>
      </c>
      <c r="H799" s="1" t="s">
        <v>4029</v>
      </c>
      <c r="I799" s="1" t="s">
        <v>2382</v>
      </c>
      <c r="J799" s="1">
        <v>23046</v>
      </c>
      <c r="K799" s="1" t="s">
        <v>1483</v>
      </c>
      <c r="L799" s="1" t="s">
        <v>2382</v>
      </c>
      <c r="M799" s="1" t="s">
        <v>2382</v>
      </c>
      <c r="N799" s="1" t="s">
        <v>9</v>
      </c>
      <c r="O799" s="1" t="s">
        <v>80</v>
      </c>
      <c r="P799" s="1" t="s">
        <v>81</v>
      </c>
      <c r="Q799" s="1" t="s">
        <v>82</v>
      </c>
      <c r="R799" s="20" t="s">
        <v>83</v>
      </c>
    </row>
    <row r="800" spans="1:18" ht="17" x14ac:dyDescent="0.25">
      <c r="A800" s="19">
        <v>799</v>
      </c>
      <c r="B800" s="1" t="s">
        <v>3763</v>
      </c>
      <c r="C800" s="73">
        <v>1</v>
      </c>
      <c r="D800" s="1" t="s">
        <v>1198</v>
      </c>
      <c r="E800" s="1">
        <v>10353</v>
      </c>
      <c r="F800" s="1" t="s">
        <v>154</v>
      </c>
      <c r="G800" s="1">
        <v>156.26</v>
      </c>
      <c r="H800" s="1" t="s">
        <v>2382</v>
      </c>
      <c r="I800" s="1" t="s">
        <v>2382</v>
      </c>
      <c r="J800" s="1" t="s">
        <v>2382</v>
      </c>
      <c r="K800" s="1" t="s">
        <v>2382</v>
      </c>
      <c r="L800" s="1" t="s">
        <v>2382</v>
      </c>
      <c r="M800" s="1" t="s">
        <v>2382</v>
      </c>
      <c r="N800" s="1" t="s">
        <v>9</v>
      </c>
      <c r="O800" s="1" t="s">
        <v>80</v>
      </c>
      <c r="P800" s="1" t="s">
        <v>81</v>
      </c>
      <c r="Q800" s="1" t="s">
        <v>82</v>
      </c>
      <c r="R800" s="20" t="s">
        <v>83</v>
      </c>
    </row>
    <row r="801" spans="1:18" ht="17" x14ac:dyDescent="0.25">
      <c r="A801" s="19">
        <v>800</v>
      </c>
      <c r="B801" s="1" t="s">
        <v>3698</v>
      </c>
      <c r="C801" s="73">
        <v>1</v>
      </c>
      <c r="D801" s="1" t="s">
        <v>1402</v>
      </c>
      <c r="E801" s="1">
        <v>1032</v>
      </c>
      <c r="F801" s="1" t="s">
        <v>441</v>
      </c>
      <c r="G801" s="1">
        <v>74.08</v>
      </c>
      <c r="H801" s="1" t="s">
        <v>4030</v>
      </c>
      <c r="I801" s="1" t="s">
        <v>1403</v>
      </c>
      <c r="J801" s="1">
        <v>16333</v>
      </c>
      <c r="K801" s="1" t="s">
        <v>1404</v>
      </c>
      <c r="L801" s="1" t="s">
        <v>4332</v>
      </c>
      <c r="M801" s="1" t="s">
        <v>1405</v>
      </c>
      <c r="N801" s="1" t="s">
        <v>9</v>
      </c>
      <c r="O801" s="1" t="s">
        <v>94</v>
      </c>
      <c r="P801" s="1" t="s">
        <v>95</v>
      </c>
      <c r="Q801" s="1" t="s">
        <v>96</v>
      </c>
      <c r="R801" s="20" t="s">
        <v>96</v>
      </c>
    </row>
    <row r="802" spans="1:18" ht="17" x14ac:dyDescent="0.25">
      <c r="A802" s="19">
        <v>801</v>
      </c>
      <c r="B802" s="1" t="s">
        <v>3003</v>
      </c>
      <c r="C802" s="73">
        <v>1</v>
      </c>
      <c r="D802" s="1" t="s">
        <v>1575</v>
      </c>
      <c r="E802" s="1">
        <v>14933484</v>
      </c>
      <c r="F802" s="1" t="s">
        <v>1576</v>
      </c>
      <c r="G802" s="1">
        <v>216.32</v>
      </c>
      <c r="H802" s="1" t="s">
        <v>2382</v>
      </c>
      <c r="I802" s="1" t="s">
        <v>2382</v>
      </c>
      <c r="J802" s="1" t="s">
        <v>2382</v>
      </c>
      <c r="K802" s="1" t="s">
        <v>2382</v>
      </c>
      <c r="L802" s="1" t="s">
        <v>2382</v>
      </c>
      <c r="M802" s="1" t="s">
        <v>2382</v>
      </c>
      <c r="N802" s="1" t="s">
        <v>9</v>
      </c>
      <c r="O802" s="1" t="s">
        <v>94</v>
      </c>
      <c r="P802" s="1" t="s">
        <v>95</v>
      </c>
      <c r="Q802" s="1" t="s">
        <v>217</v>
      </c>
      <c r="R802" s="20" t="s">
        <v>218</v>
      </c>
    </row>
    <row r="803" spans="1:18" ht="17" x14ac:dyDescent="0.25">
      <c r="A803" s="19">
        <v>802</v>
      </c>
      <c r="B803" s="1" t="s">
        <v>3608</v>
      </c>
      <c r="C803" s="73">
        <v>1</v>
      </c>
      <c r="D803" s="1" t="s">
        <v>1535</v>
      </c>
      <c r="E803" s="1">
        <v>6417</v>
      </c>
      <c r="F803" s="1" t="s">
        <v>737</v>
      </c>
      <c r="G803" s="1">
        <v>102.13</v>
      </c>
      <c r="H803" s="1" t="s">
        <v>4031</v>
      </c>
      <c r="I803" s="1" t="s">
        <v>2382</v>
      </c>
      <c r="J803" s="1" t="s">
        <v>2382</v>
      </c>
      <c r="K803" s="1" t="s">
        <v>1536</v>
      </c>
      <c r="L803" s="1" t="s">
        <v>4218</v>
      </c>
      <c r="M803" s="1" t="s">
        <v>2382</v>
      </c>
      <c r="N803" s="1" t="s">
        <v>9</v>
      </c>
      <c r="O803" s="1" t="s">
        <v>94</v>
      </c>
      <c r="P803" s="1" t="s">
        <v>95</v>
      </c>
      <c r="Q803" s="1" t="s">
        <v>96</v>
      </c>
      <c r="R803" s="20" t="s">
        <v>96</v>
      </c>
    </row>
    <row r="804" spans="1:18" ht="17" x14ac:dyDescent="0.25">
      <c r="A804" s="19">
        <v>803</v>
      </c>
      <c r="B804" s="1" t="s">
        <v>3442</v>
      </c>
      <c r="C804" s="73">
        <v>1</v>
      </c>
      <c r="D804" s="1" t="s">
        <v>1545</v>
      </c>
      <c r="E804" s="1">
        <v>7148</v>
      </c>
      <c r="F804" s="1" t="s">
        <v>325</v>
      </c>
      <c r="G804" s="1">
        <v>134.16999999999999</v>
      </c>
      <c r="H804" s="1" t="s">
        <v>4032</v>
      </c>
      <c r="I804" s="1" t="s">
        <v>2382</v>
      </c>
      <c r="J804" s="1">
        <v>425902</v>
      </c>
      <c r="K804" s="1" t="s">
        <v>1546</v>
      </c>
      <c r="L804" s="1" t="s">
        <v>2382</v>
      </c>
      <c r="M804" s="1" t="s">
        <v>2382</v>
      </c>
      <c r="N804" s="1" t="s">
        <v>9</v>
      </c>
      <c r="O804" s="1" t="s">
        <v>10</v>
      </c>
      <c r="P804" s="1" t="s">
        <v>11</v>
      </c>
      <c r="Q804" s="1" t="s">
        <v>12</v>
      </c>
      <c r="R804" s="20" t="s">
        <v>13</v>
      </c>
    </row>
    <row r="805" spans="1:18" ht="17" x14ac:dyDescent="0.25">
      <c r="A805" s="19">
        <v>804</v>
      </c>
      <c r="B805" s="1" t="s">
        <v>3382</v>
      </c>
      <c r="C805" s="73">
        <v>1</v>
      </c>
      <c r="D805" s="1" t="s">
        <v>1189</v>
      </c>
      <c r="E805" s="1">
        <v>78236</v>
      </c>
      <c r="F805" s="1" t="s">
        <v>43</v>
      </c>
      <c r="G805" s="1">
        <v>142.24</v>
      </c>
      <c r="H805" s="1" t="s">
        <v>3383</v>
      </c>
      <c r="I805" s="1" t="s">
        <v>2382</v>
      </c>
      <c r="J805" s="1" t="s">
        <v>2382</v>
      </c>
      <c r="K805" s="1" t="s">
        <v>1190</v>
      </c>
      <c r="L805" s="1" t="s">
        <v>4239</v>
      </c>
      <c r="M805" s="1" t="s">
        <v>2382</v>
      </c>
      <c r="N805" s="1" t="s">
        <v>9</v>
      </c>
      <c r="O805" s="1" t="s">
        <v>10</v>
      </c>
      <c r="P805" s="1" t="s">
        <v>11</v>
      </c>
      <c r="Q805" s="1" t="s">
        <v>12</v>
      </c>
      <c r="R805" s="20" t="s">
        <v>13</v>
      </c>
    </row>
    <row r="806" spans="1:18" ht="17" x14ac:dyDescent="0.25">
      <c r="A806" s="19">
        <v>805</v>
      </c>
      <c r="B806" s="1" t="s">
        <v>3350</v>
      </c>
      <c r="C806" s="73">
        <v>1</v>
      </c>
      <c r="D806" s="1" t="s">
        <v>1517</v>
      </c>
      <c r="E806" s="1">
        <v>381152</v>
      </c>
      <c r="F806" s="1" t="s">
        <v>84</v>
      </c>
      <c r="G806" s="1">
        <v>150.22</v>
      </c>
      <c r="H806" s="1" t="s">
        <v>4033</v>
      </c>
      <c r="I806" s="1" t="s">
        <v>4178</v>
      </c>
      <c r="J806" s="1">
        <v>17304</v>
      </c>
      <c r="K806" s="1" t="s">
        <v>4177</v>
      </c>
      <c r="L806" s="1" t="s">
        <v>4318</v>
      </c>
      <c r="M806" s="1" t="s">
        <v>2382</v>
      </c>
      <c r="N806" s="1" t="s">
        <v>9</v>
      </c>
      <c r="O806" s="1" t="s">
        <v>80</v>
      </c>
      <c r="P806" s="1" t="s">
        <v>81</v>
      </c>
      <c r="Q806" s="1" t="s">
        <v>82</v>
      </c>
      <c r="R806" s="20" t="s">
        <v>83</v>
      </c>
    </row>
    <row r="807" spans="1:18" ht="17" x14ac:dyDescent="0.25">
      <c r="A807" s="19">
        <v>806</v>
      </c>
      <c r="B807" s="1" t="s">
        <v>3418</v>
      </c>
      <c r="C807" s="73">
        <v>1</v>
      </c>
      <c r="D807" s="1" t="s">
        <v>1541</v>
      </c>
      <c r="E807" s="1">
        <v>26334</v>
      </c>
      <c r="F807" s="1" t="s">
        <v>1542</v>
      </c>
      <c r="G807" s="1">
        <v>136.19</v>
      </c>
      <c r="H807" s="1" t="s">
        <v>3419</v>
      </c>
      <c r="I807" s="1" t="s">
        <v>2382</v>
      </c>
      <c r="J807" s="1" t="s">
        <v>2382</v>
      </c>
      <c r="K807" s="1" t="s">
        <v>1543</v>
      </c>
      <c r="L807" s="1" t="s">
        <v>2382</v>
      </c>
      <c r="M807" s="1" t="s">
        <v>2382</v>
      </c>
      <c r="N807" s="1" t="s">
        <v>9</v>
      </c>
      <c r="O807" s="1" t="s">
        <v>88</v>
      </c>
      <c r="P807" s="1" t="s">
        <v>300</v>
      </c>
      <c r="Q807" s="1" t="s">
        <v>301</v>
      </c>
      <c r="R807" s="20" t="s">
        <v>301</v>
      </c>
    </row>
    <row r="808" spans="1:18" ht="17" x14ac:dyDescent="0.25">
      <c r="A808" s="19">
        <v>807</v>
      </c>
      <c r="B808" s="1" t="s">
        <v>3693</v>
      </c>
      <c r="C808" s="73">
        <v>1</v>
      </c>
      <c r="D808" s="1" t="s">
        <v>1294</v>
      </c>
      <c r="E808" s="1">
        <v>9260</v>
      </c>
      <c r="F808" s="1" t="s">
        <v>774</v>
      </c>
      <c r="G808" s="1">
        <v>80.09</v>
      </c>
      <c r="H808" s="1" t="s">
        <v>4034</v>
      </c>
      <c r="I808" s="1" t="s">
        <v>1296</v>
      </c>
      <c r="J808" s="1">
        <v>16898</v>
      </c>
      <c r="K808" s="1" t="s">
        <v>1297</v>
      </c>
      <c r="L808" s="1" t="s">
        <v>2382</v>
      </c>
      <c r="M808" s="1" t="s">
        <v>2382</v>
      </c>
      <c r="N808" s="1" t="s">
        <v>9</v>
      </c>
      <c r="O808" s="1" t="s">
        <v>88</v>
      </c>
      <c r="P808" s="1" t="s">
        <v>300</v>
      </c>
      <c r="Q808" s="1" t="s">
        <v>1295</v>
      </c>
      <c r="R808" s="20" t="s">
        <v>1295</v>
      </c>
    </row>
    <row r="809" spans="1:18" ht="17" x14ac:dyDescent="0.25">
      <c r="A809" s="19">
        <v>808</v>
      </c>
      <c r="B809" s="1" t="s">
        <v>3644</v>
      </c>
      <c r="C809" s="73">
        <v>1</v>
      </c>
      <c r="D809" s="1" t="s">
        <v>1373</v>
      </c>
      <c r="E809" s="1">
        <v>12265</v>
      </c>
      <c r="F809" s="1" t="s">
        <v>1216</v>
      </c>
      <c r="G809" s="1">
        <v>95.14</v>
      </c>
      <c r="H809" s="1" t="s">
        <v>3645</v>
      </c>
      <c r="I809" s="1" t="s">
        <v>2382</v>
      </c>
      <c r="J809" s="1" t="s">
        <v>2382</v>
      </c>
      <c r="K809" s="1" t="s">
        <v>1374</v>
      </c>
      <c r="L809" s="1" t="s">
        <v>2382</v>
      </c>
      <c r="M809" s="1" t="s">
        <v>2382</v>
      </c>
      <c r="N809" s="1" t="s">
        <v>9</v>
      </c>
      <c r="O809" s="1" t="s">
        <v>88</v>
      </c>
      <c r="P809" s="1" t="s">
        <v>467</v>
      </c>
      <c r="Q809" s="1" t="s">
        <v>468</v>
      </c>
      <c r="R809" s="20" t="s">
        <v>468</v>
      </c>
    </row>
    <row r="810" spans="1:18" ht="17" x14ac:dyDescent="0.25">
      <c r="A810" s="19">
        <v>809</v>
      </c>
      <c r="B810" s="1" t="s">
        <v>3667</v>
      </c>
      <c r="C810" s="73">
        <v>1</v>
      </c>
      <c r="D810" s="1" t="s">
        <v>1359</v>
      </c>
      <c r="E810" s="1">
        <v>164401</v>
      </c>
      <c r="F810" s="1" t="s">
        <v>1321</v>
      </c>
      <c r="G810" s="1">
        <v>86.14</v>
      </c>
      <c r="H810" s="1" t="s">
        <v>4035</v>
      </c>
      <c r="I810" s="1" t="s">
        <v>2382</v>
      </c>
      <c r="J810" s="1" t="s">
        <v>2382</v>
      </c>
      <c r="K810" s="1" t="s">
        <v>2382</v>
      </c>
      <c r="L810" s="1" t="s">
        <v>2382</v>
      </c>
      <c r="M810" s="1" t="s">
        <v>2382</v>
      </c>
      <c r="N810" s="1" t="s">
        <v>9</v>
      </c>
      <c r="O810" s="1" t="s">
        <v>88</v>
      </c>
      <c r="P810" s="1" t="s">
        <v>1360</v>
      </c>
      <c r="Q810" s="1" t="s">
        <v>1360</v>
      </c>
      <c r="R810" s="20" t="s">
        <v>1360</v>
      </c>
    </row>
    <row r="811" spans="1:18" ht="17" x14ac:dyDescent="0.25">
      <c r="A811" s="19">
        <v>810</v>
      </c>
      <c r="B811" s="1" t="s">
        <v>3657</v>
      </c>
      <c r="C811" s="73">
        <v>1</v>
      </c>
      <c r="D811" s="1" t="s">
        <v>1145</v>
      </c>
      <c r="E811" s="1">
        <v>8723</v>
      </c>
      <c r="F811" s="1" t="s">
        <v>359</v>
      </c>
      <c r="G811" s="1">
        <v>88.15</v>
      </c>
      <c r="H811" s="1" t="s">
        <v>3658</v>
      </c>
      <c r="I811" s="1" t="s">
        <v>2382</v>
      </c>
      <c r="J811" s="1">
        <v>48945</v>
      </c>
      <c r="K811" s="1" t="s">
        <v>4179</v>
      </c>
      <c r="L811" s="1" t="s">
        <v>4254</v>
      </c>
      <c r="M811" s="1" t="s">
        <v>2382</v>
      </c>
      <c r="N811" s="1" t="s">
        <v>9</v>
      </c>
      <c r="O811" s="1" t="s">
        <v>10</v>
      </c>
      <c r="P811" s="1" t="s">
        <v>11</v>
      </c>
      <c r="Q811" s="1" t="s">
        <v>176</v>
      </c>
      <c r="R811" s="20" t="s">
        <v>199</v>
      </c>
    </row>
    <row r="812" spans="1:18" ht="17" x14ac:dyDescent="0.25">
      <c r="A812" s="19">
        <v>811</v>
      </c>
      <c r="B812" s="1" t="s">
        <v>3596</v>
      </c>
      <c r="C812" s="73">
        <v>1</v>
      </c>
      <c r="D812" s="1" t="s">
        <v>895</v>
      </c>
      <c r="E812" s="1">
        <v>521869</v>
      </c>
      <c r="F812" s="1" t="s">
        <v>898</v>
      </c>
      <c r="G812" s="1">
        <v>104.17</v>
      </c>
      <c r="H812" s="1" t="s">
        <v>3597</v>
      </c>
      <c r="I812" s="1" t="s">
        <v>2382</v>
      </c>
      <c r="J812" s="1" t="s">
        <v>2382</v>
      </c>
      <c r="K812" s="1" t="s">
        <v>899</v>
      </c>
      <c r="L812" s="1" t="s">
        <v>2382</v>
      </c>
      <c r="M812" s="1" t="s">
        <v>2382</v>
      </c>
      <c r="N812" s="1" t="s">
        <v>9</v>
      </c>
      <c r="O812" s="1" t="s">
        <v>94</v>
      </c>
      <c r="P812" s="1" t="s">
        <v>896</v>
      </c>
      <c r="Q812" s="1" t="s">
        <v>897</v>
      </c>
      <c r="R812" s="20" t="s">
        <v>897</v>
      </c>
    </row>
    <row r="813" spans="1:18" ht="17" x14ac:dyDescent="0.25">
      <c r="A813" s="19">
        <v>812</v>
      </c>
      <c r="B813" s="1" t="s">
        <v>3609</v>
      </c>
      <c r="C813" s="73">
        <v>1</v>
      </c>
      <c r="D813" s="1" t="s">
        <v>3610</v>
      </c>
      <c r="E813" s="1">
        <v>7915</v>
      </c>
      <c r="F813" s="1" t="s">
        <v>737</v>
      </c>
      <c r="G813" s="1">
        <v>102.13</v>
      </c>
      <c r="H813" s="1" t="s">
        <v>3611</v>
      </c>
      <c r="I813" s="1" t="s">
        <v>2382</v>
      </c>
      <c r="J813" s="1" t="s">
        <v>2382</v>
      </c>
      <c r="K813" s="1" t="s">
        <v>3612</v>
      </c>
      <c r="L813" s="1" t="s">
        <v>2382</v>
      </c>
      <c r="M813" s="1" t="s">
        <v>2382</v>
      </c>
      <c r="N813" s="1" t="s">
        <v>9</v>
      </c>
      <c r="O813" s="1" t="s">
        <v>94</v>
      </c>
      <c r="P813" s="1" t="s">
        <v>95</v>
      </c>
      <c r="Q813" s="1" t="s">
        <v>217</v>
      </c>
      <c r="R813" s="20" t="s">
        <v>218</v>
      </c>
    </row>
    <row r="814" spans="1:18" ht="17" x14ac:dyDescent="0.25">
      <c r="A814" s="19">
        <v>813</v>
      </c>
      <c r="B814" s="1" t="s">
        <v>2110</v>
      </c>
      <c r="C814" s="73">
        <v>1</v>
      </c>
      <c r="D814" s="1" t="s">
        <v>2985</v>
      </c>
      <c r="E814" s="1">
        <v>14238877</v>
      </c>
      <c r="F814" s="1" t="s">
        <v>810</v>
      </c>
      <c r="G814" s="1">
        <v>220.35</v>
      </c>
      <c r="H814" s="1" t="s">
        <v>4036</v>
      </c>
      <c r="I814" s="1" t="s">
        <v>2382</v>
      </c>
      <c r="J814" s="1" t="s">
        <v>2382</v>
      </c>
      <c r="K814" s="1" t="s">
        <v>2382</v>
      </c>
      <c r="L814" s="1" t="s">
        <v>2382</v>
      </c>
      <c r="M814" s="1" t="s">
        <v>2382</v>
      </c>
      <c r="N814" s="1" t="s">
        <v>9</v>
      </c>
      <c r="O814" s="1" t="s">
        <v>80</v>
      </c>
      <c r="P814" s="1" t="s">
        <v>81</v>
      </c>
      <c r="Q814" s="1" t="s">
        <v>305</v>
      </c>
      <c r="R814" s="20" t="s">
        <v>305</v>
      </c>
    </row>
    <row r="815" spans="1:18" ht="17" x14ac:dyDescent="0.25">
      <c r="A815" s="19">
        <v>814</v>
      </c>
      <c r="B815" s="1" t="s">
        <v>2757</v>
      </c>
      <c r="C815" s="73">
        <v>1</v>
      </c>
      <c r="D815" s="1" t="s">
        <v>2758</v>
      </c>
      <c r="E815" s="1">
        <v>12594</v>
      </c>
      <c r="F815" s="1" t="s">
        <v>2759</v>
      </c>
      <c r="G815" s="1">
        <v>368.5</v>
      </c>
      <c r="H815" s="1" t="s">
        <v>4037</v>
      </c>
      <c r="I815" s="1" t="s">
        <v>2760</v>
      </c>
      <c r="J815" s="1">
        <v>16814</v>
      </c>
      <c r="K815" s="1" t="s">
        <v>2761</v>
      </c>
      <c r="L815" s="1" t="s">
        <v>4342</v>
      </c>
      <c r="M815" s="1" t="s">
        <v>2762</v>
      </c>
      <c r="N815" s="1" t="s">
        <v>9</v>
      </c>
      <c r="O815" s="1" t="s">
        <v>80</v>
      </c>
      <c r="P815" s="1" t="s">
        <v>2756</v>
      </c>
      <c r="Q815" s="1" t="s">
        <v>2763</v>
      </c>
      <c r="R815" s="20" t="s">
        <v>2763</v>
      </c>
    </row>
    <row r="816" spans="1:18" ht="17" x14ac:dyDescent="0.25">
      <c r="A816" s="19">
        <v>815</v>
      </c>
      <c r="B816" s="1" t="s">
        <v>3721</v>
      </c>
      <c r="C816" s="73">
        <v>1</v>
      </c>
      <c r="D816" s="1" t="s">
        <v>2358</v>
      </c>
      <c r="E816" s="1">
        <v>1119</v>
      </c>
      <c r="F816" s="1" t="s">
        <v>3722</v>
      </c>
      <c r="G816" s="1">
        <v>64.069999999999993</v>
      </c>
      <c r="H816" s="1" t="s">
        <v>4038</v>
      </c>
      <c r="I816" s="1" t="s">
        <v>3723</v>
      </c>
      <c r="J816" s="1">
        <v>18422</v>
      </c>
      <c r="K816" s="1" t="s">
        <v>3724</v>
      </c>
      <c r="L816" s="1" t="s">
        <v>2382</v>
      </c>
      <c r="M816" s="1" t="s">
        <v>2382</v>
      </c>
      <c r="N816" s="1" t="s">
        <v>478</v>
      </c>
      <c r="O816" s="1" t="s">
        <v>479</v>
      </c>
      <c r="P816" s="1" t="s">
        <v>480</v>
      </c>
      <c r="Q816" s="1" t="s">
        <v>3725</v>
      </c>
      <c r="R816" s="20" t="s">
        <v>3725</v>
      </c>
    </row>
    <row r="817" spans="1:18" ht="17" x14ac:dyDescent="0.25">
      <c r="A817" s="19">
        <v>816</v>
      </c>
      <c r="B817" s="1" t="s">
        <v>3528</v>
      </c>
      <c r="C817" s="73">
        <v>1</v>
      </c>
      <c r="D817" s="1" t="s">
        <v>1466</v>
      </c>
      <c r="E817" s="1">
        <v>45</v>
      </c>
      <c r="F817" s="1" t="s">
        <v>1467</v>
      </c>
      <c r="G817" s="1">
        <v>120.06</v>
      </c>
      <c r="H817" s="1" t="s">
        <v>3529</v>
      </c>
      <c r="I817" s="1" t="s">
        <v>1468</v>
      </c>
      <c r="J817" s="1">
        <v>16513</v>
      </c>
      <c r="K817" s="1" t="s">
        <v>1469</v>
      </c>
      <c r="L817" s="1" t="s">
        <v>2382</v>
      </c>
      <c r="M817" s="1" t="s">
        <v>2382</v>
      </c>
      <c r="N817" s="1" t="s">
        <v>9</v>
      </c>
      <c r="O817" s="1" t="s">
        <v>94</v>
      </c>
      <c r="P817" s="1" t="s">
        <v>95</v>
      </c>
      <c r="Q817" s="1" t="s">
        <v>959</v>
      </c>
      <c r="R817" s="20" t="s">
        <v>959</v>
      </c>
    </row>
    <row r="818" spans="1:18" ht="17" x14ac:dyDescent="0.25">
      <c r="A818" s="19">
        <v>817</v>
      </c>
      <c r="B818" s="1" t="s">
        <v>3013</v>
      </c>
      <c r="C818" s="73">
        <v>1</v>
      </c>
      <c r="D818" s="1" t="s">
        <v>1626</v>
      </c>
      <c r="E818" s="1">
        <v>31291</v>
      </c>
      <c r="F818" s="1" t="s">
        <v>1627</v>
      </c>
      <c r="G818" s="1">
        <v>212.37</v>
      </c>
      <c r="H818" s="1" t="s">
        <v>3014</v>
      </c>
      <c r="I818" s="1" t="s">
        <v>2382</v>
      </c>
      <c r="J818" s="1">
        <v>84067</v>
      </c>
      <c r="K818" s="1" t="s">
        <v>1628</v>
      </c>
      <c r="L818" s="1" t="s">
        <v>4268</v>
      </c>
      <c r="M818" s="1" t="s">
        <v>2382</v>
      </c>
      <c r="N818" s="1" t="s">
        <v>9</v>
      </c>
      <c r="O818" s="1" t="s">
        <v>80</v>
      </c>
      <c r="P818" s="1" t="s">
        <v>106</v>
      </c>
      <c r="Q818" s="1" t="s">
        <v>1096</v>
      </c>
      <c r="R818" s="20" t="s">
        <v>1096</v>
      </c>
    </row>
    <row r="819" spans="1:18" ht="17" x14ac:dyDescent="0.25">
      <c r="A819" s="19">
        <v>818</v>
      </c>
      <c r="B819" s="1" t="s">
        <v>3238</v>
      </c>
      <c r="C819" s="73">
        <v>1</v>
      </c>
      <c r="D819" s="1" t="s">
        <v>920</v>
      </c>
      <c r="E819" s="1">
        <v>22310</v>
      </c>
      <c r="F819" s="1" t="s">
        <v>409</v>
      </c>
      <c r="G819" s="1">
        <v>170.25</v>
      </c>
      <c r="H819" s="1" t="s">
        <v>4039</v>
      </c>
      <c r="I819" s="1" t="s">
        <v>2382</v>
      </c>
      <c r="J819" s="1" t="s">
        <v>2382</v>
      </c>
      <c r="K819" s="1" t="s">
        <v>4180</v>
      </c>
      <c r="L819" s="1" t="s">
        <v>2382</v>
      </c>
      <c r="M819" s="1" t="s">
        <v>2382</v>
      </c>
      <c r="N819" s="1" t="s">
        <v>9</v>
      </c>
      <c r="O819" s="1" t="s">
        <v>88</v>
      </c>
      <c r="P819" s="1" t="s">
        <v>141</v>
      </c>
      <c r="Q819" s="1" t="s">
        <v>141</v>
      </c>
      <c r="R819" s="20" t="s">
        <v>141</v>
      </c>
    </row>
    <row r="820" spans="1:18" ht="17" x14ac:dyDescent="0.25">
      <c r="A820" s="19">
        <v>819</v>
      </c>
      <c r="B820" s="1" t="s">
        <v>3304</v>
      </c>
      <c r="C820" s="73">
        <v>1</v>
      </c>
      <c r="D820" s="1" t="s">
        <v>635</v>
      </c>
      <c r="E820" s="1">
        <v>6436627</v>
      </c>
      <c r="F820" s="1" t="s">
        <v>208</v>
      </c>
      <c r="G820" s="1">
        <v>154.25</v>
      </c>
      <c r="H820" s="1" t="s">
        <v>4040</v>
      </c>
      <c r="I820" s="1" t="s">
        <v>2382</v>
      </c>
      <c r="J820" s="1" t="s">
        <v>2382</v>
      </c>
      <c r="K820" s="1" t="s">
        <v>636</v>
      </c>
      <c r="L820" s="1" t="s">
        <v>2382</v>
      </c>
      <c r="M820" s="1" t="s">
        <v>2382</v>
      </c>
      <c r="N820" s="1" t="s">
        <v>9</v>
      </c>
      <c r="O820" s="1" t="s">
        <v>88</v>
      </c>
      <c r="P820" s="1" t="s">
        <v>141</v>
      </c>
      <c r="Q820" s="1" t="s">
        <v>141</v>
      </c>
      <c r="R820" s="20" t="s">
        <v>141</v>
      </c>
    </row>
    <row r="821" spans="1:18" ht="17" x14ac:dyDescent="0.25">
      <c r="A821" s="19">
        <v>820</v>
      </c>
      <c r="B821" s="1" t="s">
        <v>3569</v>
      </c>
      <c r="C821" s="73">
        <v>1</v>
      </c>
      <c r="D821" s="1" t="s">
        <v>1597</v>
      </c>
      <c r="E821" s="1">
        <v>11567</v>
      </c>
      <c r="F821" s="1" t="s">
        <v>393</v>
      </c>
      <c r="G821" s="1">
        <v>112.17</v>
      </c>
      <c r="H821" s="1" t="s">
        <v>4041</v>
      </c>
      <c r="I821" s="1" t="s">
        <v>2382</v>
      </c>
      <c r="J821" s="1" t="s">
        <v>2382</v>
      </c>
      <c r="K821" s="1" t="s">
        <v>1598</v>
      </c>
      <c r="L821" s="1" t="s">
        <v>2382</v>
      </c>
      <c r="M821" s="1" t="s">
        <v>2382</v>
      </c>
      <c r="N821" s="1" t="s">
        <v>9</v>
      </c>
      <c r="O821" s="1" t="s">
        <v>10</v>
      </c>
      <c r="P821" s="1" t="s">
        <v>11</v>
      </c>
      <c r="Q821" s="1" t="s">
        <v>12</v>
      </c>
      <c r="R821" s="20" t="s">
        <v>13</v>
      </c>
    </row>
    <row r="822" spans="1:18" ht="17" x14ac:dyDescent="0.25">
      <c r="A822" s="19">
        <v>821</v>
      </c>
      <c r="B822" s="1" t="s">
        <v>3152</v>
      </c>
      <c r="C822" s="73">
        <v>1</v>
      </c>
      <c r="D822" s="1" t="s">
        <v>2199</v>
      </c>
      <c r="E822" s="1">
        <v>19800</v>
      </c>
      <c r="F822" s="1" t="s">
        <v>343</v>
      </c>
      <c r="G822" s="1">
        <v>186.33</v>
      </c>
      <c r="H822" s="1" t="s">
        <v>4042</v>
      </c>
      <c r="I822" s="1" t="s">
        <v>2382</v>
      </c>
      <c r="J822" s="1">
        <v>84235</v>
      </c>
      <c r="K822" s="1" t="s">
        <v>3153</v>
      </c>
      <c r="L822" s="1" t="s">
        <v>2382</v>
      </c>
      <c r="M822" s="1" t="s">
        <v>2382</v>
      </c>
      <c r="N822" s="1" t="s">
        <v>9</v>
      </c>
      <c r="O822" s="1" t="s">
        <v>80</v>
      </c>
      <c r="P822" s="1" t="s">
        <v>106</v>
      </c>
      <c r="Q822" s="1" t="s">
        <v>107</v>
      </c>
      <c r="R822" s="20" t="s">
        <v>107</v>
      </c>
    </row>
    <row r="823" spans="1:18" ht="17" x14ac:dyDescent="0.25">
      <c r="A823" s="19">
        <v>822</v>
      </c>
      <c r="B823" s="1" t="s">
        <v>3544</v>
      </c>
      <c r="C823" s="73">
        <v>1</v>
      </c>
      <c r="D823" s="1" t="s">
        <v>2363</v>
      </c>
      <c r="E823" s="1">
        <v>11617</v>
      </c>
      <c r="F823" s="1" t="s">
        <v>3545</v>
      </c>
      <c r="G823" s="1">
        <v>114.21</v>
      </c>
      <c r="H823" s="1" t="s">
        <v>4043</v>
      </c>
      <c r="I823" s="1" t="s">
        <v>3546</v>
      </c>
      <c r="J823" s="1">
        <v>4489</v>
      </c>
      <c r="K823" s="1" t="s">
        <v>3547</v>
      </c>
      <c r="L823" s="1" t="s">
        <v>2382</v>
      </c>
      <c r="M823" s="1" t="s">
        <v>2382</v>
      </c>
      <c r="N823" s="1" t="s">
        <v>9</v>
      </c>
      <c r="O823" s="1" t="s">
        <v>29</v>
      </c>
      <c r="P823" s="1" t="s">
        <v>658</v>
      </c>
      <c r="Q823" s="1" t="s">
        <v>658</v>
      </c>
      <c r="R823" s="20" t="s">
        <v>658</v>
      </c>
    </row>
    <row r="824" spans="1:18" ht="17" x14ac:dyDescent="0.25">
      <c r="A824" s="19">
        <v>823</v>
      </c>
      <c r="B824" s="1" t="s">
        <v>3575</v>
      </c>
      <c r="C824" s="73">
        <v>1</v>
      </c>
      <c r="D824" s="1" t="s">
        <v>2192</v>
      </c>
      <c r="E824" s="1">
        <v>7969</v>
      </c>
      <c r="F824" s="1" t="s">
        <v>3576</v>
      </c>
      <c r="G824" s="1">
        <v>110.18</v>
      </c>
      <c r="H824" s="1" t="s">
        <v>3577</v>
      </c>
      <c r="I824" s="1" t="s">
        <v>2382</v>
      </c>
      <c r="J824" s="1">
        <v>48498</v>
      </c>
      <c r="K824" s="1" t="s">
        <v>3578</v>
      </c>
      <c r="L824" s="1" t="s">
        <v>2382</v>
      </c>
      <c r="M824" s="1" t="s">
        <v>2382</v>
      </c>
      <c r="N824" s="1" t="s">
        <v>9</v>
      </c>
      <c r="O824" s="1" t="s">
        <v>46</v>
      </c>
      <c r="P824" s="1" t="s">
        <v>3579</v>
      </c>
      <c r="Q824" s="1" t="s">
        <v>3579</v>
      </c>
      <c r="R824" s="20" t="s">
        <v>3579</v>
      </c>
    </row>
    <row r="825" spans="1:18" ht="17" x14ac:dyDescent="0.25">
      <c r="A825" s="19">
        <v>824</v>
      </c>
      <c r="B825" s="1" t="s">
        <v>3308</v>
      </c>
      <c r="C825" s="73">
        <v>1</v>
      </c>
      <c r="D825" s="1" t="s">
        <v>3309</v>
      </c>
      <c r="E825" s="1">
        <v>10550</v>
      </c>
      <c r="F825" s="1" t="s">
        <v>208</v>
      </c>
      <c r="G825" s="1">
        <v>154.25</v>
      </c>
      <c r="H825" s="1" t="s">
        <v>4044</v>
      </c>
      <c r="I825" s="1" t="s">
        <v>2382</v>
      </c>
      <c r="J825" s="1" t="s">
        <v>2382</v>
      </c>
      <c r="K825" s="1" t="s">
        <v>3310</v>
      </c>
      <c r="L825" s="1" t="s">
        <v>2382</v>
      </c>
      <c r="M825" s="1" t="s">
        <v>2382</v>
      </c>
      <c r="N825" s="1" t="s">
        <v>9</v>
      </c>
      <c r="O825" s="1" t="s">
        <v>80</v>
      </c>
      <c r="P825" s="1" t="s">
        <v>81</v>
      </c>
      <c r="Q825" s="1" t="s">
        <v>82</v>
      </c>
      <c r="R825" s="20" t="s">
        <v>489</v>
      </c>
    </row>
    <row r="826" spans="1:18" ht="17" x14ac:dyDescent="0.25">
      <c r="A826" s="19">
        <v>825</v>
      </c>
      <c r="B826" s="1" t="s">
        <v>2600</v>
      </c>
      <c r="C826" s="73">
        <v>1</v>
      </c>
      <c r="D826" s="1" t="s">
        <v>2227</v>
      </c>
      <c r="E826" s="1">
        <v>5281515</v>
      </c>
      <c r="F826" s="1" t="s">
        <v>984</v>
      </c>
      <c r="G826" s="1">
        <v>204.35</v>
      </c>
      <c r="H826" s="1" t="s">
        <v>2601</v>
      </c>
      <c r="I826" s="1" t="s">
        <v>2602</v>
      </c>
      <c r="J826" s="1">
        <v>10357</v>
      </c>
      <c r="K826" s="1" t="s">
        <v>2603</v>
      </c>
      <c r="L826" s="1" t="s">
        <v>4322</v>
      </c>
      <c r="M826" s="1" t="s">
        <v>2382</v>
      </c>
      <c r="N826" s="1" t="s">
        <v>9</v>
      </c>
      <c r="O826" s="1" t="s">
        <v>80</v>
      </c>
      <c r="P826" s="1" t="s">
        <v>81</v>
      </c>
      <c r="Q826" s="1" t="s">
        <v>305</v>
      </c>
      <c r="R826" s="20" t="s">
        <v>305</v>
      </c>
    </row>
    <row r="827" spans="1:18" ht="17" x14ac:dyDescent="0.25">
      <c r="A827" s="19">
        <v>826</v>
      </c>
      <c r="B827" s="1" t="s">
        <v>3313</v>
      </c>
      <c r="C827" s="73">
        <v>1</v>
      </c>
      <c r="D827" s="1" t="s">
        <v>1510</v>
      </c>
      <c r="E827" s="1">
        <v>637566</v>
      </c>
      <c r="F827" s="1" t="s">
        <v>208</v>
      </c>
      <c r="G827" s="1">
        <v>154.25</v>
      </c>
      <c r="H827" s="1" t="s">
        <v>3314</v>
      </c>
      <c r="I827" s="1" t="s">
        <v>1511</v>
      </c>
      <c r="J827" s="1">
        <v>17447</v>
      </c>
      <c r="K827" s="1" t="s">
        <v>1512</v>
      </c>
      <c r="L827" s="1" t="s">
        <v>4320</v>
      </c>
      <c r="M827" s="1" t="s">
        <v>2382</v>
      </c>
      <c r="N827" s="1" t="s">
        <v>9</v>
      </c>
      <c r="O827" s="1" t="s">
        <v>80</v>
      </c>
      <c r="P827" s="1" t="s">
        <v>81</v>
      </c>
      <c r="Q827" s="1" t="s">
        <v>82</v>
      </c>
      <c r="R827" s="20" t="s">
        <v>242</v>
      </c>
    </row>
    <row r="828" spans="1:18" ht="17" x14ac:dyDescent="0.25">
      <c r="A828" s="19">
        <v>827</v>
      </c>
      <c r="B828" s="1" t="s">
        <v>3245</v>
      </c>
      <c r="C828" s="73">
        <v>1</v>
      </c>
      <c r="D828" s="1" t="s">
        <v>828</v>
      </c>
      <c r="E828" s="1">
        <v>6432254</v>
      </c>
      <c r="F828" s="1" t="s">
        <v>409</v>
      </c>
      <c r="G828" s="1">
        <v>170.25</v>
      </c>
      <c r="H828" s="79" t="s">
        <v>3246</v>
      </c>
      <c r="I828" s="1" t="s">
        <v>2382</v>
      </c>
      <c r="J828" s="1" t="s">
        <v>2382</v>
      </c>
      <c r="K828" s="1" t="s">
        <v>829</v>
      </c>
      <c r="L828" s="1" t="s">
        <v>2382</v>
      </c>
      <c r="M828" s="1" t="s">
        <v>2382</v>
      </c>
      <c r="N828" s="1" t="s">
        <v>9</v>
      </c>
      <c r="O828" s="1" t="s">
        <v>88</v>
      </c>
      <c r="P828" s="1" t="s">
        <v>141</v>
      </c>
      <c r="Q828" s="1" t="s">
        <v>141</v>
      </c>
      <c r="R828" s="20" t="s">
        <v>141</v>
      </c>
    </row>
    <row r="829" spans="1:18" ht="17" x14ac:dyDescent="0.25">
      <c r="A829" s="19">
        <v>828</v>
      </c>
      <c r="B829" s="1" t="s">
        <v>1529</v>
      </c>
      <c r="C829" s="73">
        <v>1</v>
      </c>
      <c r="D829" s="1" t="s">
        <v>1528</v>
      </c>
      <c r="E829" s="1">
        <v>5281553</v>
      </c>
      <c r="F829" s="1" t="s">
        <v>171</v>
      </c>
      <c r="G829" s="1">
        <v>136.22999999999999</v>
      </c>
      <c r="H829" s="1" t="s">
        <v>4045</v>
      </c>
      <c r="I829" s="1" t="s">
        <v>1530</v>
      </c>
      <c r="J829" s="1">
        <v>64280</v>
      </c>
      <c r="K829" s="1" t="s">
        <v>1531</v>
      </c>
      <c r="L829" s="1" t="s">
        <v>4324</v>
      </c>
      <c r="M829" s="1" t="s">
        <v>2382</v>
      </c>
      <c r="N829" s="1" t="s">
        <v>9</v>
      </c>
      <c r="O829" s="1" t="s">
        <v>80</v>
      </c>
      <c r="P829" s="1" t="s">
        <v>81</v>
      </c>
      <c r="Q829" s="1" t="s">
        <v>82</v>
      </c>
      <c r="R829" s="20" t="s">
        <v>242</v>
      </c>
    </row>
    <row r="830" spans="1:18" ht="17" x14ac:dyDescent="0.25">
      <c r="A830" s="19">
        <v>829</v>
      </c>
      <c r="B830" s="1" t="s">
        <v>942</v>
      </c>
      <c r="C830" s="73">
        <v>1</v>
      </c>
      <c r="D830" s="1" t="s">
        <v>941</v>
      </c>
      <c r="E830" s="1">
        <v>89437</v>
      </c>
      <c r="F830" s="1" t="s">
        <v>154</v>
      </c>
      <c r="G830" s="1">
        <v>156.26</v>
      </c>
      <c r="H830" s="1" t="s">
        <v>3296</v>
      </c>
      <c r="I830" s="1" t="s">
        <v>2382</v>
      </c>
      <c r="J830" s="1" t="s">
        <v>2382</v>
      </c>
      <c r="K830" s="1" t="s">
        <v>943</v>
      </c>
      <c r="L830" s="1" t="s">
        <v>2382</v>
      </c>
      <c r="M830" s="1" t="s">
        <v>2382</v>
      </c>
      <c r="N830" s="1" t="s">
        <v>9</v>
      </c>
      <c r="O830" s="1" t="s">
        <v>80</v>
      </c>
      <c r="P830" s="1" t="s">
        <v>81</v>
      </c>
      <c r="Q830" s="1" t="s">
        <v>82</v>
      </c>
      <c r="R830" s="20" t="s">
        <v>83</v>
      </c>
    </row>
    <row r="831" spans="1:18" ht="17" x14ac:dyDescent="0.25">
      <c r="A831" s="19">
        <v>830</v>
      </c>
      <c r="B831" s="1" t="s">
        <v>3678</v>
      </c>
      <c r="C831" s="73">
        <v>1</v>
      </c>
      <c r="D831" s="1" t="s">
        <v>2332</v>
      </c>
      <c r="E831" s="1">
        <v>6028462</v>
      </c>
      <c r="F831" s="1" t="s">
        <v>337</v>
      </c>
      <c r="G831" s="1">
        <v>84.12</v>
      </c>
      <c r="H831" s="1" t="s">
        <v>2732</v>
      </c>
      <c r="I831" s="1" t="s">
        <v>2382</v>
      </c>
      <c r="J831" s="1" t="s">
        <v>2382</v>
      </c>
      <c r="K831" s="1" t="s">
        <v>553</v>
      </c>
      <c r="L831" s="1" t="s">
        <v>2382</v>
      </c>
      <c r="M831" s="1" t="s">
        <v>2382</v>
      </c>
      <c r="N831" s="1" t="s">
        <v>9</v>
      </c>
      <c r="O831" s="1" t="s">
        <v>10</v>
      </c>
      <c r="P831" s="1" t="s">
        <v>11</v>
      </c>
      <c r="Q831" s="1" t="s">
        <v>12</v>
      </c>
      <c r="R831" s="20" t="s">
        <v>127</v>
      </c>
    </row>
    <row r="832" spans="1:18" ht="17" x14ac:dyDescent="0.25">
      <c r="A832" s="19">
        <v>831</v>
      </c>
      <c r="B832" s="1" t="s">
        <v>2118</v>
      </c>
      <c r="C832" s="73">
        <v>1</v>
      </c>
      <c r="D832" s="1" t="s">
        <v>3125</v>
      </c>
      <c r="E832" s="1">
        <v>541956</v>
      </c>
      <c r="F832" s="1" t="s">
        <v>3126</v>
      </c>
      <c r="G832" s="1">
        <v>194.27</v>
      </c>
      <c r="H832" s="1" t="s">
        <v>4046</v>
      </c>
      <c r="I832" s="1" t="s">
        <v>2382</v>
      </c>
      <c r="J832" s="1" t="s">
        <v>2382</v>
      </c>
      <c r="K832" s="1" t="s">
        <v>2382</v>
      </c>
      <c r="L832" s="1" t="s">
        <v>2382</v>
      </c>
      <c r="M832" s="1" t="s">
        <v>2382</v>
      </c>
      <c r="N832" s="1" t="s">
        <v>9</v>
      </c>
      <c r="O832" s="1" t="s">
        <v>94</v>
      </c>
      <c r="P832" s="1" t="s">
        <v>95</v>
      </c>
      <c r="Q832" s="1" t="s">
        <v>96</v>
      </c>
      <c r="R832" s="20" t="s">
        <v>96</v>
      </c>
    </row>
    <row r="833" spans="1:18" ht="17" x14ac:dyDescent="0.25">
      <c r="A833" s="19">
        <v>832</v>
      </c>
      <c r="B833" s="1" t="s">
        <v>3110</v>
      </c>
      <c r="C833" s="73">
        <v>1</v>
      </c>
      <c r="D833" s="1" t="s">
        <v>1623</v>
      </c>
      <c r="E833" s="1">
        <v>25311</v>
      </c>
      <c r="F833" s="1" t="s">
        <v>1624</v>
      </c>
      <c r="G833" s="1">
        <v>198.34</v>
      </c>
      <c r="H833" s="1" t="s">
        <v>3111</v>
      </c>
      <c r="I833" s="1" t="s">
        <v>2382</v>
      </c>
      <c r="J833" s="1" t="s">
        <v>2382</v>
      </c>
      <c r="K833" s="1" t="s">
        <v>1625</v>
      </c>
      <c r="L833" s="1" t="s">
        <v>4235</v>
      </c>
      <c r="M833" s="1" t="s">
        <v>2382</v>
      </c>
      <c r="N833" s="1" t="s">
        <v>9</v>
      </c>
      <c r="O833" s="1" t="s">
        <v>80</v>
      </c>
      <c r="P833" s="1" t="s">
        <v>106</v>
      </c>
      <c r="Q833" s="1" t="s">
        <v>1096</v>
      </c>
      <c r="R833" s="20" t="s">
        <v>1096</v>
      </c>
    </row>
    <row r="834" spans="1:18" ht="17" x14ac:dyDescent="0.25">
      <c r="A834" s="19">
        <v>833</v>
      </c>
      <c r="B834" s="1" t="s">
        <v>2791</v>
      </c>
      <c r="C834" s="73">
        <v>1</v>
      </c>
      <c r="D834" s="1" t="s">
        <v>2259</v>
      </c>
      <c r="E834" s="1">
        <v>656583</v>
      </c>
      <c r="F834" s="1" t="s">
        <v>2792</v>
      </c>
      <c r="G834" s="1">
        <v>329.4</v>
      </c>
      <c r="H834" s="1" t="s">
        <v>2793</v>
      </c>
      <c r="I834" s="1" t="s">
        <v>4181</v>
      </c>
      <c r="J834" s="1">
        <v>32260</v>
      </c>
      <c r="K834" s="1" t="s">
        <v>2794</v>
      </c>
      <c r="L834" s="1" t="s">
        <v>2382</v>
      </c>
      <c r="M834" s="1" t="s">
        <v>2795</v>
      </c>
      <c r="N834" s="1" t="s">
        <v>9</v>
      </c>
      <c r="O834" s="1" t="s">
        <v>80</v>
      </c>
      <c r="P834" s="1" t="s">
        <v>2756</v>
      </c>
      <c r="Q834" s="1" t="s">
        <v>2796</v>
      </c>
      <c r="R834" s="20" t="s">
        <v>2796</v>
      </c>
    </row>
    <row r="835" spans="1:18" ht="17" x14ac:dyDescent="0.25">
      <c r="A835" s="19">
        <v>834</v>
      </c>
      <c r="B835" s="1" t="s">
        <v>3320</v>
      </c>
      <c r="C835" s="73">
        <v>1</v>
      </c>
      <c r="D835" s="1" t="s">
        <v>2352</v>
      </c>
      <c r="E835" s="1">
        <v>61926</v>
      </c>
      <c r="F835" s="1" t="s">
        <v>3321</v>
      </c>
      <c r="G835" s="1">
        <v>152.30000000000001</v>
      </c>
      <c r="H835" s="1" t="s">
        <v>3322</v>
      </c>
      <c r="I835" s="1" t="s">
        <v>2382</v>
      </c>
      <c r="J835" s="1" t="s">
        <v>2382</v>
      </c>
      <c r="K835" s="1" t="s">
        <v>3323</v>
      </c>
      <c r="L835" s="1" t="s">
        <v>2382</v>
      </c>
      <c r="M835" s="1" t="s">
        <v>2382</v>
      </c>
      <c r="N835" s="1" t="s">
        <v>9</v>
      </c>
      <c r="O835" s="1" t="s">
        <v>29</v>
      </c>
      <c r="P835" s="1" t="s">
        <v>54</v>
      </c>
      <c r="Q835" s="1" t="s">
        <v>54</v>
      </c>
      <c r="R835" s="20" t="s">
        <v>54</v>
      </c>
    </row>
    <row r="836" spans="1:18" ht="17" x14ac:dyDescent="0.25">
      <c r="A836" s="19">
        <v>835</v>
      </c>
      <c r="B836" s="1" t="s">
        <v>2998</v>
      </c>
      <c r="C836" s="73">
        <v>1</v>
      </c>
      <c r="D836" s="1" t="s">
        <v>2999</v>
      </c>
      <c r="E836" s="1">
        <v>558221</v>
      </c>
      <c r="F836" s="1" t="s">
        <v>1082</v>
      </c>
      <c r="G836" s="1">
        <v>216.32</v>
      </c>
      <c r="H836" s="1" t="s">
        <v>4047</v>
      </c>
      <c r="I836" s="1" t="s">
        <v>2382</v>
      </c>
      <c r="J836" s="1" t="s">
        <v>2382</v>
      </c>
      <c r="K836" s="1" t="s">
        <v>4182</v>
      </c>
      <c r="L836" s="1" t="s">
        <v>2382</v>
      </c>
      <c r="M836" s="1" t="s">
        <v>2382</v>
      </c>
      <c r="N836" s="1" t="s">
        <v>9</v>
      </c>
      <c r="O836" s="1" t="s">
        <v>80</v>
      </c>
      <c r="P836" s="1" t="s">
        <v>81</v>
      </c>
      <c r="Q836" s="1" t="s">
        <v>305</v>
      </c>
      <c r="R836" s="20" t="s">
        <v>305</v>
      </c>
    </row>
    <row r="837" spans="1:18" ht="17" x14ac:dyDescent="0.25">
      <c r="A837" s="19">
        <v>836</v>
      </c>
      <c r="B837" s="1" t="s">
        <v>3234</v>
      </c>
      <c r="C837" s="73">
        <v>1</v>
      </c>
      <c r="D837" s="1" t="s">
        <v>627</v>
      </c>
      <c r="E837" s="1">
        <v>8163</v>
      </c>
      <c r="F837" s="1" t="s">
        <v>628</v>
      </c>
      <c r="G837" s="1">
        <v>170.29</v>
      </c>
      <c r="H837" s="1" t="s">
        <v>3235</v>
      </c>
      <c r="I837" s="1" t="s">
        <v>629</v>
      </c>
      <c r="J837" s="1">
        <v>17700</v>
      </c>
      <c r="K837" s="1" t="s">
        <v>630</v>
      </c>
      <c r="L837" s="1" t="s">
        <v>4337</v>
      </c>
      <c r="M837" s="1" t="s">
        <v>631</v>
      </c>
      <c r="N837" s="1" t="s">
        <v>9</v>
      </c>
      <c r="O837" s="1" t="s">
        <v>10</v>
      </c>
      <c r="P837" s="1" t="s">
        <v>11</v>
      </c>
      <c r="Q837" s="1" t="s">
        <v>12</v>
      </c>
      <c r="R837" s="20" t="s">
        <v>13</v>
      </c>
    </row>
    <row r="838" spans="1:18" ht="17" x14ac:dyDescent="0.25">
      <c r="A838" s="19">
        <v>837</v>
      </c>
      <c r="B838" s="1" t="s">
        <v>1602</v>
      </c>
      <c r="C838" s="73">
        <v>1</v>
      </c>
      <c r="D838" s="1" t="s">
        <v>1601</v>
      </c>
      <c r="E838" s="1">
        <v>61126</v>
      </c>
      <c r="F838" s="1" t="s">
        <v>234</v>
      </c>
      <c r="G838" s="1">
        <v>152.22999999999999</v>
      </c>
      <c r="H838" s="1" t="s">
        <v>4048</v>
      </c>
      <c r="I838" s="1" t="s">
        <v>2382</v>
      </c>
      <c r="J838" s="1" t="s">
        <v>2382</v>
      </c>
      <c r="K838" s="1" t="s">
        <v>1603</v>
      </c>
      <c r="L838" s="1" t="s">
        <v>2382</v>
      </c>
      <c r="M838" s="1" t="s">
        <v>2382</v>
      </c>
      <c r="N838" s="1" t="s">
        <v>9</v>
      </c>
      <c r="O838" s="1" t="s">
        <v>80</v>
      </c>
      <c r="P838" s="1" t="s">
        <v>81</v>
      </c>
      <c r="Q838" s="1" t="s">
        <v>82</v>
      </c>
      <c r="R838" s="20" t="s">
        <v>489</v>
      </c>
    </row>
    <row r="839" spans="1:18" ht="17" x14ac:dyDescent="0.25">
      <c r="A839" s="19">
        <v>838</v>
      </c>
      <c r="B839" s="1" t="s">
        <v>1306</v>
      </c>
      <c r="C839" s="73">
        <v>1</v>
      </c>
      <c r="D839" s="1" t="s">
        <v>1305</v>
      </c>
      <c r="E839" s="1">
        <v>6570</v>
      </c>
      <c r="F839" s="1" t="s">
        <v>648</v>
      </c>
      <c r="G839" s="1">
        <v>70.09</v>
      </c>
      <c r="H839" s="1" t="s">
        <v>3713</v>
      </c>
      <c r="I839" s="1" t="s">
        <v>1307</v>
      </c>
      <c r="J839" s="1">
        <v>48058</v>
      </c>
      <c r="K839" s="1" t="s">
        <v>1308</v>
      </c>
      <c r="L839" s="1" t="s">
        <v>4286</v>
      </c>
      <c r="M839" s="1" t="s">
        <v>2382</v>
      </c>
      <c r="N839" s="1" t="s">
        <v>9</v>
      </c>
      <c r="O839" s="1" t="s">
        <v>10</v>
      </c>
      <c r="P839" s="1" t="s">
        <v>11</v>
      </c>
      <c r="Q839" s="1" t="s">
        <v>12</v>
      </c>
      <c r="R839" s="20" t="s">
        <v>127</v>
      </c>
    </row>
    <row r="840" spans="1:18" ht="17" x14ac:dyDescent="0.25">
      <c r="A840" s="19">
        <v>839</v>
      </c>
      <c r="B840" s="1" t="s">
        <v>3011</v>
      </c>
      <c r="C840" s="73">
        <v>1</v>
      </c>
      <c r="D840" s="1" t="s">
        <v>2277</v>
      </c>
      <c r="E840" s="1">
        <v>41838</v>
      </c>
      <c r="F840" s="1" t="s">
        <v>1641</v>
      </c>
      <c r="G840" s="1">
        <v>212.41</v>
      </c>
      <c r="H840" s="1" t="s">
        <v>4049</v>
      </c>
      <c r="I840" s="1" t="s">
        <v>2382</v>
      </c>
      <c r="J840" s="1" t="s">
        <v>2382</v>
      </c>
      <c r="K840" s="1" t="s">
        <v>3012</v>
      </c>
      <c r="L840" s="1" t="s">
        <v>2382</v>
      </c>
      <c r="M840" s="1" t="s">
        <v>2382</v>
      </c>
      <c r="N840" s="1" t="s">
        <v>9</v>
      </c>
      <c r="O840" s="1" t="s">
        <v>289</v>
      </c>
      <c r="P840" s="1" t="s">
        <v>377</v>
      </c>
      <c r="Q840" s="1" t="s">
        <v>378</v>
      </c>
      <c r="R840" s="20" t="s">
        <v>1006</v>
      </c>
    </row>
    <row r="841" spans="1:18" ht="17" x14ac:dyDescent="0.25">
      <c r="A841" s="19">
        <v>840</v>
      </c>
      <c r="B841" s="1" t="s">
        <v>3330</v>
      </c>
      <c r="C841" s="73">
        <v>1</v>
      </c>
      <c r="D841" s="1" t="s">
        <v>1506</v>
      </c>
      <c r="E841" s="1">
        <v>61275</v>
      </c>
      <c r="F841" s="1" t="s">
        <v>234</v>
      </c>
      <c r="G841" s="1">
        <v>152.22999999999999</v>
      </c>
      <c r="H841" s="1" t="s">
        <v>3331</v>
      </c>
      <c r="I841" s="1" t="s">
        <v>2382</v>
      </c>
      <c r="J841" s="1" t="s">
        <v>2382</v>
      </c>
      <c r="K841" s="1" t="s">
        <v>1507</v>
      </c>
      <c r="L841" s="1" t="s">
        <v>2382</v>
      </c>
      <c r="M841" s="1" t="s">
        <v>2382</v>
      </c>
      <c r="N841" s="1" t="s">
        <v>9</v>
      </c>
      <c r="O841" s="1" t="s">
        <v>88</v>
      </c>
      <c r="P841" s="1" t="s">
        <v>1444</v>
      </c>
      <c r="Q841" s="1" t="s">
        <v>1444</v>
      </c>
      <c r="R841" s="20" t="s">
        <v>1444</v>
      </c>
    </row>
    <row r="842" spans="1:18" ht="17" x14ac:dyDescent="0.25">
      <c r="A842" s="19">
        <v>841</v>
      </c>
      <c r="B842" s="1" t="s">
        <v>1533</v>
      </c>
      <c r="C842" s="73">
        <v>1</v>
      </c>
      <c r="D842" s="1" t="s">
        <v>1532</v>
      </c>
      <c r="E842" s="1">
        <v>5320250</v>
      </c>
      <c r="F842" s="1" t="s">
        <v>171</v>
      </c>
      <c r="G842" s="1">
        <v>136.22999999999999</v>
      </c>
      <c r="H842" s="1" t="s">
        <v>3414</v>
      </c>
      <c r="I842" s="1" t="s">
        <v>2382</v>
      </c>
      <c r="J842" s="1" t="s">
        <v>2382</v>
      </c>
      <c r="K842" s="1" t="s">
        <v>1534</v>
      </c>
      <c r="L842" s="1" t="s">
        <v>4243</v>
      </c>
      <c r="M842" s="1" t="s">
        <v>2382</v>
      </c>
      <c r="N842" s="1" t="s">
        <v>9</v>
      </c>
      <c r="O842" s="1" t="s">
        <v>80</v>
      </c>
      <c r="P842" s="1" t="s">
        <v>81</v>
      </c>
      <c r="Q842" s="1" t="s">
        <v>82</v>
      </c>
      <c r="R842" s="20" t="s">
        <v>242</v>
      </c>
    </row>
    <row r="843" spans="1:18" ht="17" x14ac:dyDescent="0.25">
      <c r="R843" s="73"/>
    </row>
    <row r="844" spans="1:18" ht="17" x14ac:dyDescent="0.25">
      <c r="R844" s="73"/>
    </row>
  </sheetData>
  <autoFilter ref="A1:R842" xr:uid="{CF8931FE-FD42-2D42-B5C5-75128A5EF0A4}">
    <sortState xmlns:xlrd2="http://schemas.microsoft.com/office/spreadsheetml/2017/richdata2" ref="A2:R842">
      <sortCondition ref="A1:A842"/>
    </sortState>
  </autoFilter>
  <conditionalFormatting sqref="C2:C842">
    <cfRule type="colorScale" priority="9">
      <colorScale>
        <cfvo type="min"/>
        <cfvo type="max"/>
        <color rgb="FFFCFCFF"/>
        <color rgb="FFF8696B"/>
      </colorScale>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0A172-226B-5D4B-B754-85FFC8096B69}">
  <dimension ref="A1:P36"/>
  <sheetViews>
    <sheetView workbookViewId="0">
      <pane ySplit="1" topLeftCell="A2" activePane="bottomLeft" state="frozen"/>
      <selection pane="bottomLeft" activeCell="B1" sqref="B1"/>
    </sheetView>
  </sheetViews>
  <sheetFormatPr baseColWidth="10" defaultColWidth="11" defaultRowHeight="16" x14ac:dyDescent="0.2"/>
  <cols>
    <col min="1" max="1" width="6.1640625" style="11" bestFit="1" customWidth="1"/>
    <col min="2" max="2" width="26.1640625" style="8" bestFit="1" customWidth="1"/>
    <col min="3" max="15" width="11.6640625" style="8" customWidth="1"/>
    <col min="16" max="16384" width="11" style="7"/>
  </cols>
  <sheetData>
    <row r="1" spans="1:16" ht="52" thickBot="1" x14ac:dyDescent="0.25">
      <c r="A1" s="14" t="s">
        <v>1704</v>
      </c>
      <c r="B1" s="49" t="s">
        <v>1705</v>
      </c>
      <c r="C1" s="45" t="s">
        <v>1706</v>
      </c>
      <c r="D1" s="45" t="s">
        <v>1707</v>
      </c>
      <c r="E1" s="45" t="s">
        <v>1708</v>
      </c>
      <c r="F1" s="45" t="s">
        <v>1709</v>
      </c>
      <c r="G1" s="43" t="s">
        <v>1710</v>
      </c>
      <c r="H1" s="43" t="s">
        <v>1711</v>
      </c>
      <c r="I1" s="43" t="s">
        <v>1712</v>
      </c>
      <c r="J1" s="43" t="s">
        <v>1713</v>
      </c>
      <c r="K1" s="43" t="s">
        <v>1714</v>
      </c>
      <c r="L1" s="43" t="s">
        <v>1715</v>
      </c>
      <c r="M1" s="46" t="s">
        <v>1716</v>
      </c>
      <c r="N1" s="46" t="s">
        <v>1717</v>
      </c>
      <c r="O1" s="47" t="s">
        <v>1718</v>
      </c>
      <c r="P1" s="7" t="s">
        <v>3772</v>
      </c>
    </row>
    <row r="2" spans="1:16" s="10" customFormat="1" x14ac:dyDescent="0.2">
      <c r="A2" s="3">
        <v>1</v>
      </c>
      <c r="B2" s="93" t="s">
        <v>2119</v>
      </c>
      <c r="C2" s="94" t="s">
        <v>1719</v>
      </c>
      <c r="D2" s="94" t="s">
        <v>1719</v>
      </c>
      <c r="E2" s="94" t="s">
        <v>1719</v>
      </c>
      <c r="F2" s="95" t="s">
        <v>1783</v>
      </c>
      <c r="G2" s="94" t="s">
        <v>1719</v>
      </c>
      <c r="H2" s="94" t="s">
        <v>1719</v>
      </c>
      <c r="I2" s="94" t="s">
        <v>1719</v>
      </c>
      <c r="J2" s="99">
        <v>5</v>
      </c>
      <c r="K2" s="99">
        <v>10</v>
      </c>
      <c r="L2" s="100">
        <f>J2/K2</f>
        <v>0.5</v>
      </c>
      <c r="M2" s="94" t="s">
        <v>1719</v>
      </c>
      <c r="N2" s="94" t="s">
        <v>1719</v>
      </c>
      <c r="O2" s="97"/>
      <c r="P2" s="10" t="s">
        <v>3772</v>
      </c>
    </row>
    <row r="3" spans="1:16" s="10" customFormat="1" x14ac:dyDescent="0.2">
      <c r="A3" s="3">
        <v>2</v>
      </c>
      <c r="B3" s="26" t="s">
        <v>2142</v>
      </c>
      <c r="C3" s="22" t="s">
        <v>2143</v>
      </c>
      <c r="D3" s="84" t="s">
        <v>1719</v>
      </c>
      <c r="E3" s="22" t="s">
        <v>2144</v>
      </c>
      <c r="F3" s="85" t="s">
        <v>1783</v>
      </c>
      <c r="G3" s="84" t="s">
        <v>1719</v>
      </c>
      <c r="H3" s="22" t="s">
        <v>2145</v>
      </c>
      <c r="I3" s="84" t="s">
        <v>1719</v>
      </c>
      <c r="J3" s="23">
        <v>2</v>
      </c>
      <c r="K3" s="23">
        <v>20</v>
      </c>
      <c r="L3" s="24">
        <f>J3/K3</f>
        <v>0.1</v>
      </c>
      <c r="M3" s="84" t="s">
        <v>1719</v>
      </c>
      <c r="N3" s="84" t="s">
        <v>1719</v>
      </c>
      <c r="O3" s="86" t="s">
        <v>1797</v>
      </c>
      <c r="P3" s="10" t="s">
        <v>3772</v>
      </c>
    </row>
    <row r="4" spans="1:16" s="10" customFormat="1" x14ac:dyDescent="0.2">
      <c r="A4" s="3">
        <v>3</v>
      </c>
      <c r="B4" s="26" t="s">
        <v>2079</v>
      </c>
      <c r="C4" s="84" t="s">
        <v>1719</v>
      </c>
      <c r="D4" s="84" t="s">
        <v>1719</v>
      </c>
      <c r="E4" s="84" t="s">
        <v>1719</v>
      </c>
      <c r="F4" s="85" t="s">
        <v>1783</v>
      </c>
      <c r="G4" s="22"/>
      <c r="H4" s="22"/>
      <c r="I4" s="84" t="s">
        <v>1719</v>
      </c>
      <c r="J4" s="23">
        <v>4</v>
      </c>
      <c r="K4" s="39" t="s">
        <v>1719</v>
      </c>
      <c r="L4" s="39" t="s">
        <v>1719</v>
      </c>
      <c r="M4" s="84" t="s">
        <v>1719</v>
      </c>
      <c r="N4" s="84" t="s">
        <v>1719</v>
      </c>
      <c r="O4" s="86" t="s">
        <v>2082</v>
      </c>
      <c r="P4" s="10" t="s">
        <v>3772</v>
      </c>
    </row>
    <row r="5" spans="1:16" s="10" customFormat="1" x14ac:dyDescent="0.2">
      <c r="A5" s="3">
        <v>4</v>
      </c>
      <c r="B5" s="26" t="s">
        <v>1730</v>
      </c>
      <c r="C5" s="22" t="s">
        <v>1722</v>
      </c>
      <c r="D5" s="22" t="s">
        <v>1723</v>
      </c>
      <c r="E5" s="22" t="s">
        <v>1720</v>
      </c>
      <c r="F5" s="85" t="s">
        <v>1783</v>
      </c>
      <c r="G5" s="22" t="s">
        <v>1731</v>
      </c>
      <c r="H5" s="22" t="s">
        <v>1732</v>
      </c>
      <c r="I5" s="22" t="s">
        <v>1733</v>
      </c>
      <c r="J5" s="23" t="s">
        <v>1734</v>
      </c>
      <c r="K5" s="23">
        <v>20</v>
      </c>
      <c r="L5" s="23">
        <f>5/K5</f>
        <v>0.25</v>
      </c>
      <c r="M5" s="87" t="s">
        <v>1735</v>
      </c>
      <c r="N5" s="84" t="s">
        <v>1719</v>
      </c>
      <c r="O5" s="88" t="s">
        <v>1719</v>
      </c>
      <c r="P5" s="10" t="s">
        <v>3772</v>
      </c>
    </row>
    <row r="6" spans="1:16" s="10" customFormat="1" x14ac:dyDescent="0.2">
      <c r="A6" s="3">
        <v>5</v>
      </c>
      <c r="B6" s="26" t="s">
        <v>1741</v>
      </c>
      <c r="C6" s="84" t="s">
        <v>1719</v>
      </c>
      <c r="D6" s="22" t="s">
        <v>1738</v>
      </c>
      <c r="E6" s="22" t="s">
        <v>1720</v>
      </c>
      <c r="F6" s="85" t="s">
        <v>1783</v>
      </c>
      <c r="G6" s="22" t="s">
        <v>1731</v>
      </c>
      <c r="H6" s="22" t="s">
        <v>1742</v>
      </c>
      <c r="I6" s="22" t="s">
        <v>1743</v>
      </c>
      <c r="J6" s="23" t="s">
        <v>1734</v>
      </c>
      <c r="K6" s="23">
        <v>20</v>
      </c>
      <c r="L6" s="23">
        <f>5/K6</f>
        <v>0.25</v>
      </c>
      <c r="M6" s="87" t="s">
        <v>1744</v>
      </c>
      <c r="N6" s="84" t="s">
        <v>1719</v>
      </c>
      <c r="O6" s="88" t="s">
        <v>1719</v>
      </c>
      <c r="P6" s="10" t="s">
        <v>3772</v>
      </c>
    </row>
    <row r="7" spans="1:16" s="10" customFormat="1" x14ac:dyDescent="0.2">
      <c r="A7" s="3">
        <v>6</v>
      </c>
      <c r="B7" s="26" t="s">
        <v>1767</v>
      </c>
      <c r="C7" s="84" t="s">
        <v>1719</v>
      </c>
      <c r="D7" s="84" t="s">
        <v>1719</v>
      </c>
      <c r="E7" s="22" t="s">
        <v>1720</v>
      </c>
      <c r="F7" s="85" t="s">
        <v>2031</v>
      </c>
      <c r="G7" s="22" t="s">
        <v>1749</v>
      </c>
      <c r="H7" s="84" t="s">
        <v>1719</v>
      </c>
      <c r="I7" s="84" t="s">
        <v>1719</v>
      </c>
      <c r="J7" s="23">
        <v>3</v>
      </c>
      <c r="K7" s="23">
        <v>10</v>
      </c>
      <c r="L7" s="24">
        <f t="shared" ref="L7:L12" si="0">J7/K7</f>
        <v>0.3</v>
      </c>
      <c r="M7" s="84" t="s">
        <v>1719</v>
      </c>
      <c r="N7" s="84" t="s">
        <v>1719</v>
      </c>
      <c r="O7" s="88" t="s">
        <v>1719</v>
      </c>
      <c r="P7" s="10" t="s">
        <v>3772</v>
      </c>
    </row>
    <row r="8" spans="1:16" s="10" customFormat="1" x14ac:dyDescent="0.2">
      <c r="A8" s="3">
        <v>7</v>
      </c>
      <c r="B8" s="26" t="s">
        <v>2099</v>
      </c>
      <c r="C8" s="22" t="s">
        <v>1788</v>
      </c>
      <c r="D8" s="22" t="s">
        <v>1738</v>
      </c>
      <c r="E8" s="84" t="s">
        <v>1719</v>
      </c>
      <c r="F8" s="85" t="s">
        <v>1783</v>
      </c>
      <c r="G8" s="84" t="s">
        <v>1719</v>
      </c>
      <c r="H8" s="84" t="s">
        <v>1719</v>
      </c>
      <c r="I8" s="84" t="s">
        <v>1719</v>
      </c>
      <c r="J8" s="23">
        <v>2</v>
      </c>
      <c r="K8" s="23">
        <v>20</v>
      </c>
      <c r="L8" s="24">
        <f t="shared" si="0"/>
        <v>0.1</v>
      </c>
      <c r="M8" s="84" t="s">
        <v>1719</v>
      </c>
      <c r="N8" s="84" t="s">
        <v>1719</v>
      </c>
      <c r="O8" s="86" t="s">
        <v>2105</v>
      </c>
      <c r="P8" s="10" t="s">
        <v>3772</v>
      </c>
    </row>
    <row r="9" spans="1:16" s="10" customFormat="1" x14ac:dyDescent="0.2">
      <c r="A9" s="3">
        <v>8</v>
      </c>
      <c r="B9" s="26" t="s">
        <v>1803</v>
      </c>
      <c r="C9" s="22" t="s">
        <v>2053</v>
      </c>
      <c r="D9" s="84" t="s">
        <v>1719</v>
      </c>
      <c r="E9" s="22" t="s">
        <v>1720</v>
      </c>
      <c r="F9" s="85" t="s">
        <v>1783</v>
      </c>
      <c r="G9" s="84" t="s">
        <v>1719</v>
      </c>
      <c r="H9" s="84" t="s">
        <v>1719</v>
      </c>
      <c r="I9" s="84" t="s">
        <v>1719</v>
      </c>
      <c r="J9" s="23">
        <v>5</v>
      </c>
      <c r="K9" s="23">
        <v>10</v>
      </c>
      <c r="L9" s="24">
        <f t="shared" si="0"/>
        <v>0.5</v>
      </c>
      <c r="M9" s="84" t="s">
        <v>1719</v>
      </c>
      <c r="N9" s="22" t="s">
        <v>1802</v>
      </c>
      <c r="O9" s="86" t="s">
        <v>1804</v>
      </c>
      <c r="P9" s="10" t="s">
        <v>3772</v>
      </c>
    </row>
    <row r="10" spans="1:16" s="10" customFormat="1" x14ac:dyDescent="0.2">
      <c r="A10" s="3">
        <v>9</v>
      </c>
      <c r="B10" s="26" t="s">
        <v>1726</v>
      </c>
      <c r="C10" s="22" t="s">
        <v>1722</v>
      </c>
      <c r="D10" s="22" t="s">
        <v>1723</v>
      </c>
      <c r="E10" s="22" t="s">
        <v>1720</v>
      </c>
      <c r="F10" s="85" t="s">
        <v>1783</v>
      </c>
      <c r="G10" s="84" t="s">
        <v>1719</v>
      </c>
      <c r="H10" s="22" t="s">
        <v>1727</v>
      </c>
      <c r="I10" s="22" t="s">
        <v>1728</v>
      </c>
      <c r="J10" s="23">
        <v>3</v>
      </c>
      <c r="K10" s="23">
        <v>20</v>
      </c>
      <c r="L10" s="23">
        <f t="shared" si="0"/>
        <v>0.15</v>
      </c>
      <c r="M10" s="84" t="s">
        <v>1719</v>
      </c>
      <c r="N10" s="84" t="s">
        <v>1719</v>
      </c>
      <c r="O10" s="86" t="s">
        <v>1729</v>
      </c>
      <c r="P10" s="10" t="s">
        <v>3772</v>
      </c>
    </row>
    <row r="11" spans="1:16" s="10" customFormat="1" x14ac:dyDescent="0.2">
      <c r="A11" s="3">
        <v>10</v>
      </c>
      <c r="B11" s="26" t="s">
        <v>1793</v>
      </c>
      <c r="C11" s="84" t="s">
        <v>1719</v>
      </c>
      <c r="D11" s="84" t="s">
        <v>1719</v>
      </c>
      <c r="E11" s="22" t="s">
        <v>1794</v>
      </c>
      <c r="F11" s="85" t="s">
        <v>1783</v>
      </c>
      <c r="G11" s="84" t="s">
        <v>1719</v>
      </c>
      <c r="H11" s="84" t="s">
        <v>1719</v>
      </c>
      <c r="I11" s="84" t="s">
        <v>1719</v>
      </c>
      <c r="J11" s="23">
        <v>0.1</v>
      </c>
      <c r="K11" s="23">
        <v>2</v>
      </c>
      <c r="L11" s="24">
        <f t="shared" si="0"/>
        <v>0.05</v>
      </c>
      <c r="M11" s="84" t="s">
        <v>1719</v>
      </c>
      <c r="N11" s="84" t="s">
        <v>1719</v>
      </c>
      <c r="O11" s="88" t="s">
        <v>1719</v>
      </c>
      <c r="P11" s="10" t="s">
        <v>3772</v>
      </c>
    </row>
    <row r="12" spans="1:16" s="10" customFormat="1" x14ac:dyDescent="0.2">
      <c r="A12" s="3">
        <v>11</v>
      </c>
      <c r="B12" s="26" t="s">
        <v>1750</v>
      </c>
      <c r="C12" s="22" t="s">
        <v>1746</v>
      </c>
      <c r="D12" s="22" t="s">
        <v>1723</v>
      </c>
      <c r="E12" s="22" t="s">
        <v>1720</v>
      </c>
      <c r="F12" s="22" t="s">
        <v>1739</v>
      </c>
      <c r="G12" s="22" t="s">
        <v>1731</v>
      </c>
      <c r="H12" s="22" t="s">
        <v>1751</v>
      </c>
      <c r="I12" s="22" t="s">
        <v>1752</v>
      </c>
      <c r="J12" s="23">
        <v>10</v>
      </c>
      <c r="K12" s="23">
        <v>20</v>
      </c>
      <c r="L12" s="24">
        <f t="shared" si="0"/>
        <v>0.5</v>
      </c>
      <c r="M12" s="84" t="s">
        <v>1719</v>
      </c>
      <c r="N12" s="84" t="s">
        <v>1719</v>
      </c>
      <c r="O12" s="88" t="s">
        <v>1719</v>
      </c>
      <c r="P12" s="10" t="s">
        <v>3772</v>
      </c>
    </row>
    <row r="13" spans="1:16" s="10" customFormat="1" x14ac:dyDescent="0.2">
      <c r="A13" s="3">
        <v>12</v>
      </c>
      <c r="B13" s="26" t="s">
        <v>2140</v>
      </c>
      <c r="C13" s="22" t="s">
        <v>1759</v>
      </c>
      <c r="D13" s="84" t="s">
        <v>1719</v>
      </c>
      <c r="E13" s="22" t="s">
        <v>2141</v>
      </c>
      <c r="F13" s="85" t="s">
        <v>2029</v>
      </c>
      <c r="G13" s="84" t="s">
        <v>1719</v>
      </c>
      <c r="H13" s="84" t="s">
        <v>1719</v>
      </c>
      <c r="I13" s="84" t="s">
        <v>1719</v>
      </c>
      <c r="J13" s="23">
        <v>20</v>
      </c>
      <c r="K13" s="23" t="s">
        <v>1719</v>
      </c>
      <c r="L13" s="24" t="s">
        <v>1719</v>
      </c>
      <c r="M13" s="84" t="s">
        <v>1719</v>
      </c>
      <c r="N13" s="84" t="s">
        <v>1719</v>
      </c>
      <c r="O13" s="88" t="s">
        <v>1719</v>
      </c>
      <c r="P13" s="10" t="s">
        <v>3772</v>
      </c>
    </row>
    <row r="14" spans="1:16" s="10" customFormat="1" x14ac:dyDescent="0.2">
      <c r="A14" s="3">
        <v>13</v>
      </c>
      <c r="B14" s="26" t="s">
        <v>1778</v>
      </c>
      <c r="C14" s="84" t="s">
        <v>1719</v>
      </c>
      <c r="D14" s="84" t="s">
        <v>1719</v>
      </c>
      <c r="E14" s="22" t="s">
        <v>1779</v>
      </c>
      <c r="F14" s="85" t="s">
        <v>2030</v>
      </c>
      <c r="G14" s="22" t="s">
        <v>1780</v>
      </c>
      <c r="H14" s="84" t="s">
        <v>1719</v>
      </c>
      <c r="I14" s="84" t="s">
        <v>1719</v>
      </c>
      <c r="J14" s="23">
        <v>0.75</v>
      </c>
      <c r="K14" s="39" t="s">
        <v>1719</v>
      </c>
      <c r="L14" s="39" t="s">
        <v>1719</v>
      </c>
      <c r="M14" s="84" t="s">
        <v>1719</v>
      </c>
      <c r="N14" s="84" t="s">
        <v>1719</v>
      </c>
      <c r="O14" s="88" t="s">
        <v>1719</v>
      </c>
      <c r="P14" s="10" t="s">
        <v>3772</v>
      </c>
    </row>
    <row r="15" spans="1:16" s="10" customFormat="1" x14ac:dyDescent="0.2">
      <c r="A15" s="3">
        <v>14</v>
      </c>
      <c r="B15" s="26" t="s">
        <v>2088</v>
      </c>
      <c r="C15" s="84" t="s">
        <v>1719</v>
      </c>
      <c r="D15" s="84" t="s">
        <v>1719</v>
      </c>
      <c r="E15" s="84" t="s">
        <v>1719</v>
      </c>
      <c r="F15" s="85" t="s">
        <v>2030</v>
      </c>
      <c r="G15" s="84" t="s">
        <v>1719</v>
      </c>
      <c r="H15" s="22" t="s">
        <v>2092</v>
      </c>
      <c r="I15" s="84" t="s">
        <v>1719</v>
      </c>
      <c r="J15" s="23">
        <v>0.9</v>
      </c>
      <c r="K15" s="23">
        <v>10</v>
      </c>
      <c r="L15" s="24">
        <f>J15/K15</f>
        <v>0.09</v>
      </c>
      <c r="M15" s="84" t="s">
        <v>1719</v>
      </c>
      <c r="N15" s="84" t="s">
        <v>1719</v>
      </c>
      <c r="O15" s="88" t="s">
        <v>1719</v>
      </c>
      <c r="P15" s="10" t="s">
        <v>3772</v>
      </c>
    </row>
    <row r="16" spans="1:16" s="10" customFormat="1" x14ac:dyDescent="0.2">
      <c r="A16" s="3">
        <v>15</v>
      </c>
      <c r="B16" s="26" t="s">
        <v>1805</v>
      </c>
      <c r="C16" s="22" t="s">
        <v>1806</v>
      </c>
      <c r="D16" s="84" t="s">
        <v>1719</v>
      </c>
      <c r="E16" s="22" t="s">
        <v>1720</v>
      </c>
      <c r="F16" s="85" t="s">
        <v>2030</v>
      </c>
      <c r="G16" s="22" t="s">
        <v>1807</v>
      </c>
      <c r="H16" s="84" t="s">
        <v>1719</v>
      </c>
      <c r="I16" s="84" t="s">
        <v>1719</v>
      </c>
      <c r="J16" s="23">
        <v>10</v>
      </c>
      <c r="K16" s="23">
        <v>20</v>
      </c>
      <c r="L16" s="24">
        <f>J16/K16</f>
        <v>0.5</v>
      </c>
      <c r="M16" s="84" t="s">
        <v>1719</v>
      </c>
      <c r="N16" s="84" t="s">
        <v>1719</v>
      </c>
      <c r="O16" s="86" t="s">
        <v>1808</v>
      </c>
      <c r="P16" s="10" t="s">
        <v>3772</v>
      </c>
    </row>
    <row r="17" spans="1:16" s="10" customFormat="1" x14ac:dyDescent="0.2">
      <c r="A17" s="3">
        <v>16</v>
      </c>
      <c r="B17" s="26" t="s">
        <v>1758</v>
      </c>
      <c r="C17" s="22" t="s">
        <v>1759</v>
      </c>
      <c r="D17" s="84" t="s">
        <v>1719</v>
      </c>
      <c r="E17" s="22" t="s">
        <v>1720</v>
      </c>
      <c r="F17" s="85" t="s">
        <v>1783</v>
      </c>
      <c r="G17" s="84" t="s">
        <v>1719</v>
      </c>
      <c r="H17" s="84" t="s">
        <v>1719</v>
      </c>
      <c r="I17" s="84" t="s">
        <v>1719</v>
      </c>
      <c r="J17" s="23">
        <v>1</v>
      </c>
      <c r="K17" s="23">
        <v>10</v>
      </c>
      <c r="L17" s="24">
        <f>J17/K17</f>
        <v>0.1</v>
      </c>
      <c r="M17" s="89" t="s">
        <v>1760</v>
      </c>
      <c r="N17" s="87" t="s">
        <v>1761</v>
      </c>
      <c r="O17" s="86" t="s">
        <v>1740</v>
      </c>
      <c r="P17" s="10" t="s">
        <v>3772</v>
      </c>
    </row>
    <row r="18" spans="1:16" s="10" customFormat="1" x14ac:dyDescent="0.2">
      <c r="A18" s="3">
        <v>17</v>
      </c>
      <c r="B18" s="26" t="s">
        <v>1745</v>
      </c>
      <c r="C18" s="22" t="s">
        <v>1746</v>
      </c>
      <c r="D18" s="22" t="s">
        <v>1747</v>
      </c>
      <c r="E18" s="22" t="s">
        <v>1720</v>
      </c>
      <c r="F18" s="22" t="s">
        <v>1748</v>
      </c>
      <c r="G18" s="84" t="s">
        <v>1719</v>
      </c>
      <c r="H18" s="84" t="s">
        <v>1719</v>
      </c>
      <c r="I18" s="84" t="s">
        <v>1719</v>
      </c>
      <c r="J18" s="39" t="s">
        <v>1719</v>
      </c>
      <c r="K18" s="39" t="s">
        <v>1719</v>
      </c>
      <c r="L18" s="39" t="s">
        <v>1719</v>
      </c>
      <c r="M18" s="84" t="s">
        <v>1719</v>
      </c>
      <c r="N18" s="84" t="s">
        <v>1719</v>
      </c>
      <c r="O18" s="88" t="s">
        <v>1719</v>
      </c>
      <c r="P18" s="10" t="s">
        <v>3772</v>
      </c>
    </row>
    <row r="19" spans="1:16" s="10" customFormat="1" x14ac:dyDescent="0.2">
      <c r="A19" s="3">
        <v>18</v>
      </c>
      <c r="B19" s="26" t="s">
        <v>1772</v>
      </c>
      <c r="C19" s="22" t="s">
        <v>1722</v>
      </c>
      <c r="D19" s="22" t="s">
        <v>1723</v>
      </c>
      <c r="E19" s="22" t="s">
        <v>1773</v>
      </c>
      <c r="F19" s="85" t="s">
        <v>1783</v>
      </c>
      <c r="G19" s="84" t="s">
        <v>1719</v>
      </c>
      <c r="H19" s="84" t="s">
        <v>1719</v>
      </c>
      <c r="I19" s="84" t="s">
        <v>1719</v>
      </c>
      <c r="J19" s="23">
        <v>1</v>
      </c>
      <c r="K19" s="23">
        <v>5</v>
      </c>
      <c r="L19" s="24">
        <f>J19/K19</f>
        <v>0.2</v>
      </c>
      <c r="M19" s="87" t="s">
        <v>1774</v>
      </c>
      <c r="N19" s="84" t="s">
        <v>1719</v>
      </c>
      <c r="O19" s="88" t="s">
        <v>1719</v>
      </c>
      <c r="P19" s="10" t="s">
        <v>3772</v>
      </c>
    </row>
    <row r="20" spans="1:16" s="10" customFormat="1" x14ac:dyDescent="0.2">
      <c r="A20" s="3">
        <v>19</v>
      </c>
      <c r="B20" s="26" t="s">
        <v>1768</v>
      </c>
      <c r="C20" s="84" t="s">
        <v>1719</v>
      </c>
      <c r="D20" s="84" t="s">
        <v>1719</v>
      </c>
      <c r="E20" s="22" t="s">
        <v>1769</v>
      </c>
      <c r="F20" s="85" t="s">
        <v>1783</v>
      </c>
      <c r="G20" s="22" t="s">
        <v>1770</v>
      </c>
      <c r="H20" s="84" t="s">
        <v>1719</v>
      </c>
      <c r="I20" s="84" t="s">
        <v>1719</v>
      </c>
      <c r="J20" s="23">
        <v>3.5</v>
      </c>
      <c r="K20" s="39" t="s">
        <v>1719</v>
      </c>
      <c r="L20" s="39" t="s">
        <v>1719</v>
      </c>
      <c r="M20" s="84" t="s">
        <v>1719</v>
      </c>
      <c r="N20" s="84" t="s">
        <v>1719</v>
      </c>
      <c r="O20" s="86" t="s">
        <v>1771</v>
      </c>
      <c r="P20" s="10" t="s">
        <v>3772</v>
      </c>
    </row>
    <row r="21" spans="1:16" s="10" customFormat="1" x14ac:dyDescent="0.2">
      <c r="A21" s="3">
        <v>20</v>
      </c>
      <c r="B21" s="26" t="s">
        <v>2125</v>
      </c>
      <c r="C21" s="22" t="s">
        <v>1788</v>
      </c>
      <c r="D21" s="22" t="s">
        <v>1738</v>
      </c>
      <c r="E21" s="22" t="s">
        <v>2127</v>
      </c>
      <c r="F21" s="85" t="s">
        <v>1783</v>
      </c>
      <c r="G21" s="22" t="s">
        <v>2129</v>
      </c>
      <c r="H21" s="22" t="s">
        <v>2128</v>
      </c>
      <c r="I21" s="84" t="s">
        <v>1719</v>
      </c>
      <c r="J21" s="23">
        <v>2</v>
      </c>
      <c r="K21" s="23">
        <v>10</v>
      </c>
      <c r="L21" s="24">
        <f t="shared" ref="L21:L32" si="1">J21/K21</f>
        <v>0.2</v>
      </c>
      <c r="M21" s="84" t="s">
        <v>1719</v>
      </c>
      <c r="N21" s="22" t="s">
        <v>1802</v>
      </c>
      <c r="O21" s="86" t="s">
        <v>2135</v>
      </c>
      <c r="P21" s="10" t="s">
        <v>3772</v>
      </c>
    </row>
    <row r="22" spans="1:16" s="10" customFormat="1" x14ac:dyDescent="0.2">
      <c r="A22" s="3">
        <v>21</v>
      </c>
      <c r="B22" s="26" t="s">
        <v>2146</v>
      </c>
      <c r="C22" s="22" t="s">
        <v>2147</v>
      </c>
      <c r="D22" s="84" t="s">
        <v>1719</v>
      </c>
      <c r="E22" s="22" t="s">
        <v>2148</v>
      </c>
      <c r="F22" s="85" t="s">
        <v>1783</v>
      </c>
      <c r="G22" s="84" t="s">
        <v>1719</v>
      </c>
      <c r="H22" s="84" t="s">
        <v>1719</v>
      </c>
      <c r="I22" s="84" t="s">
        <v>1719</v>
      </c>
      <c r="J22" s="23">
        <v>1.5</v>
      </c>
      <c r="K22" s="23">
        <v>75</v>
      </c>
      <c r="L22" s="24">
        <f t="shared" si="1"/>
        <v>0.02</v>
      </c>
      <c r="M22" s="84" t="s">
        <v>1719</v>
      </c>
      <c r="N22" s="22" t="s">
        <v>2149</v>
      </c>
      <c r="O22" s="88" t="s">
        <v>1719</v>
      </c>
      <c r="P22" s="10" t="s">
        <v>3772</v>
      </c>
    </row>
    <row r="23" spans="1:16" s="10" customFormat="1" x14ac:dyDescent="0.2">
      <c r="A23" s="3">
        <v>22</v>
      </c>
      <c r="B23" s="26" t="s">
        <v>1753</v>
      </c>
      <c r="C23" s="84" t="s">
        <v>1719</v>
      </c>
      <c r="D23" s="84" t="s">
        <v>1719</v>
      </c>
      <c r="E23" s="22" t="s">
        <v>1754</v>
      </c>
      <c r="F23" s="85" t="s">
        <v>2030</v>
      </c>
      <c r="G23" s="22" t="s">
        <v>1755</v>
      </c>
      <c r="H23" s="22" t="s">
        <v>1756</v>
      </c>
      <c r="I23" s="84" t="s">
        <v>1719</v>
      </c>
      <c r="J23" s="23">
        <v>10</v>
      </c>
      <c r="K23" s="23">
        <v>20</v>
      </c>
      <c r="L23" s="24">
        <f t="shared" si="1"/>
        <v>0.5</v>
      </c>
      <c r="M23" s="84" t="s">
        <v>1719</v>
      </c>
      <c r="N23" s="84" t="s">
        <v>1719</v>
      </c>
      <c r="O23" s="86" t="s">
        <v>1757</v>
      </c>
      <c r="P23" s="10" t="s">
        <v>3772</v>
      </c>
    </row>
    <row r="24" spans="1:16" s="10" customFormat="1" x14ac:dyDescent="0.2">
      <c r="A24" s="3">
        <v>23</v>
      </c>
      <c r="B24" s="26" t="s">
        <v>1775</v>
      </c>
      <c r="C24" s="22" t="s">
        <v>1759</v>
      </c>
      <c r="D24" s="22" t="s">
        <v>1747</v>
      </c>
      <c r="E24" s="22" t="s">
        <v>1776</v>
      </c>
      <c r="F24" s="85" t="s">
        <v>1783</v>
      </c>
      <c r="G24" s="22" t="s">
        <v>1777</v>
      </c>
      <c r="H24" s="84" t="s">
        <v>1719</v>
      </c>
      <c r="I24" s="84" t="s">
        <v>1719</v>
      </c>
      <c r="J24" s="23">
        <v>2</v>
      </c>
      <c r="K24" s="23">
        <v>10</v>
      </c>
      <c r="L24" s="24">
        <f t="shared" si="1"/>
        <v>0.2</v>
      </c>
      <c r="M24" s="84" t="s">
        <v>1719</v>
      </c>
      <c r="N24" s="84" t="s">
        <v>1719</v>
      </c>
      <c r="O24" s="86" t="s">
        <v>1740</v>
      </c>
      <c r="P24" s="10" t="s">
        <v>3772</v>
      </c>
    </row>
    <row r="25" spans="1:16" s="10" customFormat="1" x14ac:dyDescent="0.2">
      <c r="A25" s="3">
        <v>24</v>
      </c>
      <c r="B25" s="26" t="s">
        <v>1809</v>
      </c>
      <c r="C25" s="22" t="s">
        <v>1788</v>
      </c>
      <c r="D25" s="84" t="s">
        <v>1719</v>
      </c>
      <c r="E25" s="22" t="s">
        <v>1720</v>
      </c>
      <c r="F25" s="85" t="s">
        <v>1783</v>
      </c>
      <c r="G25" s="22" t="s">
        <v>1724</v>
      </c>
      <c r="H25" s="22" t="s">
        <v>1810</v>
      </c>
      <c r="I25" s="84" t="s">
        <v>1719</v>
      </c>
      <c r="J25" s="23">
        <v>4</v>
      </c>
      <c r="K25" s="23">
        <v>20</v>
      </c>
      <c r="L25" s="24">
        <f t="shared" si="1"/>
        <v>0.2</v>
      </c>
      <c r="M25" s="84" t="s">
        <v>1719</v>
      </c>
      <c r="N25" s="22" t="s">
        <v>1802</v>
      </c>
      <c r="O25" s="86" t="s">
        <v>1811</v>
      </c>
      <c r="P25" s="10" t="s">
        <v>3772</v>
      </c>
    </row>
    <row r="26" spans="1:16" s="10" customFormat="1" x14ac:dyDescent="0.2">
      <c r="A26" s="3">
        <v>25</v>
      </c>
      <c r="B26" s="26" t="s">
        <v>1812</v>
      </c>
      <c r="C26" s="22" t="s">
        <v>1788</v>
      </c>
      <c r="D26" s="84" t="s">
        <v>1719</v>
      </c>
      <c r="E26" s="22" t="s">
        <v>1720</v>
      </c>
      <c r="F26" s="85" t="s">
        <v>1783</v>
      </c>
      <c r="G26" s="22" t="s">
        <v>1724</v>
      </c>
      <c r="H26" s="22" t="s">
        <v>1810</v>
      </c>
      <c r="I26" s="84" t="s">
        <v>1719</v>
      </c>
      <c r="J26" s="23">
        <v>4</v>
      </c>
      <c r="K26" s="23">
        <v>20</v>
      </c>
      <c r="L26" s="24">
        <f t="shared" si="1"/>
        <v>0.2</v>
      </c>
      <c r="M26" s="84" t="s">
        <v>1719</v>
      </c>
      <c r="N26" s="22" t="s">
        <v>1802</v>
      </c>
      <c r="O26" s="86" t="s">
        <v>1811</v>
      </c>
      <c r="P26" s="10" t="s">
        <v>3772</v>
      </c>
    </row>
    <row r="27" spans="1:16" s="10" customFormat="1" x14ac:dyDescent="0.2">
      <c r="A27" s="3">
        <v>26</v>
      </c>
      <c r="B27" s="26" t="s">
        <v>1798</v>
      </c>
      <c r="C27" s="22" t="s">
        <v>1788</v>
      </c>
      <c r="D27" s="22" t="s">
        <v>1723</v>
      </c>
      <c r="E27" s="22" t="s">
        <v>1799</v>
      </c>
      <c r="F27" s="85" t="s">
        <v>1783</v>
      </c>
      <c r="G27" s="22" t="s">
        <v>1800</v>
      </c>
      <c r="H27" s="22" t="s">
        <v>1801</v>
      </c>
      <c r="I27" s="84" t="s">
        <v>1719</v>
      </c>
      <c r="J27" s="23">
        <v>0.5</v>
      </c>
      <c r="K27" s="23">
        <v>5</v>
      </c>
      <c r="L27" s="24">
        <f t="shared" si="1"/>
        <v>0.1</v>
      </c>
      <c r="M27" s="84" t="s">
        <v>1719</v>
      </c>
      <c r="N27" s="22" t="s">
        <v>1802</v>
      </c>
      <c r="O27" s="86" t="s">
        <v>2015</v>
      </c>
      <c r="P27" s="10" t="s">
        <v>3772</v>
      </c>
    </row>
    <row r="28" spans="1:16" s="2" customFormat="1" x14ac:dyDescent="0.2">
      <c r="A28" s="3">
        <v>27</v>
      </c>
      <c r="B28" s="26" t="s">
        <v>1721</v>
      </c>
      <c r="C28" s="22" t="s">
        <v>1722</v>
      </c>
      <c r="D28" s="22" t="s">
        <v>1723</v>
      </c>
      <c r="E28" s="22" t="s">
        <v>1720</v>
      </c>
      <c r="F28" s="85" t="s">
        <v>1783</v>
      </c>
      <c r="G28" s="22" t="s">
        <v>1724</v>
      </c>
      <c r="H28" s="22" t="s">
        <v>1725</v>
      </c>
      <c r="I28" s="84" t="s">
        <v>1719</v>
      </c>
      <c r="J28" s="23">
        <v>4</v>
      </c>
      <c r="K28" s="23">
        <v>8</v>
      </c>
      <c r="L28" s="24">
        <f t="shared" si="1"/>
        <v>0.5</v>
      </c>
      <c r="M28" s="84" t="s">
        <v>1719</v>
      </c>
      <c r="N28" s="84" t="s">
        <v>1719</v>
      </c>
      <c r="O28" s="88" t="s">
        <v>1719</v>
      </c>
      <c r="P28" s="10" t="s">
        <v>3772</v>
      </c>
    </row>
    <row r="29" spans="1:16" s="2" customFormat="1" x14ac:dyDescent="0.2">
      <c r="A29" s="3">
        <v>28</v>
      </c>
      <c r="B29" s="26" t="s">
        <v>1762</v>
      </c>
      <c r="C29" s="22" t="s">
        <v>1722</v>
      </c>
      <c r="D29" s="22" t="s">
        <v>1723</v>
      </c>
      <c r="E29" s="22" t="s">
        <v>1763</v>
      </c>
      <c r="F29" s="85" t="s">
        <v>1783</v>
      </c>
      <c r="G29" s="22" t="s">
        <v>1764</v>
      </c>
      <c r="H29" s="22" t="s">
        <v>1765</v>
      </c>
      <c r="I29" s="84" t="s">
        <v>1719</v>
      </c>
      <c r="J29" s="23">
        <v>4</v>
      </c>
      <c r="K29" s="23">
        <v>8</v>
      </c>
      <c r="L29" s="24">
        <f t="shared" si="1"/>
        <v>0.5</v>
      </c>
      <c r="M29" s="87" t="s">
        <v>1766</v>
      </c>
      <c r="N29" s="84" t="s">
        <v>1719</v>
      </c>
      <c r="O29" s="88" t="s">
        <v>1719</v>
      </c>
      <c r="P29" s="10" t="s">
        <v>3772</v>
      </c>
    </row>
    <row r="30" spans="1:16" s="2" customFormat="1" x14ac:dyDescent="0.2">
      <c r="A30" s="3">
        <v>29</v>
      </c>
      <c r="B30" s="26" t="s">
        <v>1787</v>
      </c>
      <c r="C30" s="22" t="s">
        <v>1788</v>
      </c>
      <c r="D30" s="84" t="s">
        <v>1719</v>
      </c>
      <c r="E30" s="22" t="s">
        <v>1789</v>
      </c>
      <c r="F30" s="85" t="s">
        <v>1783</v>
      </c>
      <c r="G30" s="22" t="s">
        <v>1784</v>
      </c>
      <c r="H30" s="22" t="s">
        <v>1790</v>
      </c>
      <c r="I30" s="84" t="s">
        <v>1719</v>
      </c>
      <c r="J30" s="23">
        <v>4</v>
      </c>
      <c r="K30" s="23">
        <v>8</v>
      </c>
      <c r="L30" s="24">
        <f t="shared" si="1"/>
        <v>0.5</v>
      </c>
      <c r="M30" s="84" t="s">
        <v>1719</v>
      </c>
      <c r="N30" s="22" t="s">
        <v>1791</v>
      </c>
      <c r="O30" s="86" t="s">
        <v>1792</v>
      </c>
      <c r="P30" s="10" t="s">
        <v>3772</v>
      </c>
    </row>
    <row r="31" spans="1:16" s="2" customFormat="1" x14ac:dyDescent="0.2">
      <c r="A31" s="3">
        <v>30</v>
      </c>
      <c r="B31" s="26" t="s">
        <v>1781</v>
      </c>
      <c r="C31" s="22" t="s">
        <v>1759</v>
      </c>
      <c r="D31" s="22" t="s">
        <v>1723</v>
      </c>
      <c r="E31" s="22" t="s">
        <v>1782</v>
      </c>
      <c r="F31" s="85" t="s">
        <v>1783</v>
      </c>
      <c r="G31" s="22" t="s">
        <v>1784</v>
      </c>
      <c r="H31" s="22" t="s">
        <v>1785</v>
      </c>
      <c r="I31" s="84" t="s">
        <v>1719</v>
      </c>
      <c r="J31" s="23">
        <v>4</v>
      </c>
      <c r="K31" s="23">
        <v>8</v>
      </c>
      <c r="L31" s="24">
        <f t="shared" si="1"/>
        <v>0.5</v>
      </c>
      <c r="M31" s="84" t="s">
        <v>1719</v>
      </c>
      <c r="N31" s="84" t="s">
        <v>1719</v>
      </c>
      <c r="O31" s="86" t="s">
        <v>1786</v>
      </c>
      <c r="P31" s="10" t="s">
        <v>3772</v>
      </c>
    </row>
    <row r="32" spans="1:16" s="2" customFormat="1" x14ac:dyDescent="0.2">
      <c r="A32" s="3">
        <v>31</v>
      </c>
      <c r="B32" s="26" t="s">
        <v>2150</v>
      </c>
      <c r="C32" s="22" t="s">
        <v>1719</v>
      </c>
      <c r="D32" s="84" t="s">
        <v>1719</v>
      </c>
      <c r="E32" s="84" t="s">
        <v>1719</v>
      </c>
      <c r="F32" s="85" t="s">
        <v>1783</v>
      </c>
      <c r="G32" s="84" t="s">
        <v>1719</v>
      </c>
      <c r="H32" s="84" t="s">
        <v>1719</v>
      </c>
      <c r="I32" s="84" t="s">
        <v>1719</v>
      </c>
      <c r="J32" s="23">
        <v>5</v>
      </c>
      <c r="K32" s="23">
        <v>20</v>
      </c>
      <c r="L32" s="24">
        <f t="shared" si="1"/>
        <v>0.25</v>
      </c>
      <c r="M32" s="84" t="s">
        <v>1719</v>
      </c>
      <c r="N32" s="84" t="s">
        <v>1719</v>
      </c>
      <c r="O32" s="88" t="s">
        <v>1719</v>
      </c>
      <c r="P32" s="10" t="s">
        <v>3772</v>
      </c>
    </row>
    <row r="33" spans="1:16" s="2" customFormat="1" x14ac:dyDescent="0.2">
      <c r="A33" s="3">
        <v>32</v>
      </c>
      <c r="B33" s="26" t="s">
        <v>1736</v>
      </c>
      <c r="C33" s="22" t="s">
        <v>1737</v>
      </c>
      <c r="D33" s="22" t="s">
        <v>1738</v>
      </c>
      <c r="E33" s="22" t="s">
        <v>1720</v>
      </c>
      <c r="F33" s="22" t="s">
        <v>1739</v>
      </c>
      <c r="G33" s="84" t="s">
        <v>1719</v>
      </c>
      <c r="H33" s="84" t="s">
        <v>1719</v>
      </c>
      <c r="I33" s="84" t="s">
        <v>1719</v>
      </c>
      <c r="J33" s="39" t="s">
        <v>1719</v>
      </c>
      <c r="K33" s="39" t="s">
        <v>1719</v>
      </c>
      <c r="L33" s="39" t="s">
        <v>1719</v>
      </c>
      <c r="M33" s="84" t="s">
        <v>1719</v>
      </c>
      <c r="N33" s="84" t="s">
        <v>1719</v>
      </c>
      <c r="O33" s="86" t="s">
        <v>1740</v>
      </c>
      <c r="P33" s="10" t="s">
        <v>3772</v>
      </c>
    </row>
    <row r="34" spans="1:16" s="2" customFormat="1" x14ac:dyDescent="0.2">
      <c r="A34" s="3">
        <v>33</v>
      </c>
      <c r="B34" s="26" t="s">
        <v>1795</v>
      </c>
      <c r="C34" s="84" t="s">
        <v>1719</v>
      </c>
      <c r="D34" s="84" t="s">
        <v>1719</v>
      </c>
      <c r="E34" s="22" t="s">
        <v>1796</v>
      </c>
      <c r="F34" s="84" t="s">
        <v>1719</v>
      </c>
      <c r="G34" s="84" t="s">
        <v>1719</v>
      </c>
      <c r="H34" s="84" t="s">
        <v>1719</v>
      </c>
      <c r="I34" s="84" t="s">
        <v>1719</v>
      </c>
      <c r="J34" s="23">
        <v>2</v>
      </c>
      <c r="K34" s="23">
        <v>20</v>
      </c>
      <c r="L34" s="24">
        <f>J34/K34</f>
        <v>0.1</v>
      </c>
      <c r="M34" s="84" t="s">
        <v>1719</v>
      </c>
      <c r="N34" s="84" t="s">
        <v>1719</v>
      </c>
      <c r="O34" s="86" t="s">
        <v>1797</v>
      </c>
      <c r="P34" s="10" t="s">
        <v>3772</v>
      </c>
    </row>
    <row r="35" spans="1:16" s="2" customFormat="1" ht="17" thickBot="1" x14ac:dyDescent="0.25">
      <c r="A35" s="3">
        <v>34</v>
      </c>
      <c r="B35" s="77" t="s">
        <v>2136</v>
      </c>
      <c r="C35" s="91" t="s">
        <v>1719</v>
      </c>
      <c r="D35" s="91" t="s">
        <v>1719</v>
      </c>
      <c r="E35" s="91" t="s">
        <v>1719</v>
      </c>
      <c r="F35" s="92" t="s">
        <v>1783</v>
      </c>
      <c r="G35" s="91" t="s">
        <v>1719</v>
      </c>
      <c r="H35" s="91" t="s">
        <v>1719</v>
      </c>
      <c r="I35" s="91" t="s">
        <v>1719</v>
      </c>
      <c r="J35" s="37">
        <v>5</v>
      </c>
      <c r="K35" s="37">
        <v>10</v>
      </c>
      <c r="L35" s="38">
        <f>J35/K35</f>
        <v>0.5</v>
      </c>
      <c r="M35" s="91" t="s">
        <v>1719</v>
      </c>
      <c r="N35" s="91" t="s">
        <v>1719</v>
      </c>
      <c r="O35" s="98" t="s">
        <v>1719</v>
      </c>
      <c r="P35" s="10" t="s">
        <v>3772</v>
      </c>
    </row>
    <row r="36" spans="1:16" x14ac:dyDescent="0.2">
      <c r="B36" s="55"/>
      <c r="C36" s="55"/>
      <c r="D36" s="56"/>
      <c r="E36" s="55"/>
      <c r="F36" s="57"/>
      <c r="G36" s="55"/>
      <c r="H36" s="55"/>
      <c r="I36" s="56"/>
      <c r="J36" s="55"/>
      <c r="K36" s="55"/>
      <c r="L36" s="58"/>
      <c r="M36" s="56"/>
      <c r="N36" s="55"/>
      <c r="O36" s="55"/>
    </row>
  </sheetData>
  <autoFilter ref="A1:O1" xr:uid="{A250A172-226B-5D4B-B754-85FFC8096B69}">
    <sortState xmlns:xlrd2="http://schemas.microsoft.com/office/spreadsheetml/2017/richdata2" ref="A2:O37">
      <sortCondition ref="B1:B37"/>
    </sortState>
  </autoFilter>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22FC6-D88C-3148-8133-D5236D82C873}">
  <dimension ref="A1:J35"/>
  <sheetViews>
    <sheetView workbookViewId="0">
      <pane ySplit="1" topLeftCell="A2" activePane="bottomLeft" state="frozen"/>
      <selection pane="bottomLeft" activeCell="B2" sqref="B2"/>
    </sheetView>
  </sheetViews>
  <sheetFormatPr baseColWidth="10" defaultColWidth="11" defaultRowHeight="16" x14ac:dyDescent="0.2"/>
  <cols>
    <col min="1" max="1" width="6.1640625" style="5" bestFit="1" customWidth="1"/>
    <col min="2" max="2" width="26.1640625" style="4" bestFit="1" customWidth="1"/>
    <col min="3" max="10" width="11.6640625" style="2" customWidth="1"/>
    <col min="11" max="16384" width="11" style="2"/>
  </cols>
  <sheetData>
    <row r="1" spans="1:10" s="7" customFormat="1" ht="35" thickBot="1" x14ac:dyDescent="0.25">
      <c r="A1" s="14" t="s">
        <v>1704</v>
      </c>
      <c r="B1" s="49" t="s">
        <v>1705</v>
      </c>
      <c r="C1" s="43" t="s">
        <v>1813</v>
      </c>
      <c r="D1" s="43" t="s">
        <v>1814</v>
      </c>
      <c r="E1" s="43" t="s">
        <v>1815</v>
      </c>
      <c r="F1" s="43" t="s">
        <v>1816</v>
      </c>
      <c r="G1" s="43" t="s">
        <v>1817</v>
      </c>
      <c r="H1" s="43" t="s">
        <v>1818</v>
      </c>
      <c r="I1" s="43" t="s">
        <v>1819</v>
      </c>
      <c r="J1" s="44" t="s">
        <v>1820</v>
      </c>
    </row>
    <row r="2" spans="1:10" x14ac:dyDescent="0.2">
      <c r="A2" s="5">
        <v>1</v>
      </c>
      <c r="B2" s="74" t="s">
        <v>2119</v>
      </c>
      <c r="C2" s="101" t="s">
        <v>1821</v>
      </c>
      <c r="D2" s="101" t="s">
        <v>1842</v>
      </c>
      <c r="E2" s="75">
        <v>5</v>
      </c>
      <c r="F2" s="75">
        <v>60</v>
      </c>
      <c r="G2" s="75">
        <v>10</v>
      </c>
      <c r="H2" s="75">
        <v>60</v>
      </c>
      <c r="I2" s="75">
        <v>15</v>
      </c>
      <c r="J2" s="76" t="s">
        <v>1719</v>
      </c>
    </row>
    <row r="3" spans="1:10" x14ac:dyDescent="0.2">
      <c r="A3" s="5">
        <v>2</v>
      </c>
      <c r="B3" s="31" t="s">
        <v>2142</v>
      </c>
      <c r="C3" s="25" t="s">
        <v>2154</v>
      </c>
      <c r="D3" s="25" t="s">
        <v>2033</v>
      </c>
      <c r="E3" s="15">
        <v>50</v>
      </c>
      <c r="F3" s="15">
        <v>100</v>
      </c>
      <c r="G3" s="15">
        <v>1</v>
      </c>
      <c r="H3" s="15">
        <v>105</v>
      </c>
      <c r="I3" s="15">
        <v>51</v>
      </c>
      <c r="J3" s="40" t="s">
        <v>1719</v>
      </c>
    </row>
    <row r="4" spans="1:10" x14ac:dyDescent="0.2">
      <c r="A4" s="12">
        <v>3</v>
      </c>
      <c r="B4" s="31" t="s">
        <v>2079</v>
      </c>
      <c r="C4" s="25" t="s">
        <v>3750</v>
      </c>
      <c r="D4" s="25" t="s">
        <v>2189</v>
      </c>
      <c r="E4" s="15">
        <v>30</v>
      </c>
      <c r="F4" s="15">
        <v>60</v>
      </c>
      <c r="G4" s="15">
        <v>2</v>
      </c>
      <c r="H4" s="15" t="s">
        <v>2081</v>
      </c>
      <c r="I4" s="15">
        <v>32</v>
      </c>
      <c r="J4" s="40" t="s">
        <v>1719</v>
      </c>
    </row>
    <row r="5" spans="1:10" x14ac:dyDescent="0.2">
      <c r="A5" s="3">
        <v>4</v>
      </c>
      <c r="B5" s="26" t="s">
        <v>1730</v>
      </c>
      <c r="C5" s="22" t="s">
        <v>1825</v>
      </c>
      <c r="D5" s="22" t="s">
        <v>1826</v>
      </c>
      <c r="E5" s="39" t="s">
        <v>1719</v>
      </c>
      <c r="F5" s="39" t="s">
        <v>1719</v>
      </c>
      <c r="G5" s="23">
        <v>40</v>
      </c>
      <c r="H5" s="23">
        <v>30</v>
      </c>
      <c r="I5" s="23">
        <v>40</v>
      </c>
      <c r="J5" s="40" t="s">
        <v>1719</v>
      </c>
    </row>
    <row r="6" spans="1:10" x14ac:dyDescent="0.2">
      <c r="A6" s="5">
        <v>5</v>
      </c>
      <c r="B6" s="26" t="s">
        <v>1741</v>
      </c>
      <c r="C6" s="22" t="s">
        <v>1825</v>
      </c>
      <c r="D6" s="22" t="s">
        <v>1827</v>
      </c>
      <c r="E6" s="23">
        <v>30</v>
      </c>
      <c r="F6" s="23">
        <v>40</v>
      </c>
      <c r="G6" s="23">
        <v>10</v>
      </c>
      <c r="H6" s="23">
        <v>40</v>
      </c>
      <c r="I6" s="23">
        <v>40</v>
      </c>
      <c r="J6" s="40" t="s">
        <v>1719</v>
      </c>
    </row>
    <row r="7" spans="1:10" x14ac:dyDescent="0.2">
      <c r="A7" s="5">
        <v>6</v>
      </c>
      <c r="B7" s="26" t="s">
        <v>1767</v>
      </c>
      <c r="C7" s="22" t="s">
        <v>1821</v>
      </c>
      <c r="D7" s="22" t="s">
        <v>1834</v>
      </c>
      <c r="E7" s="23">
        <v>20</v>
      </c>
      <c r="F7" s="23">
        <v>50</v>
      </c>
      <c r="G7" s="23">
        <v>20</v>
      </c>
      <c r="H7" s="23">
        <v>50</v>
      </c>
      <c r="I7" s="23">
        <v>40</v>
      </c>
      <c r="J7" s="27" t="s">
        <v>1832</v>
      </c>
    </row>
    <row r="8" spans="1:10" x14ac:dyDescent="0.2">
      <c r="A8" s="12">
        <v>7</v>
      </c>
      <c r="B8" s="31" t="s">
        <v>2099</v>
      </c>
      <c r="C8" s="25" t="s">
        <v>1821</v>
      </c>
      <c r="D8" s="25" t="s">
        <v>2033</v>
      </c>
      <c r="E8" s="39" t="s">
        <v>1719</v>
      </c>
      <c r="F8" s="39" t="s">
        <v>1719</v>
      </c>
      <c r="G8" s="15">
        <v>40</v>
      </c>
      <c r="H8" s="15">
        <v>65</v>
      </c>
      <c r="I8" s="15">
        <v>40</v>
      </c>
      <c r="J8" s="40" t="s">
        <v>1719</v>
      </c>
    </row>
    <row r="9" spans="1:10" x14ac:dyDescent="0.2">
      <c r="A9" s="3">
        <v>8</v>
      </c>
      <c r="B9" s="28" t="s">
        <v>1803</v>
      </c>
      <c r="C9" s="25" t="s">
        <v>1825</v>
      </c>
      <c r="D9" s="25" t="s">
        <v>1842</v>
      </c>
      <c r="E9" s="15">
        <v>5</v>
      </c>
      <c r="F9" s="15">
        <v>50</v>
      </c>
      <c r="G9" s="15">
        <v>45</v>
      </c>
      <c r="H9" s="15">
        <v>50</v>
      </c>
      <c r="I9" s="15">
        <v>50</v>
      </c>
      <c r="J9" s="29" t="s">
        <v>1832</v>
      </c>
    </row>
    <row r="10" spans="1:10" x14ac:dyDescent="0.2">
      <c r="A10" s="5">
        <v>9</v>
      </c>
      <c r="B10" s="26" t="s">
        <v>1726</v>
      </c>
      <c r="C10" s="22" t="s">
        <v>1822</v>
      </c>
      <c r="D10" s="22" t="s">
        <v>1824</v>
      </c>
      <c r="E10" s="39" t="s">
        <v>1719</v>
      </c>
      <c r="F10" s="39" t="s">
        <v>1719</v>
      </c>
      <c r="G10" s="23">
        <v>45</v>
      </c>
      <c r="H10" s="23">
        <v>37</v>
      </c>
      <c r="I10" s="23">
        <v>45</v>
      </c>
      <c r="J10" s="40" t="s">
        <v>1719</v>
      </c>
    </row>
    <row r="11" spans="1:10" ht="17" x14ac:dyDescent="0.2">
      <c r="A11" s="5">
        <v>10</v>
      </c>
      <c r="B11" s="30" t="s">
        <v>1793</v>
      </c>
      <c r="C11" s="25" t="s">
        <v>1825</v>
      </c>
      <c r="D11" s="22" t="s">
        <v>2032</v>
      </c>
      <c r="E11" s="15">
        <v>10</v>
      </c>
      <c r="F11" s="15">
        <v>45</v>
      </c>
      <c r="G11" s="15">
        <v>50</v>
      </c>
      <c r="H11" s="15">
        <v>45</v>
      </c>
      <c r="I11" s="15">
        <v>60</v>
      </c>
      <c r="J11" s="40" t="s">
        <v>1719</v>
      </c>
    </row>
    <row r="12" spans="1:10" x14ac:dyDescent="0.2">
      <c r="A12" s="12">
        <v>11</v>
      </c>
      <c r="B12" s="26" t="s">
        <v>1750</v>
      </c>
      <c r="C12" s="22" t="s">
        <v>1822</v>
      </c>
      <c r="D12" s="22" t="s">
        <v>1829</v>
      </c>
      <c r="E12" s="23">
        <v>30</v>
      </c>
      <c r="F12" s="23">
        <v>40</v>
      </c>
      <c r="G12" s="23">
        <v>30</v>
      </c>
      <c r="H12" s="23">
        <v>40</v>
      </c>
      <c r="I12" s="23">
        <v>60</v>
      </c>
      <c r="J12" s="40" t="s">
        <v>1719</v>
      </c>
    </row>
    <row r="13" spans="1:10" x14ac:dyDescent="0.2">
      <c r="A13" s="3">
        <v>12</v>
      </c>
      <c r="B13" s="31" t="s">
        <v>2140</v>
      </c>
      <c r="C13" s="25" t="s">
        <v>2151</v>
      </c>
      <c r="D13" s="25" t="s">
        <v>2152</v>
      </c>
      <c r="E13" s="15">
        <v>15</v>
      </c>
      <c r="F13" s="15" t="s">
        <v>2153</v>
      </c>
      <c r="G13" s="39" t="s">
        <v>1719</v>
      </c>
      <c r="H13" s="15" t="s">
        <v>1719</v>
      </c>
      <c r="I13" s="15">
        <v>15</v>
      </c>
      <c r="J13" s="40" t="s">
        <v>1720</v>
      </c>
    </row>
    <row r="14" spans="1:10" x14ac:dyDescent="0.2">
      <c r="A14" s="5">
        <v>13</v>
      </c>
      <c r="B14" s="28" t="s">
        <v>1778</v>
      </c>
      <c r="C14" s="25" t="s">
        <v>1822</v>
      </c>
      <c r="D14" s="25" t="s">
        <v>1839</v>
      </c>
      <c r="E14" s="15">
        <v>30</v>
      </c>
      <c r="F14" s="15">
        <v>60</v>
      </c>
      <c r="G14" s="15">
        <v>20</v>
      </c>
      <c r="H14" s="15">
        <v>60</v>
      </c>
      <c r="I14" s="15">
        <v>50</v>
      </c>
      <c r="J14" s="40" t="s">
        <v>1719</v>
      </c>
    </row>
    <row r="15" spans="1:10" x14ac:dyDescent="0.2">
      <c r="A15" s="5">
        <v>14</v>
      </c>
      <c r="B15" s="31" t="s">
        <v>2088</v>
      </c>
      <c r="C15" s="25" t="s">
        <v>1825</v>
      </c>
      <c r="D15" s="25" t="s">
        <v>2188</v>
      </c>
      <c r="E15" s="15">
        <v>30</v>
      </c>
      <c r="F15" s="15">
        <v>60</v>
      </c>
      <c r="G15" s="15">
        <v>20</v>
      </c>
      <c r="H15" s="15">
        <v>60</v>
      </c>
      <c r="I15" s="15">
        <v>50</v>
      </c>
      <c r="J15" s="40" t="s">
        <v>1719</v>
      </c>
    </row>
    <row r="16" spans="1:10" x14ac:dyDescent="0.2">
      <c r="A16" s="12">
        <v>15</v>
      </c>
      <c r="B16" s="28" t="s">
        <v>1805</v>
      </c>
      <c r="C16" s="25" t="s">
        <v>1843</v>
      </c>
      <c r="D16" s="25" t="s">
        <v>1829</v>
      </c>
      <c r="E16" s="15">
        <v>30</v>
      </c>
      <c r="F16" s="15">
        <v>45</v>
      </c>
      <c r="G16" s="15">
        <v>45</v>
      </c>
      <c r="H16" s="15">
        <v>45</v>
      </c>
      <c r="I16" s="15">
        <v>75</v>
      </c>
      <c r="J16" s="40" t="s">
        <v>1719</v>
      </c>
    </row>
    <row r="17" spans="1:10" x14ac:dyDescent="0.2">
      <c r="A17" s="3">
        <v>16</v>
      </c>
      <c r="B17" s="26" t="s">
        <v>1758</v>
      </c>
      <c r="C17" s="22" t="s">
        <v>1825</v>
      </c>
      <c r="D17" s="22" t="s">
        <v>1828</v>
      </c>
      <c r="E17" s="23">
        <v>11</v>
      </c>
      <c r="F17" s="23">
        <v>44</v>
      </c>
      <c r="G17" s="23">
        <v>30</v>
      </c>
      <c r="H17" s="23">
        <v>44</v>
      </c>
      <c r="I17" s="23">
        <v>41</v>
      </c>
      <c r="J17" s="27" t="s">
        <v>1832</v>
      </c>
    </row>
    <row r="18" spans="1:10" x14ac:dyDescent="0.2">
      <c r="A18" s="5">
        <v>17</v>
      </c>
      <c r="B18" s="26" t="s">
        <v>1745</v>
      </c>
      <c r="C18" s="22" t="s">
        <v>1822</v>
      </c>
      <c r="D18" s="84" t="s">
        <v>1719</v>
      </c>
      <c r="E18" s="39" t="s">
        <v>1719</v>
      </c>
      <c r="F18" s="39" t="s">
        <v>1719</v>
      </c>
      <c r="G18" s="23">
        <v>20</v>
      </c>
      <c r="H18" s="23">
        <v>40</v>
      </c>
      <c r="I18" s="23">
        <v>20</v>
      </c>
      <c r="J18" s="40" t="s">
        <v>1719</v>
      </c>
    </row>
    <row r="19" spans="1:10" x14ac:dyDescent="0.2">
      <c r="A19" s="5">
        <v>18</v>
      </c>
      <c r="B19" s="26" t="s">
        <v>1772</v>
      </c>
      <c r="C19" s="22" t="s">
        <v>1822</v>
      </c>
      <c r="D19" s="22" t="s">
        <v>1837</v>
      </c>
      <c r="E19" s="39" t="s">
        <v>1719</v>
      </c>
      <c r="F19" s="39" t="s">
        <v>1719</v>
      </c>
      <c r="G19" s="23">
        <v>15</v>
      </c>
      <c r="H19" s="23">
        <v>60</v>
      </c>
      <c r="I19" s="23">
        <v>15</v>
      </c>
      <c r="J19" s="40" t="s">
        <v>1719</v>
      </c>
    </row>
    <row r="20" spans="1:10" x14ac:dyDescent="0.2">
      <c r="A20" s="12">
        <v>19</v>
      </c>
      <c r="B20" s="26" t="s">
        <v>1768</v>
      </c>
      <c r="C20" s="22" t="s">
        <v>1825</v>
      </c>
      <c r="D20" s="22" t="s">
        <v>1835</v>
      </c>
      <c r="E20" s="23">
        <v>15</v>
      </c>
      <c r="F20" s="23">
        <v>90</v>
      </c>
      <c r="G20" s="23">
        <v>15</v>
      </c>
      <c r="H20" s="23">
        <v>90</v>
      </c>
      <c r="I20" s="23">
        <v>30</v>
      </c>
      <c r="J20" s="27" t="s">
        <v>1836</v>
      </c>
    </row>
    <row r="21" spans="1:10" x14ac:dyDescent="0.2">
      <c r="A21" s="3">
        <v>20</v>
      </c>
      <c r="B21" s="31" t="s">
        <v>2125</v>
      </c>
      <c r="C21" s="25" t="s">
        <v>1843</v>
      </c>
      <c r="D21" s="25" t="s">
        <v>1838</v>
      </c>
      <c r="E21" s="15">
        <v>9</v>
      </c>
      <c r="F21" s="15">
        <v>68</v>
      </c>
      <c r="G21" s="15">
        <v>24</v>
      </c>
      <c r="H21" s="15">
        <v>68</v>
      </c>
      <c r="I21" s="15">
        <v>33</v>
      </c>
      <c r="J21" s="40" t="s">
        <v>1719</v>
      </c>
    </row>
    <row r="22" spans="1:10" x14ac:dyDescent="0.2">
      <c r="A22" s="5">
        <v>21</v>
      </c>
      <c r="B22" s="31" t="s">
        <v>2146</v>
      </c>
      <c r="C22" s="25" t="s">
        <v>2155</v>
      </c>
      <c r="D22" s="25" t="s">
        <v>2156</v>
      </c>
      <c r="E22" s="39" t="s">
        <v>1719</v>
      </c>
      <c r="F22" s="39" t="s">
        <v>1719</v>
      </c>
      <c r="G22" s="15">
        <f>24*360</f>
        <v>8640</v>
      </c>
      <c r="H22" s="15" t="s">
        <v>2153</v>
      </c>
      <c r="I22" s="15">
        <v>8640</v>
      </c>
      <c r="J22" s="40" t="s">
        <v>1719</v>
      </c>
    </row>
    <row r="23" spans="1:10" x14ac:dyDescent="0.2">
      <c r="A23" s="5">
        <v>22</v>
      </c>
      <c r="B23" s="26" t="s">
        <v>1753</v>
      </c>
      <c r="C23" s="22" t="s">
        <v>1822</v>
      </c>
      <c r="D23" s="22" t="s">
        <v>1829</v>
      </c>
      <c r="E23" s="39" t="s">
        <v>1719</v>
      </c>
      <c r="F23" s="39" t="s">
        <v>1719</v>
      </c>
      <c r="G23" s="23">
        <v>30</v>
      </c>
      <c r="H23" s="23">
        <v>50</v>
      </c>
      <c r="I23" s="23">
        <v>30</v>
      </c>
      <c r="J23" s="27" t="s">
        <v>1830</v>
      </c>
    </row>
    <row r="24" spans="1:10" x14ac:dyDescent="0.2">
      <c r="A24" s="12">
        <v>23</v>
      </c>
      <c r="B24" s="26" t="s">
        <v>1775</v>
      </c>
      <c r="C24" s="22" t="s">
        <v>1825</v>
      </c>
      <c r="D24" s="22" t="s">
        <v>1838</v>
      </c>
      <c r="E24" s="23">
        <v>11</v>
      </c>
      <c r="F24" s="23">
        <v>44</v>
      </c>
      <c r="G24" s="23">
        <v>30</v>
      </c>
      <c r="H24" s="23">
        <v>44</v>
      </c>
      <c r="I24" s="23">
        <v>41</v>
      </c>
      <c r="J24" s="27" t="s">
        <v>1832</v>
      </c>
    </row>
    <row r="25" spans="1:10" x14ac:dyDescent="0.2">
      <c r="A25" s="3">
        <v>24</v>
      </c>
      <c r="B25" s="31" t="s">
        <v>1809</v>
      </c>
      <c r="C25" s="25" t="s">
        <v>1844</v>
      </c>
      <c r="D25" s="25" t="s">
        <v>1831</v>
      </c>
      <c r="E25" s="15">
        <v>40</v>
      </c>
      <c r="F25" s="15">
        <v>50</v>
      </c>
      <c r="G25" s="15">
        <v>4</v>
      </c>
      <c r="H25" s="39" t="s">
        <v>1719</v>
      </c>
      <c r="I25" s="39" t="s">
        <v>1719</v>
      </c>
      <c r="J25" s="40" t="s">
        <v>1719</v>
      </c>
    </row>
    <row r="26" spans="1:10" x14ac:dyDescent="0.2">
      <c r="A26" s="5">
        <v>25</v>
      </c>
      <c r="B26" s="31" t="s">
        <v>1812</v>
      </c>
      <c r="C26" s="25" t="s">
        <v>1844</v>
      </c>
      <c r="D26" s="25" t="s">
        <v>1831</v>
      </c>
      <c r="E26" s="15">
        <v>40</v>
      </c>
      <c r="F26" s="15">
        <v>50</v>
      </c>
      <c r="G26" s="15">
        <v>4</v>
      </c>
      <c r="H26" s="39" t="s">
        <v>1719</v>
      </c>
      <c r="I26" s="39" t="s">
        <v>1719</v>
      </c>
      <c r="J26" s="40" t="s">
        <v>1719</v>
      </c>
    </row>
    <row r="27" spans="1:10" x14ac:dyDescent="0.2">
      <c r="A27" s="5">
        <v>26</v>
      </c>
      <c r="B27" s="28" t="s">
        <v>1798</v>
      </c>
      <c r="C27" s="25" t="s">
        <v>1825</v>
      </c>
      <c r="D27" s="25" t="s">
        <v>1840</v>
      </c>
      <c r="E27" s="39" t="s">
        <v>1719</v>
      </c>
      <c r="F27" s="39" t="s">
        <v>1719</v>
      </c>
      <c r="G27" s="15">
        <v>30</v>
      </c>
      <c r="H27" s="15">
        <v>40</v>
      </c>
      <c r="I27" s="15">
        <v>30</v>
      </c>
      <c r="J27" s="29" t="s">
        <v>1841</v>
      </c>
    </row>
    <row r="28" spans="1:10" x14ac:dyDescent="0.2">
      <c r="A28" s="12">
        <v>27</v>
      </c>
      <c r="B28" s="26" t="s">
        <v>1721</v>
      </c>
      <c r="C28" s="22" t="s">
        <v>1822</v>
      </c>
      <c r="D28" s="22" t="s">
        <v>1823</v>
      </c>
      <c r="E28" s="39" t="s">
        <v>1719</v>
      </c>
      <c r="F28" s="39" t="s">
        <v>1719</v>
      </c>
      <c r="G28" s="23">
        <v>60</v>
      </c>
      <c r="H28" s="23">
        <v>50</v>
      </c>
      <c r="I28" s="23">
        <v>60</v>
      </c>
      <c r="J28" s="27" t="s">
        <v>1820</v>
      </c>
    </row>
    <row r="29" spans="1:10" x14ac:dyDescent="0.2">
      <c r="A29" s="3">
        <v>28</v>
      </c>
      <c r="B29" s="26" t="s">
        <v>1762</v>
      </c>
      <c r="C29" s="22" t="s">
        <v>1822</v>
      </c>
      <c r="D29" s="22" t="s">
        <v>1823</v>
      </c>
      <c r="E29" s="39" t="s">
        <v>1719</v>
      </c>
      <c r="F29" s="39" t="s">
        <v>1719</v>
      </c>
      <c r="G29" s="23">
        <v>75</v>
      </c>
      <c r="H29" s="23">
        <v>50</v>
      </c>
      <c r="I29" s="23">
        <v>75</v>
      </c>
      <c r="J29" s="27" t="s">
        <v>1833</v>
      </c>
    </row>
    <row r="30" spans="1:10" ht="17" x14ac:dyDescent="0.2">
      <c r="A30" s="5">
        <v>29</v>
      </c>
      <c r="B30" s="30" t="s">
        <v>1787</v>
      </c>
      <c r="C30" s="25" t="s">
        <v>1822</v>
      </c>
      <c r="D30" s="22" t="s">
        <v>1823</v>
      </c>
      <c r="E30" s="39" t="s">
        <v>1719</v>
      </c>
      <c r="F30" s="39" t="s">
        <v>1719</v>
      </c>
      <c r="G30" s="15">
        <v>60</v>
      </c>
      <c r="H30" s="15">
        <v>50</v>
      </c>
      <c r="I30" s="15">
        <v>60</v>
      </c>
      <c r="J30" s="29" t="s">
        <v>1833</v>
      </c>
    </row>
    <row r="31" spans="1:10" ht="17" x14ac:dyDescent="0.2">
      <c r="A31" s="5">
        <v>30</v>
      </c>
      <c r="B31" s="30" t="s">
        <v>1781</v>
      </c>
      <c r="C31" s="25" t="s">
        <v>1822</v>
      </c>
      <c r="D31" s="22" t="s">
        <v>1823</v>
      </c>
      <c r="E31" s="39" t="s">
        <v>1719</v>
      </c>
      <c r="F31" s="15">
        <v>50</v>
      </c>
      <c r="G31" s="15">
        <v>60</v>
      </c>
      <c r="H31" s="15">
        <v>50</v>
      </c>
      <c r="I31" s="15">
        <v>60</v>
      </c>
      <c r="J31" s="29" t="s">
        <v>1833</v>
      </c>
    </row>
    <row r="32" spans="1:10" x14ac:dyDescent="0.2">
      <c r="A32" s="12">
        <v>31</v>
      </c>
      <c r="B32" s="31" t="s">
        <v>2150</v>
      </c>
      <c r="C32" s="25" t="s">
        <v>2157</v>
      </c>
      <c r="D32" s="25" t="s">
        <v>2158</v>
      </c>
      <c r="E32" s="15">
        <v>10</v>
      </c>
      <c r="F32" s="15">
        <v>40</v>
      </c>
      <c r="G32" s="15">
        <v>10</v>
      </c>
      <c r="H32" s="15">
        <v>40</v>
      </c>
      <c r="I32" s="15">
        <v>20</v>
      </c>
      <c r="J32" s="40" t="s">
        <v>1719</v>
      </c>
    </row>
    <row r="33" spans="1:10" x14ac:dyDescent="0.2">
      <c r="A33" s="3">
        <v>32</v>
      </c>
      <c r="B33" s="26" t="s">
        <v>1736</v>
      </c>
      <c r="C33" s="22" t="s">
        <v>1822</v>
      </c>
      <c r="D33" s="84" t="s">
        <v>1719</v>
      </c>
      <c r="E33" s="39" t="s">
        <v>1719</v>
      </c>
      <c r="F33" s="39" t="s">
        <v>1719</v>
      </c>
      <c r="G33" s="23">
        <v>30</v>
      </c>
      <c r="H33" s="23">
        <v>40</v>
      </c>
      <c r="I33" s="23">
        <v>30</v>
      </c>
      <c r="J33" s="40" t="s">
        <v>1719</v>
      </c>
    </row>
    <row r="34" spans="1:10" ht="17" x14ac:dyDescent="0.2">
      <c r="A34" s="5">
        <v>33</v>
      </c>
      <c r="B34" s="30" t="s">
        <v>1795</v>
      </c>
      <c r="C34" s="25" t="s">
        <v>1822</v>
      </c>
      <c r="D34" s="22" t="s">
        <v>2033</v>
      </c>
      <c r="E34" s="39" t="s">
        <v>1719</v>
      </c>
      <c r="F34" s="15">
        <v>40</v>
      </c>
      <c r="G34" s="15">
        <v>40</v>
      </c>
      <c r="H34" s="39" t="s">
        <v>1719</v>
      </c>
      <c r="I34" s="15">
        <v>40</v>
      </c>
      <c r="J34" s="40" t="s">
        <v>1719</v>
      </c>
    </row>
    <row r="35" spans="1:10" ht="17" thickBot="1" x14ac:dyDescent="0.25">
      <c r="A35" s="5">
        <v>34</v>
      </c>
      <c r="B35" s="32" t="s">
        <v>2136</v>
      </c>
      <c r="C35" s="102" t="s">
        <v>1821</v>
      </c>
      <c r="D35" s="102" t="s">
        <v>1842</v>
      </c>
      <c r="E35" s="16">
        <v>5</v>
      </c>
      <c r="F35" s="16">
        <v>60</v>
      </c>
      <c r="G35" s="16">
        <v>10</v>
      </c>
      <c r="H35" s="16">
        <v>60</v>
      </c>
      <c r="I35" s="16">
        <v>15</v>
      </c>
      <c r="J35" s="42" t="s">
        <v>1719</v>
      </c>
    </row>
  </sheetData>
  <autoFilter ref="A1:J16" xr:uid="{CDBB92E7-1CD8-8142-90DE-8837599FD841}">
    <sortState xmlns:xlrd2="http://schemas.microsoft.com/office/spreadsheetml/2017/richdata2" ref="A2:J36">
      <sortCondition ref="B1:B36"/>
    </sortState>
  </autoFilter>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47CF-4DFC-694F-B84E-5027AD985C78}">
  <dimension ref="A1:O35"/>
  <sheetViews>
    <sheetView workbookViewId="0">
      <pane ySplit="1" topLeftCell="A8" activePane="bottomLeft" state="frozen"/>
      <selection pane="bottomLeft" activeCell="B1" sqref="B1"/>
    </sheetView>
  </sheetViews>
  <sheetFormatPr baseColWidth="10" defaultColWidth="11" defaultRowHeight="16" x14ac:dyDescent="0.2"/>
  <cols>
    <col min="1" max="1" width="6.1640625" style="5" bestFit="1" customWidth="1"/>
    <col min="2" max="2" width="26.1640625" style="4" bestFit="1" customWidth="1"/>
    <col min="3" max="3" width="11.6640625" style="13" customWidth="1"/>
    <col min="4" max="5" width="11.6640625" style="4" customWidth="1"/>
    <col min="6" max="8" width="11.6640625" style="6" customWidth="1"/>
    <col min="9" max="9" width="11.6640625" style="4" customWidth="1"/>
    <col min="10" max="10" width="11.6640625" style="9" customWidth="1"/>
    <col min="11" max="12" width="11.6640625" style="6" customWidth="1"/>
    <col min="13" max="13" width="11.6640625" style="4" customWidth="1"/>
    <col min="14" max="15" width="11.6640625" style="6" customWidth="1"/>
    <col min="16" max="16384" width="11" style="2"/>
  </cols>
  <sheetData>
    <row r="1" spans="1:15" s="7" customFormat="1" ht="52" thickBot="1" x14ac:dyDescent="0.25">
      <c r="A1" s="14" t="s">
        <v>1704</v>
      </c>
      <c r="B1" s="64" t="s">
        <v>1705</v>
      </c>
      <c r="C1" s="103" t="s">
        <v>1845</v>
      </c>
      <c r="D1" s="103" t="s">
        <v>1846</v>
      </c>
      <c r="E1" s="103" t="s">
        <v>1847</v>
      </c>
      <c r="F1" s="104" t="s">
        <v>1848</v>
      </c>
      <c r="G1" s="104" t="s">
        <v>1849</v>
      </c>
      <c r="H1" s="104" t="s">
        <v>1850</v>
      </c>
      <c r="I1" s="103" t="s">
        <v>1851</v>
      </c>
      <c r="J1" s="105" t="s">
        <v>1852</v>
      </c>
      <c r="K1" s="67" t="s">
        <v>1853</v>
      </c>
      <c r="L1" s="67" t="s">
        <v>1854</v>
      </c>
      <c r="M1" s="106" t="s">
        <v>1855</v>
      </c>
      <c r="N1" s="67" t="s">
        <v>1856</v>
      </c>
      <c r="O1" s="68" t="s">
        <v>1857</v>
      </c>
    </row>
    <row r="2" spans="1:15" x14ac:dyDescent="0.2">
      <c r="A2" s="5">
        <v>1</v>
      </c>
      <c r="B2" s="93" t="s">
        <v>2119</v>
      </c>
      <c r="C2" s="96" t="s">
        <v>2122</v>
      </c>
      <c r="D2" s="96" t="s">
        <v>2123</v>
      </c>
      <c r="E2" s="96" t="s">
        <v>1858</v>
      </c>
      <c r="F2" s="69" t="s">
        <v>1719</v>
      </c>
      <c r="G2" s="99" t="s">
        <v>1922</v>
      </c>
      <c r="H2" s="94" t="s">
        <v>1719</v>
      </c>
      <c r="I2" s="96" t="s">
        <v>2124</v>
      </c>
      <c r="J2" s="100">
        <v>12</v>
      </c>
      <c r="K2" s="69" t="s">
        <v>1719</v>
      </c>
      <c r="L2" s="69" t="s">
        <v>1719</v>
      </c>
      <c r="M2" s="94" t="s">
        <v>1719</v>
      </c>
      <c r="N2" s="69" t="s">
        <v>1719</v>
      </c>
      <c r="O2" s="107" t="s">
        <v>1719</v>
      </c>
    </row>
    <row r="3" spans="1:15" x14ac:dyDescent="0.2">
      <c r="A3" s="5">
        <v>2</v>
      </c>
      <c r="B3" s="26" t="s">
        <v>2142</v>
      </c>
      <c r="C3" s="22" t="s">
        <v>2163</v>
      </c>
      <c r="D3" s="22" t="s">
        <v>2164</v>
      </c>
      <c r="E3" s="59" t="s">
        <v>2190</v>
      </c>
      <c r="F3" s="23" t="s">
        <v>1719</v>
      </c>
      <c r="G3" s="23" t="s">
        <v>1719</v>
      </c>
      <c r="H3" s="22" t="s">
        <v>2165</v>
      </c>
      <c r="I3" s="22" t="s">
        <v>2166</v>
      </c>
      <c r="J3" s="24">
        <v>29</v>
      </c>
      <c r="K3" s="39" t="s">
        <v>1719</v>
      </c>
      <c r="L3" s="23" t="s">
        <v>1867</v>
      </c>
      <c r="M3" s="22" t="s">
        <v>2167</v>
      </c>
      <c r="N3" s="39" t="s">
        <v>1719</v>
      </c>
      <c r="O3" s="40" t="s">
        <v>2168</v>
      </c>
    </row>
    <row r="4" spans="1:15" x14ac:dyDescent="0.2">
      <c r="A4" s="12">
        <v>3</v>
      </c>
      <c r="B4" s="26" t="s">
        <v>2079</v>
      </c>
      <c r="C4" s="22" t="s">
        <v>2094</v>
      </c>
      <c r="D4" s="22" t="s">
        <v>1891</v>
      </c>
      <c r="E4" s="22" t="s">
        <v>1858</v>
      </c>
      <c r="F4" s="23" t="s">
        <v>1879</v>
      </c>
      <c r="G4" s="23" t="s">
        <v>2182</v>
      </c>
      <c r="H4" s="84" t="s">
        <v>1719</v>
      </c>
      <c r="I4" s="22" t="s">
        <v>2183</v>
      </c>
      <c r="J4" s="24" t="s">
        <v>2184</v>
      </c>
      <c r="K4" s="39" t="s">
        <v>1719</v>
      </c>
      <c r="L4" s="39" t="s">
        <v>1719</v>
      </c>
      <c r="M4" s="22" t="s">
        <v>2185</v>
      </c>
      <c r="N4" s="39" t="s">
        <v>1719</v>
      </c>
      <c r="O4" s="40" t="s">
        <v>1719</v>
      </c>
    </row>
    <row r="5" spans="1:15" x14ac:dyDescent="0.2">
      <c r="A5" s="5">
        <v>4</v>
      </c>
      <c r="B5" s="26" t="s">
        <v>1730</v>
      </c>
      <c r="C5" s="22" t="s">
        <v>1880</v>
      </c>
      <c r="D5" s="22" t="s">
        <v>1881</v>
      </c>
      <c r="E5" s="22" t="s">
        <v>1862</v>
      </c>
      <c r="F5" s="23" t="s">
        <v>1882</v>
      </c>
      <c r="G5" s="23" t="s">
        <v>2040</v>
      </c>
      <c r="H5" s="84" t="s">
        <v>1719</v>
      </c>
      <c r="I5" s="22" t="s">
        <v>1883</v>
      </c>
      <c r="J5" s="24">
        <f xml:space="preserve"> 5 + 85/5 + 130/10 + 10</f>
        <v>45</v>
      </c>
      <c r="K5" s="39" t="s">
        <v>1719</v>
      </c>
      <c r="L5" s="23" t="s">
        <v>1867</v>
      </c>
      <c r="M5" s="22" t="s">
        <v>1868</v>
      </c>
      <c r="N5" s="39" t="s">
        <v>1719</v>
      </c>
      <c r="O5" s="27" t="s">
        <v>1884</v>
      </c>
    </row>
    <row r="6" spans="1:15" x14ac:dyDescent="0.2">
      <c r="A6" s="5">
        <v>5</v>
      </c>
      <c r="B6" s="26" t="s">
        <v>1741</v>
      </c>
      <c r="C6" s="22" t="s">
        <v>1869</v>
      </c>
      <c r="D6" s="22" t="s">
        <v>1881</v>
      </c>
      <c r="E6" s="22" t="s">
        <v>1862</v>
      </c>
      <c r="F6" s="23" t="s">
        <v>1882</v>
      </c>
      <c r="G6" s="23" t="s">
        <v>2042</v>
      </c>
      <c r="H6" s="22" t="s">
        <v>1893</v>
      </c>
      <c r="I6" s="22" t="s">
        <v>1894</v>
      </c>
      <c r="J6" s="24">
        <f>5 + 85/5 + 130/10 + 10</f>
        <v>45</v>
      </c>
      <c r="K6" s="23" t="s">
        <v>1866</v>
      </c>
      <c r="L6" s="23" t="s">
        <v>1867</v>
      </c>
      <c r="M6" s="22" t="s">
        <v>1868</v>
      </c>
      <c r="N6" s="39" t="s">
        <v>1719</v>
      </c>
      <c r="O6" s="27" t="s">
        <v>1884</v>
      </c>
    </row>
    <row r="7" spans="1:15" x14ac:dyDescent="0.2">
      <c r="A7" s="12">
        <v>6</v>
      </c>
      <c r="B7" s="26" t="s">
        <v>1767</v>
      </c>
      <c r="C7" s="22" t="s">
        <v>1912</v>
      </c>
      <c r="D7" s="22" t="s">
        <v>1913</v>
      </c>
      <c r="E7" s="22" t="s">
        <v>1878</v>
      </c>
      <c r="F7" s="23" t="s">
        <v>1859</v>
      </c>
      <c r="G7" s="23" t="s">
        <v>1922</v>
      </c>
      <c r="H7" s="22" t="s">
        <v>1888</v>
      </c>
      <c r="I7" s="22" t="s">
        <v>1914</v>
      </c>
      <c r="J7" s="24">
        <f xml:space="preserve"> 10 + 200/10 + 5</f>
        <v>35</v>
      </c>
      <c r="K7" s="23" t="s">
        <v>1866</v>
      </c>
      <c r="L7" s="23" t="s">
        <v>1867</v>
      </c>
      <c r="M7" s="22" t="s">
        <v>1915</v>
      </c>
      <c r="N7" s="23" t="s">
        <v>1876</v>
      </c>
      <c r="O7" s="40" t="s">
        <v>1719</v>
      </c>
    </row>
    <row r="8" spans="1:15" x14ac:dyDescent="0.2">
      <c r="A8" s="5">
        <v>7</v>
      </c>
      <c r="B8" s="26" t="s">
        <v>2099</v>
      </c>
      <c r="C8" s="22" t="s">
        <v>2101</v>
      </c>
      <c r="D8" s="22" t="s">
        <v>1913</v>
      </c>
      <c r="E8" s="22" t="s">
        <v>2034</v>
      </c>
      <c r="F8" s="23" t="s">
        <v>1879</v>
      </c>
      <c r="G8" s="23" t="s">
        <v>2100</v>
      </c>
      <c r="H8" s="22" t="s">
        <v>2102</v>
      </c>
      <c r="I8" s="22" t="s">
        <v>2103</v>
      </c>
      <c r="J8" s="24">
        <v>24</v>
      </c>
      <c r="K8" s="23" t="s">
        <v>1866</v>
      </c>
      <c r="L8" s="39" t="s">
        <v>1719</v>
      </c>
      <c r="M8" s="22" t="s">
        <v>2104</v>
      </c>
      <c r="N8" s="39" t="s">
        <v>1719</v>
      </c>
      <c r="O8" s="40" t="s">
        <v>1719</v>
      </c>
    </row>
    <row r="9" spans="1:15" x14ac:dyDescent="0.2">
      <c r="A9" s="5">
        <v>8</v>
      </c>
      <c r="B9" s="26" t="s">
        <v>1803</v>
      </c>
      <c r="C9" s="22" t="s">
        <v>1946</v>
      </c>
      <c r="D9" s="22" t="s">
        <v>1947</v>
      </c>
      <c r="E9" s="22" t="s">
        <v>2035</v>
      </c>
      <c r="F9" s="39" t="s">
        <v>1719</v>
      </c>
      <c r="G9" s="23" t="s">
        <v>1922</v>
      </c>
      <c r="H9" s="22" t="s">
        <v>1948</v>
      </c>
      <c r="I9" s="22" t="s">
        <v>1949</v>
      </c>
      <c r="J9" s="24" t="s">
        <v>2025</v>
      </c>
      <c r="K9" s="39" t="s">
        <v>1719</v>
      </c>
      <c r="L9" s="23" t="s">
        <v>1867</v>
      </c>
      <c r="M9" s="22" t="s">
        <v>1939</v>
      </c>
      <c r="N9" s="39" t="s">
        <v>1719</v>
      </c>
      <c r="O9" s="40" t="s">
        <v>1719</v>
      </c>
    </row>
    <row r="10" spans="1:15" x14ac:dyDescent="0.2">
      <c r="A10" s="12">
        <v>9</v>
      </c>
      <c r="B10" s="26" t="s">
        <v>1726</v>
      </c>
      <c r="C10" s="22" t="s">
        <v>1869</v>
      </c>
      <c r="D10" s="22" t="s">
        <v>1870</v>
      </c>
      <c r="E10" s="22" t="s">
        <v>1871</v>
      </c>
      <c r="F10" s="23" t="s">
        <v>1872</v>
      </c>
      <c r="G10" s="23" t="s">
        <v>2039</v>
      </c>
      <c r="H10" s="22" t="s">
        <v>1873</v>
      </c>
      <c r="I10" s="22" t="s">
        <v>1874</v>
      </c>
      <c r="J10" s="24">
        <f>7 + 50/10 + 120/15 + 12</f>
        <v>32</v>
      </c>
      <c r="K10" s="23" t="s">
        <v>1866</v>
      </c>
      <c r="L10" s="23" t="s">
        <v>1867</v>
      </c>
      <c r="M10" s="22" t="s">
        <v>1875</v>
      </c>
      <c r="N10" s="23" t="s">
        <v>1876</v>
      </c>
      <c r="O10" s="40" t="s">
        <v>1719</v>
      </c>
    </row>
    <row r="11" spans="1:15" x14ac:dyDescent="0.2">
      <c r="A11" s="5">
        <v>10</v>
      </c>
      <c r="B11" s="26" t="s">
        <v>1793</v>
      </c>
      <c r="C11" s="22" t="s">
        <v>1936</v>
      </c>
      <c r="D11" s="22" t="s">
        <v>1937</v>
      </c>
      <c r="E11" s="22" t="s">
        <v>1878</v>
      </c>
      <c r="F11" s="23" t="s">
        <v>1908</v>
      </c>
      <c r="G11" s="23" t="s">
        <v>2042</v>
      </c>
      <c r="H11" s="22" t="s">
        <v>1864</v>
      </c>
      <c r="I11" s="22" t="s">
        <v>1938</v>
      </c>
      <c r="J11" s="24" t="s">
        <v>2025</v>
      </c>
      <c r="K11" s="23" t="s">
        <v>1719</v>
      </c>
      <c r="L11" s="23" t="s">
        <v>1867</v>
      </c>
      <c r="M11" s="22" t="s">
        <v>1939</v>
      </c>
      <c r="N11" s="39" t="s">
        <v>1719</v>
      </c>
      <c r="O11" s="40" t="s">
        <v>1719</v>
      </c>
    </row>
    <row r="12" spans="1:15" x14ac:dyDescent="0.2">
      <c r="A12" s="5">
        <v>11</v>
      </c>
      <c r="B12" s="26" t="s">
        <v>1750</v>
      </c>
      <c r="C12" s="22" t="s">
        <v>1885</v>
      </c>
      <c r="D12" s="22" t="s">
        <v>1895</v>
      </c>
      <c r="E12" s="22" t="s">
        <v>1878</v>
      </c>
      <c r="F12" s="39" t="s">
        <v>1719</v>
      </c>
      <c r="G12" s="23" t="s">
        <v>1922</v>
      </c>
      <c r="H12" s="22" t="s">
        <v>1864</v>
      </c>
      <c r="I12" s="22" t="s">
        <v>1896</v>
      </c>
      <c r="J12" s="24">
        <f xml:space="preserve"> 2 + 115/6 + 100/12 + 3</f>
        <v>32.5</v>
      </c>
      <c r="K12" s="39" t="s">
        <v>1719</v>
      </c>
      <c r="L12" s="39" t="s">
        <v>1719</v>
      </c>
      <c r="M12" s="22" t="s">
        <v>1897</v>
      </c>
      <c r="N12" s="39" t="s">
        <v>1719</v>
      </c>
      <c r="O12" s="40" t="s">
        <v>1719</v>
      </c>
    </row>
    <row r="13" spans="1:15" x14ac:dyDescent="0.2">
      <c r="A13" s="12">
        <v>12</v>
      </c>
      <c r="B13" s="26" t="s">
        <v>2140</v>
      </c>
      <c r="C13" s="22" t="s">
        <v>2159</v>
      </c>
      <c r="D13" s="22" t="s">
        <v>2186</v>
      </c>
      <c r="E13" s="22" t="s">
        <v>2187</v>
      </c>
      <c r="F13" s="23" t="s">
        <v>2154</v>
      </c>
      <c r="G13" s="23">
        <v>250</v>
      </c>
      <c r="H13" s="22" t="s">
        <v>2160</v>
      </c>
      <c r="I13" s="22" t="s">
        <v>2161</v>
      </c>
      <c r="J13" s="24">
        <v>65</v>
      </c>
      <c r="K13" s="23" t="s">
        <v>1866</v>
      </c>
      <c r="L13" s="23" t="s">
        <v>1867</v>
      </c>
      <c r="M13" s="22" t="s">
        <v>1939</v>
      </c>
      <c r="N13" s="23" t="s">
        <v>2087</v>
      </c>
      <c r="O13" s="27" t="s">
        <v>2162</v>
      </c>
    </row>
    <row r="14" spans="1:15" x14ac:dyDescent="0.2">
      <c r="A14" s="5">
        <v>13</v>
      </c>
      <c r="B14" s="26" t="s">
        <v>1778</v>
      </c>
      <c r="C14" s="22" t="s">
        <v>1928</v>
      </c>
      <c r="D14" s="22" t="s">
        <v>1891</v>
      </c>
      <c r="E14" s="22" t="s">
        <v>1858</v>
      </c>
      <c r="F14" s="23" t="s">
        <v>1879</v>
      </c>
      <c r="G14" s="23" t="s">
        <v>2038</v>
      </c>
      <c r="H14" s="22" t="s">
        <v>1864</v>
      </c>
      <c r="I14" s="22" t="s">
        <v>1929</v>
      </c>
      <c r="J14" s="24" t="s">
        <v>1930</v>
      </c>
      <c r="K14" s="23" t="s">
        <v>1866</v>
      </c>
      <c r="L14" s="39" t="s">
        <v>1719</v>
      </c>
      <c r="M14" s="22" t="s">
        <v>1931</v>
      </c>
      <c r="N14" s="39" t="s">
        <v>1719</v>
      </c>
      <c r="O14" s="40" t="s">
        <v>1719</v>
      </c>
    </row>
    <row r="15" spans="1:15" x14ac:dyDescent="0.2">
      <c r="A15" s="5">
        <v>14</v>
      </c>
      <c r="B15" s="26" t="s">
        <v>2088</v>
      </c>
      <c r="C15" s="22" t="s">
        <v>2093</v>
      </c>
      <c r="D15" s="22" t="s">
        <v>1891</v>
      </c>
      <c r="E15" s="22" t="s">
        <v>1858</v>
      </c>
      <c r="F15" s="23" t="s">
        <v>1879</v>
      </c>
      <c r="G15" s="23" t="s">
        <v>2038</v>
      </c>
      <c r="H15" s="22" t="s">
        <v>1948</v>
      </c>
      <c r="I15" s="22" t="s">
        <v>2095</v>
      </c>
      <c r="J15" s="24">
        <v>42</v>
      </c>
      <c r="K15" s="23" t="s">
        <v>1866</v>
      </c>
      <c r="L15" s="39" t="s">
        <v>1719</v>
      </c>
      <c r="M15" s="22" t="s">
        <v>1892</v>
      </c>
      <c r="N15" s="39" t="s">
        <v>1719</v>
      </c>
      <c r="O15" s="40" t="s">
        <v>1719</v>
      </c>
    </row>
    <row r="16" spans="1:15" x14ac:dyDescent="0.2">
      <c r="A16" s="12">
        <v>15</v>
      </c>
      <c r="B16" s="26" t="s">
        <v>1805</v>
      </c>
      <c r="C16" s="22" t="s">
        <v>1950</v>
      </c>
      <c r="D16" s="22" t="s">
        <v>1951</v>
      </c>
      <c r="E16" s="22" t="s">
        <v>2036</v>
      </c>
      <c r="F16" s="23" t="s">
        <v>1872</v>
      </c>
      <c r="G16" s="23" t="s">
        <v>2040</v>
      </c>
      <c r="H16" s="22" t="s">
        <v>1948</v>
      </c>
      <c r="I16" s="22" t="s">
        <v>1952</v>
      </c>
      <c r="J16" s="24" t="s">
        <v>2028</v>
      </c>
      <c r="K16" s="39" t="s">
        <v>1719</v>
      </c>
      <c r="L16" s="23" t="s">
        <v>1867</v>
      </c>
      <c r="M16" s="22" t="s">
        <v>1890</v>
      </c>
      <c r="N16" s="39" t="s">
        <v>1719</v>
      </c>
      <c r="O16" s="40" t="s">
        <v>1719</v>
      </c>
    </row>
    <row r="17" spans="1:15" s="10" customFormat="1" x14ac:dyDescent="0.2">
      <c r="A17" s="5">
        <v>16</v>
      </c>
      <c r="B17" s="26" t="s">
        <v>1758</v>
      </c>
      <c r="C17" s="22" t="s">
        <v>1900</v>
      </c>
      <c r="D17" s="22" t="s">
        <v>1901</v>
      </c>
      <c r="E17" s="22" t="s">
        <v>1902</v>
      </c>
      <c r="F17" s="23" t="s">
        <v>1879</v>
      </c>
      <c r="G17" s="23" t="s">
        <v>1922</v>
      </c>
      <c r="H17" s="22" t="s">
        <v>1864</v>
      </c>
      <c r="I17" s="22" t="s">
        <v>1903</v>
      </c>
      <c r="J17" s="24">
        <f xml:space="preserve"> 1 + 210/5 + 50/5 + 1</f>
        <v>54</v>
      </c>
      <c r="K17" s="23" t="s">
        <v>1866</v>
      </c>
      <c r="L17" s="39" t="s">
        <v>1719</v>
      </c>
      <c r="M17" s="22" t="s">
        <v>1897</v>
      </c>
      <c r="N17" s="23" t="s">
        <v>1904</v>
      </c>
      <c r="O17" s="27" t="s">
        <v>1905</v>
      </c>
    </row>
    <row r="18" spans="1:15" s="10" customFormat="1" x14ac:dyDescent="0.2">
      <c r="A18" s="5">
        <v>17</v>
      </c>
      <c r="B18" s="26" t="s">
        <v>1745</v>
      </c>
      <c r="C18" s="22" t="s">
        <v>1885</v>
      </c>
      <c r="D18" s="22" t="s">
        <v>1886</v>
      </c>
      <c r="E18" s="22" t="s">
        <v>1878</v>
      </c>
      <c r="F18" s="23" t="s">
        <v>1887</v>
      </c>
      <c r="G18" s="23" t="s">
        <v>2041</v>
      </c>
      <c r="H18" s="22" t="s">
        <v>1888</v>
      </c>
      <c r="I18" s="22" t="s">
        <v>1889</v>
      </c>
      <c r="J18" s="24">
        <f xml:space="preserve"> 1 + 160/5 + 30/15</f>
        <v>35</v>
      </c>
      <c r="K18" s="39" t="s">
        <v>1719</v>
      </c>
      <c r="L18" s="23" t="s">
        <v>1867</v>
      </c>
      <c r="M18" s="22" t="s">
        <v>1890</v>
      </c>
      <c r="N18" s="39" t="s">
        <v>1719</v>
      </c>
      <c r="O18" s="40" t="s">
        <v>1719</v>
      </c>
    </row>
    <row r="19" spans="1:15" s="10" customFormat="1" x14ac:dyDescent="0.2">
      <c r="A19" s="12">
        <v>18</v>
      </c>
      <c r="B19" s="26" t="s">
        <v>1772</v>
      </c>
      <c r="C19" s="22" t="s">
        <v>1920</v>
      </c>
      <c r="D19" s="22" t="s">
        <v>1921</v>
      </c>
      <c r="E19" s="22" t="s">
        <v>1858</v>
      </c>
      <c r="F19" s="39" t="s">
        <v>1719</v>
      </c>
      <c r="G19" s="23" t="s">
        <v>1922</v>
      </c>
      <c r="H19" s="22" t="s">
        <v>1864</v>
      </c>
      <c r="I19" s="22" t="s">
        <v>1923</v>
      </c>
      <c r="J19" s="24">
        <f>2+76/3+ 110/5+2</f>
        <v>51.333333333333329</v>
      </c>
      <c r="K19" s="39" t="s">
        <v>1719</v>
      </c>
      <c r="L19" s="39" t="s">
        <v>1719</v>
      </c>
      <c r="M19" s="22" t="s">
        <v>1924</v>
      </c>
      <c r="N19" s="23" t="s">
        <v>1876</v>
      </c>
      <c r="O19" s="27" t="s">
        <v>1877</v>
      </c>
    </row>
    <row r="20" spans="1:15" s="10" customFormat="1" x14ac:dyDescent="0.2">
      <c r="A20" s="5">
        <v>19</v>
      </c>
      <c r="B20" s="26" t="s">
        <v>1768</v>
      </c>
      <c r="C20" s="22" t="s">
        <v>1916</v>
      </c>
      <c r="D20" s="22" t="s">
        <v>1895</v>
      </c>
      <c r="E20" s="22" t="s">
        <v>1878</v>
      </c>
      <c r="F20" s="23" t="s">
        <v>1879</v>
      </c>
      <c r="G20" s="23" t="s">
        <v>1922</v>
      </c>
      <c r="H20" s="22" t="s">
        <v>1864</v>
      </c>
      <c r="I20" s="22" t="s">
        <v>1917</v>
      </c>
      <c r="J20" s="24">
        <f>1+250/10</f>
        <v>26</v>
      </c>
      <c r="K20" s="39" t="s">
        <v>1719</v>
      </c>
      <c r="L20" s="39" t="s">
        <v>1719</v>
      </c>
      <c r="M20" s="22" t="s">
        <v>1918</v>
      </c>
      <c r="N20" s="39" t="s">
        <v>1719</v>
      </c>
      <c r="O20" s="27" t="s">
        <v>1919</v>
      </c>
    </row>
    <row r="21" spans="1:15" x14ac:dyDescent="0.2">
      <c r="A21" s="5">
        <v>20</v>
      </c>
      <c r="B21" s="26" t="s">
        <v>2125</v>
      </c>
      <c r="C21" s="22" t="s">
        <v>2130</v>
      </c>
      <c r="D21" s="22" t="s">
        <v>2131</v>
      </c>
      <c r="E21" s="22" t="s">
        <v>2034</v>
      </c>
      <c r="F21" s="39" t="s">
        <v>1719</v>
      </c>
      <c r="G21" s="39" t="s">
        <v>1719</v>
      </c>
      <c r="H21" s="22" t="s">
        <v>1948</v>
      </c>
      <c r="I21" s="22" t="s">
        <v>2132</v>
      </c>
      <c r="J21" s="24">
        <v>54</v>
      </c>
      <c r="K21" s="39" t="s">
        <v>1719</v>
      </c>
      <c r="L21" s="39" t="s">
        <v>1719</v>
      </c>
      <c r="M21" s="22" t="s">
        <v>2133</v>
      </c>
      <c r="N21" s="39" t="s">
        <v>1719</v>
      </c>
      <c r="O21" s="40" t="s">
        <v>1719</v>
      </c>
    </row>
    <row r="22" spans="1:15" s="10" customFormat="1" x14ac:dyDescent="0.2">
      <c r="A22" s="12">
        <v>21</v>
      </c>
      <c r="B22" s="26" t="s">
        <v>2146</v>
      </c>
      <c r="C22" s="22" t="s">
        <v>2169</v>
      </c>
      <c r="D22" s="22" t="s">
        <v>2170</v>
      </c>
      <c r="E22" s="22" t="s">
        <v>2034</v>
      </c>
      <c r="F22" s="23" t="s">
        <v>1908</v>
      </c>
      <c r="G22" s="23">
        <v>260</v>
      </c>
      <c r="H22" s="84" t="s">
        <v>1719</v>
      </c>
      <c r="I22" s="22" t="s">
        <v>2171</v>
      </c>
      <c r="J22" s="24">
        <v>30</v>
      </c>
      <c r="K22" s="39" t="s">
        <v>1719</v>
      </c>
      <c r="L22" s="39" t="s">
        <v>1719</v>
      </c>
      <c r="M22" s="22" t="s">
        <v>2172</v>
      </c>
      <c r="N22" s="39" t="s">
        <v>1719</v>
      </c>
      <c r="O22" s="27" t="s">
        <v>2173</v>
      </c>
    </row>
    <row r="23" spans="1:15" s="10" customFormat="1" x14ac:dyDescent="0.2">
      <c r="A23" s="5">
        <v>22</v>
      </c>
      <c r="B23" s="26" t="s">
        <v>1753</v>
      </c>
      <c r="C23" s="22" t="s">
        <v>1880</v>
      </c>
      <c r="D23" s="22" t="s">
        <v>1898</v>
      </c>
      <c r="E23" s="22" t="s">
        <v>1858</v>
      </c>
      <c r="F23" s="23" t="s">
        <v>1863</v>
      </c>
      <c r="G23" s="23" t="s">
        <v>1922</v>
      </c>
      <c r="H23" s="22" t="s">
        <v>1888</v>
      </c>
      <c r="I23" s="22" t="s">
        <v>1899</v>
      </c>
      <c r="J23" s="24">
        <f>0.3 + 70/10 + 30/3 + 110/5 + 10.2</f>
        <v>49.5</v>
      </c>
      <c r="K23" s="39" t="s">
        <v>1719</v>
      </c>
      <c r="L23" s="39" t="s">
        <v>1719</v>
      </c>
      <c r="M23" s="84" t="s">
        <v>1719</v>
      </c>
      <c r="N23" s="39" t="s">
        <v>1719</v>
      </c>
      <c r="O23" s="40" t="s">
        <v>1719</v>
      </c>
    </row>
    <row r="24" spans="1:15" s="10" customFormat="1" x14ac:dyDescent="0.2">
      <c r="A24" s="5">
        <v>23</v>
      </c>
      <c r="B24" s="26" t="s">
        <v>1775</v>
      </c>
      <c r="C24" s="22" t="s">
        <v>1900</v>
      </c>
      <c r="D24" s="22" t="s">
        <v>1901</v>
      </c>
      <c r="E24" s="22" t="s">
        <v>1902</v>
      </c>
      <c r="F24" s="23" t="s">
        <v>1859</v>
      </c>
      <c r="G24" s="23" t="s">
        <v>1922</v>
      </c>
      <c r="H24" s="22" t="s">
        <v>1864</v>
      </c>
      <c r="I24" s="22" t="s">
        <v>1925</v>
      </c>
      <c r="J24" s="24">
        <f xml:space="preserve"> 1 + 210/5 + 50/5</f>
        <v>53</v>
      </c>
      <c r="K24" s="23" t="s">
        <v>1866</v>
      </c>
      <c r="L24" s="23" t="s">
        <v>1867</v>
      </c>
      <c r="M24" s="22" t="s">
        <v>1926</v>
      </c>
      <c r="N24" s="23" t="s">
        <v>1927</v>
      </c>
      <c r="O24" s="40" t="s">
        <v>1719</v>
      </c>
    </row>
    <row r="25" spans="1:15" s="10" customFormat="1" x14ac:dyDescent="0.2">
      <c r="A25" s="12">
        <v>24</v>
      </c>
      <c r="B25" s="35" t="s">
        <v>1809</v>
      </c>
      <c r="C25" s="22" t="s">
        <v>1860</v>
      </c>
      <c r="D25" s="22" t="s">
        <v>1907</v>
      </c>
      <c r="E25" s="22" t="s">
        <v>1862</v>
      </c>
      <c r="F25" s="23">
        <v>0.5</v>
      </c>
      <c r="G25" s="23" t="s">
        <v>1922</v>
      </c>
      <c r="H25" s="22" t="s">
        <v>1948</v>
      </c>
      <c r="I25" s="22" t="s">
        <v>1953</v>
      </c>
      <c r="J25" s="24">
        <v>96.7</v>
      </c>
      <c r="K25" s="23" t="s">
        <v>1866</v>
      </c>
      <c r="L25" s="23" t="s">
        <v>1867</v>
      </c>
      <c r="M25" s="22" t="s">
        <v>1954</v>
      </c>
      <c r="N25" s="39" t="s">
        <v>1719</v>
      </c>
      <c r="O25" s="40" t="s">
        <v>1719</v>
      </c>
    </row>
    <row r="26" spans="1:15" s="10" customFormat="1" x14ac:dyDescent="0.2">
      <c r="A26" s="5">
        <v>25</v>
      </c>
      <c r="B26" s="35" t="s">
        <v>1812</v>
      </c>
      <c r="C26" s="22" t="s">
        <v>1860</v>
      </c>
      <c r="D26" s="22" t="s">
        <v>1907</v>
      </c>
      <c r="E26" s="22" t="s">
        <v>1862</v>
      </c>
      <c r="F26" s="23">
        <v>0.5</v>
      </c>
      <c r="G26" s="23" t="s">
        <v>1922</v>
      </c>
      <c r="H26" s="22" t="s">
        <v>1948</v>
      </c>
      <c r="I26" s="22" t="s">
        <v>1953</v>
      </c>
      <c r="J26" s="24">
        <v>96.7</v>
      </c>
      <c r="K26" s="23" t="s">
        <v>1866</v>
      </c>
      <c r="L26" s="23" t="s">
        <v>1867</v>
      </c>
      <c r="M26" s="22" t="s">
        <v>1954</v>
      </c>
      <c r="N26" s="39" t="s">
        <v>1719</v>
      </c>
      <c r="O26" s="40" t="s">
        <v>1719</v>
      </c>
    </row>
    <row r="27" spans="1:15" x14ac:dyDescent="0.2">
      <c r="A27" s="5">
        <v>26</v>
      </c>
      <c r="B27" s="26" t="s">
        <v>1798</v>
      </c>
      <c r="C27" s="22" t="s">
        <v>1942</v>
      </c>
      <c r="D27" s="34" t="s">
        <v>1943</v>
      </c>
      <c r="E27" s="22" t="s">
        <v>2034</v>
      </c>
      <c r="F27" s="39" t="s">
        <v>1719</v>
      </c>
      <c r="G27" s="23" t="s">
        <v>1922</v>
      </c>
      <c r="H27" s="22" t="s">
        <v>1944</v>
      </c>
      <c r="I27" s="22" t="s">
        <v>2037</v>
      </c>
      <c r="J27" s="24" t="s">
        <v>2027</v>
      </c>
      <c r="K27" s="23" t="s">
        <v>1866</v>
      </c>
      <c r="L27" s="23" t="s">
        <v>1867</v>
      </c>
      <c r="M27" s="22" t="s">
        <v>1945</v>
      </c>
      <c r="N27" s="39" t="s">
        <v>1719</v>
      </c>
      <c r="O27" s="40" t="s">
        <v>1719</v>
      </c>
    </row>
    <row r="28" spans="1:15" x14ac:dyDescent="0.2">
      <c r="A28" s="12">
        <v>27</v>
      </c>
      <c r="B28" s="26" t="s">
        <v>1721</v>
      </c>
      <c r="C28" s="22" t="s">
        <v>1860</v>
      </c>
      <c r="D28" s="22" t="s">
        <v>1861</v>
      </c>
      <c r="E28" s="22" t="s">
        <v>1862</v>
      </c>
      <c r="F28" s="23" t="s">
        <v>1863</v>
      </c>
      <c r="G28" s="23" t="s">
        <v>1922</v>
      </c>
      <c r="H28" s="22" t="s">
        <v>1864</v>
      </c>
      <c r="I28" s="22" t="s">
        <v>1865</v>
      </c>
      <c r="J28" s="24">
        <f xml:space="preserve"> 2 + 185/2.5 + 5</f>
        <v>81</v>
      </c>
      <c r="K28" s="23" t="s">
        <v>1866</v>
      </c>
      <c r="L28" s="23" t="s">
        <v>1867</v>
      </c>
      <c r="M28" s="22" t="s">
        <v>1868</v>
      </c>
      <c r="N28" s="39" t="s">
        <v>1719</v>
      </c>
      <c r="O28" s="40" t="s">
        <v>1719</v>
      </c>
    </row>
    <row r="29" spans="1:15" x14ac:dyDescent="0.2">
      <c r="A29" s="5">
        <v>28</v>
      </c>
      <c r="B29" s="26" t="s">
        <v>1762</v>
      </c>
      <c r="C29" s="22" t="s">
        <v>1906</v>
      </c>
      <c r="D29" s="22" t="s">
        <v>1907</v>
      </c>
      <c r="E29" s="22" t="s">
        <v>1862</v>
      </c>
      <c r="F29" s="23" t="s">
        <v>1908</v>
      </c>
      <c r="G29" s="23" t="s">
        <v>1922</v>
      </c>
      <c r="H29" s="22" t="s">
        <v>1909</v>
      </c>
      <c r="I29" s="22" t="s">
        <v>1910</v>
      </c>
      <c r="J29" s="24">
        <f xml:space="preserve"> 5 + 105/2 + 10 + 70/7 + 10</f>
        <v>87.5</v>
      </c>
      <c r="K29" s="23" t="s">
        <v>1866</v>
      </c>
      <c r="L29" s="23" t="s">
        <v>1867</v>
      </c>
      <c r="M29" s="22" t="s">
        <v>1911</v>
      </c>
      <c r="N29" s="39" t="s">
        <v>1719</v>
      </c>
      <c r="O29" s="40" t="s">
        <v>1719</v>
      </c>
    </row>
    <row r="30" spans="1:15" x14ac:dyDescent="0.2">
      <c r="A30" s="5">
        <v>29</v>
      </c>
      <c r="B30" s="26" t="s">
        <v>1787</v>
      </c>
      <c r="C30" s="22" t="s">
        <v>1935</v>
      </c>
      <c r="D30" s="22" t="s">
        <v>1907</v>
      </c>
      <c r="E30" s="22" t="s">
        <v>1862</v>
      </c>
      <c r="F30" s="23" t="s">
        <v>1863</v>
      </c>
      <c r="G30" s="23" t="s">
        <v>1922</v>
      </c>
      <c r="H30" s="22" t="s">
        <v>1864</v>
      </c>
      <c r="I30" s="22" t="s">
        <v>1933</v>
      </c>
      <c r="J30" s="24" t="s">
        <v>1934</v>
      </c>
      <c r="K30" s="23" t="s">
        <v>1719</v>
      </c>
      <c r="L30" s="23" t="s">
        <v>1867</v>
      </c>
      <c r="M30" s="22" t="s">
        <v>1868</v>
      </c>
      <c r="N30" s="39" t="s">
        <v>1719</v>
      </c>
      <c r="O30" s="40" t="s">
        <v>1719</v>
      </c>
    </row>
    <row r="31" spans="1:15" x14ac:dyDescent="0.2">
      <c r="A31" s="12">
        <v>30</v>
      </c>
      <c r="B31" s="26" t="s">
        <v>1781</v>
      </c>
      <c r="C31" s="22" t="s">
        <v>1932</v>
      </c>
      <c r="D31" s="22" t="s">
        <v>1907</v>
      </c>
      <c r="E31" s="22" t="s">
        <v>1862</v>
      </c>
      <c r="F31" s="23" t="s">
        <v>1863</v>
      </c>
      <c r="G31" s="23" t="s">
        <v>1922</v>
      </c>
      <c r="H31" s="22" t="s">
        <v>1864</v>
      </c>
      <c r="I31" s="22" t="s">
        <v>1933</v>
      </c>
      <c r="J31" s="24" t="s">
        <v>1934</v>
      </c>
      <c r="K31" s="23" t="s">
        <v>1719</v>
      </c>
      <c r="L31" s="23" t="s">
        <v>1867</v>
      </c>
      <c r="M31" s="22" t="s">
        <v>1868</v>
      </c>
      <c r="N31" s="39" t="s">
        <v>1719</v>
      </c>
      <c r="O31" s="40" t="s">
        <v>1719</v>
      </c>
    </row>
    <row r="32" spans="1:15" x14ac:dyDescent="0.2">
      <c r="A32" s="5">
        <v>31</v>
      </c>
      <c r="B32" s="26" t="s">
        <v>2150</v>
      </c>
      <c r="C32" s="22" t="s">
        <v>2174</v>
      </c>
      <c r="D32" s="22" t="s">
        <v>1719</v>
      </c>
      <c r="E32" s="22" t="s">
        <v>1719</v>
      </c>
      <c r="F32" s="23" t="s">
        <v>1908</v>
      </c>
      <c r="G32" s="23">
        <v>250</v>
      </c>
      <c r="H32" s="84" t="s">
        <v>1719</v>
      </c>
      <c r="I32" s="22" t="s">
        <v>2175</v>
      </c>
      <c r="J32" s="24">
        <v>25</v>
      </c>
      <c r="K32" s="39" t="s">
        <v>1719</v>
      </c>
      <c r="L32" s="39" t="s">
        <v>1719</v>
      </c>
      <c r="M32" s="84" t="s">
        <v>1719</v>
      </c>
      <c r="N32" s="39" t="s">
        <v>1719</v>
      </c>
      <c r="O32" s="40" t="s">
        <v>1719</v>
      </c>
    </row>
    <row r="33" spans="1:15" x14ac:dyDescent="0.2">
      <c r="A33" s="5">
        <v>32</v>
      </c>
      <c r="B33" s="26" t="s">
        <v>1736</v>
      </c>
      <c r="C33" s="22" t="s">
        <v>1885</v>
      </c>
      <c r="D33" s="22" t="s">
        <v>1886</v>
      </c>
      <c r="E33" s="22" t="s">
        <v>1878</v>
      </c>
      <c r="F33" s="23" t="s">
        <v>1887</v>
      </c>
      <c r="G33" s="23" t="s">
        <v>2041</v>
      </c>
      <c r="H33" s="22" t="s">
        <v>1888</v>
      </c>
      <c r="I33" s="22" t="s">
        <v>1889</v>
      </c>
      <c r="J33" s="24">
        <f xml:space="preserve"> 1 + 160/5 + 30/15</f>
        <v>35</v>
      </c>
      <c r="K33" s="23" t="s">
        <v>1866</v>
      </c>
      <c r="L33" s="23" t="s">
        <v>1867</v>
      </c>
      <c r="M33" s="22" t="s">
        <v>1890</v>
      </c>
      <c r="N33" s="23" t="s">
        <v>1876</v>
      </c>
      <c r="O33" s="40" t="s">
        <v>1719</v>
      </c>
    </row>
    <row r="34" spans="1:15" x14ac:dyDescent="0.2">
      <c r="A34" s="12">
        <v>33</v>
      </c>
      <c r="B34" s="28" t="s">
        <v>1795</v>
      </c>
      <c r="C34" s="25" t="s">
        <v>1885</v>
      </c>
      <c r="D34" s="25" t="s">
        <v>1886</v>
      </c>
      <c r="E34" s="22" t="s">
        <v>1878</v>
      </c>
      <c r="F34" s="15" t="s">
        <v>1887</v>
      </c>
      <c r="G34" s="15" t="s">
        <v>2041</v>
      </c>
      <c r="H34" s="25" t="s">
        <v>1888</v>
      </c>
      <c r="I34" s="25" t="s">
        <v>1940</v>
      </c>
      <c r="J34" s="33" t="s">
        <v>2026</v>
      </c>
      <c r="K34" s="23" t="s">
        <v>1719</v>
      </c>
      <c r="L34" s="39" t="s">
        <v>1719</v>
      </c>
      <c r="M34" s="25" t="s">
        <v>1941</v>
      </c>
      <c r="N34" s="39" t="s">
        <v>1719</v>
      </c>
      <c r="O34" s="40" t="s">
        <v>1719</v>
      </c>
    </row>
    <row r="35" spans="1:15" ht="17" thickBot="1" x14ac:dyDescent="0.25">
      <c r="A35" s="5">
        <v>34</v>
      </c>
      <c r="B35" s="77" t="s">
        <v>2136</v>
      </c>
      <c r="C35" s="36" t="s">
        <v>2122</v>
      </c>
      <c r="D35" s="36" t="s">
        <v>2123</v>
      </c>
      <c r="E35" s="36" t="s">
        <v>1858</v>
      </c>
      <c r="F35" s="41" t="s">
        <v>1719</v>
      </c>
      <c r="G35" s="37" t="s">
        <v>1922</v>
      </c>
      <c r="H35" s="91" t="s">
        <v>1719</v>
      </c>
      <c r="I35" s="36" t="s">
        <v>2124</v>
      </c>
      <c r="J35" s="38">
        <v>12</v>
      </c>
      <c r="K35" s="41" t="s">
        <v>1719</v>
      </c>
      <c r="L35" s="41" t="s">
        <v>1719</v>
      </c>
      <c r="M35" s="91" t="s">
        <v>1719</v>
      </c>
      <c r="N35" s="41" t="s">
        <v>1719</v>
      </c>
      <c r="O35" s="42" t="s">
        <v>1719</v>
      </c>
    </row>
  </sheetData>
  <autoFilter ref="A1:O26" xr:uid="{29AB4661-4EB0-0543-B5DD-31A6B580DD8D}">
    <sortState xmlns:xlrd2="http://schemas.microsoft.com/office/spreadsheetml/2017/richdata2" ref="A2:O36">
      <sortCondition ref="B1:B36"/>
    </sortState>
  </autoFilter>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BCBDF-1349-1840-B7B0-D199479868C5}">
  <dimension ref="A1:J35"/>
  <sheetViews>
    <sheetView tabSelected="1" workbookViewId="0">
      <pane xSplit="2" ySplit="1" topLeftCell="C2" activePane="bottomRight" state="frozen"/>
      <selection activeCell="H30" sqref="H30"/>
      <selection pane="topRight" activeCell="H30" sqref="H30"/>
      <selection pane="bottomLeft" activeCell="H30" sqref="H30"/>
      <selection pane="bottomRight" activeCell="B1" sqref="B1"/>
    </sheetView>
  </sheetViews>
  <sheetFormatPr baseColWidth="10" defaultColWidth="11" defaultRowHeight="16" x14ac:dyDescent="0.2"/>
  <cols>
    <col min="1" max="1" width="6.1640625" style="3" bestFit="1" customWidth="1"/>
    <col min="2" max="2" width="16.33203125" style="48" customWidth="1"/>
    <col min="3" max="4" width="11.6640625" style="48" customWidth="1"/>
    <col min="5" max="7" width="11.6640625" style="8" customWidth="1"/>
    <col min="8" max="8" width="11.6640625" style="55" customWidth="1"/>
    <col min="9" max="9" width="11.6640625" style="8" customWidth="1"/>
    <col min="10" max="16384" width="11" style="7"/>
  </cols>
  <sheetData>
    <row r="1" spans="1:10" ht="52" thickBot="1" x14ac:dyDescent="0.25">
      <c r="A1" s="14" t="s">
        <v>1704</v>
      </c>
      <c r="B1" s="64" t="s">
        <v>1705</v>
      </c>
      <c r="C1" s="65" t="s">
        <v>4350</v>
      </c>
      <c r="D1" s="65" t="s">
        <v>1955</v>
      </c>
      <c r="E1" s="66" t="s">
        <v>1956</v>
      </c>
      <c r="F1" s="67" t="s">
        <v>1957</v>
      </c>
      <c r="G1" s="67" t="s">
        <v>4351</v>
      </c>
      <c r="H1" s="67" t="s">
        <v>1958</v>
      </c>
      <c r="I1" s="68" t="s">
        <v>1959</v>
      </c>
      <c r="J1" s="7" t="s">
        <v>3772</v>
      </c>
    </row>
    <row r="2" spans="1:10" s="2" customFormat="1" x14ac:dyDescent="0.2">
      <c r="A2" s="3">
        <v>1</v>
      </c>
      <c r="B2" s="93" t="s">
        <v>2119</v>
      </c>
      <c r="C2" s="96" t="s">
        <v>2120</v>
      </c>
      <c r="D2" s="96" t="s">
        <v>2121</v>
      </c>
      <c r="E2" s="99">
        <v>47</v>
      </c>
      <c r="F2" s="69" t="s">
        <v>1719</v>
      </c>
      <c r="G2" s="99">
        <v>70</v>
      </c>
      <c r="H2" s="69" t="s">
        <v>1719</v>
      </c>
      <c r="I2" s="97" t="s">
        <v>1971</v>
      </c>
      <c r="J2" s="2" t="s">
        <v>3772</v>
      </c>
    </row>
    <row r="3" spans="1:10" s="2" customFormat="1" x14ac:dyDescent="0.2">
      <c r="A3" s="3">
        <v>2</v>
      </c>
      <c r="B3" s="26" t="s">
        <v>2142</v>
      </c>
      <c r="C3" s="22" t="s">
        <v>2178</v>
      </c>
      <c r="D3" s="22" t="s">
        <v>2179</v>
      </c>
      <c r="E3" s="23">
        <v>60</v>
      </c>
      <c r="F3" s="39">
        <v>18</v>
      </c>
      <c r="G3" s="23">
        <v>16</v>
      </c>
      <c r="H3" s="39">
        <v>5</v>
      </c>
      <c r="I3" s="86" t="s">
        <v>1971</v>
      </c>
      <c r="J3" s="2" t="s">
        <v>3772</v>
      </c>
    </row>
    <row r="4" spans="1:10" s="2" customFormat="1" x14ac:dyDescent="0.2">
      <c r="A4" s="3">
        <v>3</v>
      </c>
      <c r="B4" s="26" t="s">
        <v>2079</v>
      </c>
      <c r="C4" s="22" t="s">
        <v>8</v>
      </c>
      <c r="D4" s="22" t="s">
        <v>2080</v>
      </c>
      <c r="E4" s="23">
        <f>18+31+34</f>
        <v>83</v>
      </c>
      <c r="F4" s="39" t="s">
        <v>1719</v>
      </c>
      <c r="G4" s="23">
        <v>64</v>
      </c>
      <c r="H4" s="39">
        <v>31</v>
      </c>
      <c r="I4" s="86" t="s">
        <v>2086</v>
      </c>
      <c r="J4" s="2" t="s">
        <v>3772</v>
      </c>
    </row>
    <row r="5" spans="1:10" s="2" customFormat="1" x14ac:dyDescent="0.2">
      <c r="A5" s="3">
        <v>4</v>
      </c>
      <c r="B5" s="26" t="s">
        <v>1730</v>
      </c>
      <c r="C5" s="22" t="s">
        <v>1989</v>
      </c>
      <c r="D5" s="22" t="s">
        <v>1990</v>
      </c>
      <c r="E5" s="23">
        <f>24+21</f>
        <v>45</v>
      </c>
      <c r="F5" s="39" t="s">
        <v>1719</v>
      </c>
      <c r="G5" s="23">
        <v>75</v>
      </c>
      <c r="H5" s="23">
        <v>9</v>
      </c>
      <c r="I5" s="86" t="s">
        <v>1991</v>
      </c>
      <c r="J5" s="2" t="s">
        <v>3772</v>
      </c>
    </row>
    <row r="6" spans="1:10" s="2" customFormat="1" x14ac:dyDescent="0.2">
      <c r="A6" s="3">
        <v>5</v>
      </c>
      <c r="B6" s="26" t="s">
        <v>1741</v>
      </c>
      <c r="C6" s="22" t="s">
        <v>1960</v>
      </c>
      <c r="D6" s="22" t="s">
        <v>1961</v>
      </c>
      <c r="E6" s="23">
        <f>21+28</f>
        <v>49</v>
      </c>
      <c r="F6" s="39" t="s">
        <v>1719</v>
      </c>
      <c r="G6" s="22" t="s">
        <v>1962</v>
      </c>
      <c r="H6" s="22" t="s">
        <v>1963</v>
      </c>
      <c r="I6" s="86" t="s">
        <v>1964</v>
      </c>
      <c r="J6" s="2" t="s">
        <v>3772</v>
      </c>
    </row>
    <row r="7" spans="1:10" s="2" customFormat="1" x14ac:dyDescent="0.2">
      <c r="A7" s="3">
        <v>6</v>
      </c>
      <c r="B7" s="26" t="s">
        <v>1767</v>
      </c>
      <c r="C7" s="22" t="s">
        <v>1972</v>
      </c>
      <c r="D7" s="22" t="s">
        <v>1997</v>
      </c>
      <c r="E7" s="23">
        <f>20+30</f>
        <v>50</v>
      </c>
      <c r="F7" s="23">
        <v>150</v>
      </c>
      <c r="G7" s="39" t="s">
        <v>1719</v>
      </c>
      <c r="H7" s="23">
        <v>15</v>
      </c>
      <c r="I7" s="108" t="s">
        <v>1998</v>
      </c>
      <c r="J7" s="2" t="s">
        <v>3772</v>
      </c>
    </row>
    <row r="8" spans="1:10" s="2" customFormat="1" x14ac:dyDescent="0.2">
      <c r="A8" s="3">
        <v>7</v>
      </c>
      <c r="B8" s="26" t="s">
        <v>2099</v>
      </c>
      <c r="C8" s="22" t="s">
        <v>2106</v>
      </c>
      <c r="D8" s="22" t="s">
        <v>2107</v>
      </c>
      <c r="E8" s="23">
        <v>27</v>
      </c>
      <c r="F8" s="39" t="s">
        <v>1719</v>
      </c>
      <c r="G8" s="23">
        <v>220</v>
      </c>
      <c r="H8" s="39" t="s">
        <v>1719</v>
      </c>
      <c r="I8" s="86" t="s">
        <v>1974</v>
      </c>
      <c r="J8" s="2" t="s">
        <v>3772</v>
      </c>
    </row>
    <row r="9" spans="1:10" s="2" customFormat="1" x14ac:dyDescent="0.2">
      <c r="A9" s="3">
        <v>8</v>
      </c>
      <c r="B9" s="26" t="s">
        <v>1803</v>
      </c>
      <c r="C9" s="22" t="s">
        <v>2016</v>
      </c>
      <c r="D9" s="22" t="s">
        <v>2017</v>
      </c>
      <c r="E9" s="23">
        <v>60</v>
      </c>
      <c r="F9" s="23">
        <v>512</v>
      </c>
      <c r="G9" s="23">
        <v>512</v>
      </c>
      <c r="H9" s="23">
        <v>4</v>
      </c>
      <c r="I9" s="86" t="s">
        <v>2018</v>
      </c>
      <c r="J9" s="2" t="s">
        <v>3772</v>
      </c>
    </row>
    <row r="10" spans="1:10" s="2" customFormat="1" x14ac:dyDescent="0.2">
      <c r="A10" s="3">
        <v>9</v>
      </c>
      <c r="B10" s="26" t="s">
        <v>1726</v>
      </c>
      <c r="C10" s="22" t="s">
        <v>1979</v>
      </c>
      <c r="D10" s="22" t="s">
        <v>1980</v>
      </c>
      <c r="E10" s="23">
        <f>68+47</f>
        <v>115</v>
      </c>
      <c r="F10" s="39" t="s">
        <v>1719</v>
      </c>
      <c r="G10" s="23">
        <v>108</v>
      </c>
      <c r="H10" s="23">
        <v>27</v>
      </c>
      <c r="I10" s="86" t="s">
        <v>1981</v>
      </c>
      <c r="J10" s="2" t="s">
        <v>3772</v>
      </c>
    </row>
    <row r="11" spans="1:10" s="2" customFormat="1" x14ac:dyDescent="0.2">
      <c r="A11" s="3">
        <v>10</v>
      </c>
      <c r="B11" s="26" t="s">
        <v>1793</v>
      </c>
      <c r="C11" s="22" t="s">
        <v>2010</v>
      </c>
      <c r="D11" s="22" t="s">
        <v>2011</v>
      </c>
      <c r="E11" s="15">
        <v>40</v>
      </c>
      <c r="F11" s="39" t="s">
        <v>1719</v>
      </c>
      <c r="G11" s="23">
        <v>19</v>
      </c>
      <c r="H11" s="23">
        <v>9</v>
      </c>
      <c r="I11" s="86" t="s">
        <v>1988</v>
      </c>
      <c r="J11" s="2" t="s">
        <v>3772</v>
      </c>
    </row>
    <row r="12" spans="1:10" s="2" customFormat="1" x14ac:dyDescent="0.2">
      <c r="A12" s="3">
        <v>11</v>
      </c>
      <c r="B12" s="26" t="s">
        <v>1750</v>
      </c>
      <c r="C12" s="22" t="s">
        <v>1965</v>
      </c>
      <c r="D12" s="22" t="s">
        <v>1966</v>
      </c>
      <c r="E12" s="23">
        <f>101+30</f>
        <v>131</v>
      </c>
      <c r="F12" s="39" t="s">
        <v>1719</v>
      </c>
      <c r="G12" s="23">
        <v>227</v>
      </c>
      <c r="H12" s="23">
        <v>3</v>
      </c>
      <c r="I12" s="86" t="s">
        <v>1967</v>
      </c>
      <c r="J12" s="2" t="s">
        <v>3772</v>
      </c>
    </row>
    <row r="13" spans="1:10" s="2" customFormat="1" x14ac:dyDescent="0.2">
      <c r="A13" s="3">
        <v>12</v>
      </c>
      <c r="B13" s="26" t="s">
        <v>2140</v>
      </c>
      <c r="C13" s="22" t="s">
        <v>2176</v>
      </c>
      <c r="D13" s="22" t="s">
        <v>2177</v>
      </c>
      <c r="E13" s="23">
        <v>16</v>
      </c>
      <c r="F13" s="39" t="s">
        <v>1719</v>
      </c>
      <c r="G13" s="23">
        <v>12</v>
      </c>
      <c r="H13" s="39">
        <v>5</v>
      </c>
      <c r="I13" s="86" t="s">
        <v>1971</v>
      </c>
      <c r="J13" s="2" t="s">
        <v>3772</v>
      </c>
    </row>
    <row r="14" spans="1:10" s="2" customFormat="1" x14ac:dyDescent="0.2">
      <c r="A14" s="3">
        <v>13</v>
      </c>
      <c r="B14" s="26" t="s">
        <v>1778</v>
      </c>
      <c r="C14" s="22" t="s">
        <v>1972</v>
      </c>
      <c r="D14" s="22" t="s">
        <v>2002</v>
      </c>
      <c r="E14" s="15">
        <f>59+43</f>
        <v>102</v>
      </c>
      <c r="F14" s="39" t="s">
        <v>1719</v>
      </c>
      <c r="G14" s="39" t="s">
        <v>1719</v>
      </c>
      <c r="H14" s="23">
        <v>4</v>
      </c>
      <c r="I14" s="86" t="s">
        <v>2003</v>
      </c>
      <c r="J14" s="2" t="s">
        <v>3772</v>
      </c>
    </row>
    <row r="15" spans="1:10" s="2" customFormat="1" x14ac:dyDescent="0.2">
      <c r="A15" s="3">
        <v>14</v>
      </c>
      <c r="B15" s="26" t="s">
        <v>2088</v>
      </c>
      <c r="C15" s="22" t="s">
        <v>2097</v>
      </c>
      <c r="D15" s="22" t="s">
        <v>2098</v>
      </c>
      <c r="E15" s="23">
        <v>305</v>
      </c>
      <c r="F15" s="39" t="s">
        <v>1719</v>
      </c>
      <c r="G15" s="39" t="s">
        <v>1719</v>
      </c>
      <c r="H15" s="39">
        <v>10</v>
      </c>
      <c r="I15" s="86" t="s">
        <v>2096</v>
      </c>
      <c r="J15" s="2" t="s">
        <v>3772</v>
      </c>
    </row>
    <row r="16" spans="1:10" s="2" customFormat="1" x14ac:dyDescent="0.2">
      <c r="A16" s="3">
        <v>15</v>
      </c>
      <c r="B16" s="26" t="s">
        <v>1805</v>
      </c>
      <c r="C16" s="22" t="s">
        <v>2019</v>
      </c>
      <c r="D16" s="22" t="s">
        <v>2020</v>
      </c>
      <c r="E16" s="23">
        <v>47</v>
      </c>
      <c r="F16" s="39" t="s">
        <v>1719</v>
      </c>
      <c r="G16" s="23">
        <v>282</v>
      </c>
      <c r="H16" s="23">
        <v>15</v>
      </c>
      <c r="I16" s="86" t="s">
        <v>2021</v>
      </c>
      <c r="J16" s="2" t="s">
        <v>3772</v>
      </c>
    </row>
    <row r="17" spans="1:10" s="2" customFormat="1" x14ac:dyDescent="0.2">
      <c r="A17" s="3">
        <v>16</v>
      </c>
      <c r="B17" s="26" t="s">
        <v>1758</v>
      </c>
      <c r="C17" s="22" t="s">
        <v>1972</v>
      </c>
      <c r="D17" s="22" t="s">
        <v>1973</v>
      </c>
      <c r="E17" s="23">
        <f>58+60</f>
        <v>118</v>
      </c>
      <c r="F17" s="39" t="s">
        <v>1719</v>
      </c>
      <c r="G17" s="23">
        <v>122</v>
      </c>
      <c r="H17" s="23">
        <v>31</v>
      </c>
      <c r="I17" s="86" t="s">
        <v>1974</v>
      </c>
      <c r="J17" s="2" t="s">
        <v>3772</v>
      </c>
    </row>
    <row r="18" spans="1:10" s="2" customFormat="1" x14ac:dyDescent="0.2">
      <c r="A18" s="3">
        <v>17</v>
      </c>
      <c r="B18" s="26" t="s">
        <v>1745</v>
      </c>
      <c r="C18" s="22" t="s">
        <v>1995</v>
      </c>
      <c r="D18" s="22" t="s">
        <v>1996</v>
      </c>
      <c r="E18" s="23">
        <f>38+15</f>
        <v>53</v>
      </c>
      <c r="F18" s="39" t="s">
        <v>1719</v>
      </c>
      <c r="G18" s="39" t="s">
        <v>1719</v>
      </c>
      <c r="H18" s="23">
        <v>6</v>
      </c>
      <c r="I18" s="86" t="s">
        <v>1975</v>
      </c>
      <c r="J18" s="2" t="s">
        <v>3772</v>
      </c>
    </row>
    <row r="19" spans="1:10" s="2" customFormat="1" x14ac:dyDescent="0.2">
      <c r="A19" s="3">
        <v>18</v>
      </c>
      <c r="B19" s="26" t="s">
        <v>1772</v>
      </c>
      <c r="C19" s="22" t="s">
        <v>1968</v>
      </c>
      <c r="D19" s="22" t="s">
        <v>1969</v>
      </c>
      <c r="E19" s="23">
        <f>50</f>
        <v>50</v>
      </c>
      <c r="F19" s="39" t="s">
        <v>1719</v>
      </c>
      <c r="G19" s="23">
        <v>164</v>
      </c>
      <c r="H19" s="23">
        <v>4</v>
      </c>
      <c r="I19" s="86" t="s">
        <v>1970</v>
      </c>
      <c r="J19" s="2" t="s">
        <v>3772</v>
      </c>
    </row>
    <row r="20" spans="1:10" s="2" customFormat="1" x14ac:dyDescent="0.2">
      <c r="A20" s="3">
        <v>19</v>
      </c>
      <c r="B20" s="26" t="s">
        <v>1768</v>
      </c>
      <c r="C20" s="22" t="s">
        <v>1999</v>
      </c>
      <c r="D20" s="22" t="s">
        <v>2000</v>
      </c>
      <c r="E20" s="23">
        <f>40+18</f>
        <v>58</v>
      </c>
      <c r="F20" s="39" t="s">
        <v>1719</v>
      </c>
      <c r="G20" s="39" t="s">
        <v>1719</v>
      </c>
      <c r="H20" s="23">
        <v>28</v>
      </c>
      <c r="I20" s="86" t="s">
        <v>2001</v>
      </c>
      <c r="J20" s="2" t="s">
        <v>3772</v>
      </c>
    </row>
    <row r="21" spans="1:10" s="2" customFormat="1" x14ac:dyDescent="0.2">
      <c r="A21" s="3">
        <v>20</v>
      </c>
      <c r="B21" s="26" t="s">
        <v>2125</v>
      </c>
      <c r="C21" s="22" t="s">
        <v>2012</v>
      </c>
      <c r="D21" s="22" t="s">
        <v>2126</v>
      </c>
      <c r="E21" s="23">
        <v>60</v>
      </c>
      <c r="F21" s="39" t="s">
        <v>1719</v>
      </c>
      <c r="G21" s="23">
        <v>181</v>
      </c>
      <c r="H21" s="39">
        <v>21</v>
      </c>
      <c r="I21" s="86" t="s">
        <v>2134</v>
      </c>
      <c r="J21" s="2" t="s">
        <v>3772</v>
      </c>
    </row>
    <row r="22" spans="1:10" s="2" customFormat="1" x14ac:dyDescent="0.2">
      <c r="A22" s="3">
        <v>21</v>
      </c>
      <c r="B22" s="26" t="s">
        <v>2146</v>
      </c>
      <c r="C22" s="22" t="s">
        <v>1979</v>
      </c>
      <c r="D22" s="22" t="s">
        <v>2180</v>
      </c>
      <c r="E22" s="23">
        <v>28</v>
      </c>
      <c r="F22" s="39" t="s">
        <v>1719</v>
      </c>
      <c r="G22" s="23">
        <v>28</v>
      </c>
      <c r="H22" s="39" t="s">
        <v>1719</v>
      </c>
      <c r="I22" s="88" t="s">
        <v>1719</v>
      </c>
      <c r="J22" s="2" t="s">
        <v>3772</v>
      </c>
    </row>
    <row r="23" spans="1:10" s="2" customFormat="1" x14ac:dyDescent="0.2">
      <c r="A23" s="3">
        <v>22</v>
      </c>
      <c r="B23" s="26" t="s">
        <v>1753</v>
      </c>
      <c r="C23" s="22" t="s">
        <v>1986</v>
      </c>
      <c r="D23" s="22" t="s">
        <v>1987</v>
      </c>
      <c r="E23" s="23">
        <f>53+82</f>
        <v>135</v>
      </c>
      <c r="F23" s="23">
        <v>306</v>
      </c>
      <c r="G23" s="23">
        <v>81</v>
      </c>
      <c r="H23" s="23">
        <v>35</v>
      </c>
      <c r="I23" s="86" t="s">
        <v>1988</v>
      </c>
      <c r="J23" s="2" t="s">
        <v>3772</v>
      </c>
    </row>
    <row r="24" spans="1:10" s="2" customFormat="1" x14ac:dyDescent="0.2">
      <c r="A24" s="3">
        <v>23</v>
      </c>
      <c r="B24" s="26" t="s">
        <v>1775</v>
      </c>
      <c r="C24" s="22" t="s">
        <v>1982</v>
      </c>
      <c r="D24" s="22" t="s">
        <v>1983</v>
      </c>
      <c r="E24" s="23">
        <f>75+75</f>
        <v>150</v>
      </c>
      <c r="F24" s="39" t="s">
        <v>1719</v>
      </c>
      <c r="G24" s="23">
        <v>101</v>
      </c>
      <c r="H24" s="23">
        <v>11</v>
      </c>
      <c r="I24" s="86" t="s">
        <v>1974</v>
      </c>
      <c r="J24" s="2" t="s">
        <v>3772</v>
      </c>
    </row>
    <row r="25" spans="1:10" s="2" customFormat="1" x14ac:dyDescent="0.2">
      <c r="A25" s="3">
        <v>24</v>
      </c>
      <c r="B25" s="26" t="s">
        <v>1809</v>
      </c>
      <c r="C25" s="22" t="s">
        <v>8</v>
      </c>
      <c r="D25" s="22" t="s">
        <v>2022</v>
      </c>
      <c r="E25" s="23">
        <v>120</v>
      </c>
      <c r="F25" s="39" t="s">
        <v>1719</v>
      </c>
      <c r="G25" s="23">
        <v>130</v>
      </c>
      <c r="H25" s="39" t="s">
        <v>1719</v>
      </c>
      <c r="I25" s="86" t="s">
        <v>1967</v>
      </c>
      <c r="J25" s="2" t="s">
        <v>3772</v>
      </c>
    </row>
    <row r="26" spans="1:10" s="2" customFormat="1" x14ac:dyDescent="0.2">
      <c r="A26" s="3">
        <v>25</v>
      </c>
      <c r="B26" s="26" t="s">
        <v>1812</v>
      </c>
      <c r="C26" s="22" t="s">
        <v>8</v>
      </c>
      <c r="D26" s="22" t="s">
        <v>2023</v>
      </c>
      <c r="E26" s="23">
        <v>60</v>
      </c>
      <c r="F26" s="39" t="s">
        <v>1719</v>
      </c>
      <c r="G26" s="23">
        <v>98</v>
      </c>
      <c r="H26" s="39" t="s">
        <v>1719</v>
      </c>
      <c r="I26" s="86" t="s">
        <v>1967</v>
      </c>
      <c r="J26" s="2" t="s">
        <v>3772</v>
      </c>
    </row>
    <row r="27" spans="1:10" s="2" customFormat="1" x14ac:dyDescent="0.2">
      <c r="A27" s="3">
        <v>26</v>
      </c>
      <c r="B27" s="26" t="s">
        <v>1798</v>
      </c>
      <c r="C27" s="22" t="s">
        <v>2380</v>
      </c>
      <c r="D27" s="22" t="s">
        <v>2014</v>
      </c>
      <c r="E27" s="15">
        <v>7</v>
      </c>
      <c r="F27" s="23">
        <v>700</v>
      </c>
      <c r="G27" s="23">
        <v>294</v>
      </c>
      <c r="H27" s="23">
        <v>14</v>
      </c>
      <c r="I27" s="109" t="s">
        <v>2024</v>
      </c>
      <c r="J27" s="2" t="s">
        <v>3772</v>
      </c>
    </row>
    <row r="28" spans="1:10" s="2" customFormat="1" x14ac:dyDescent="0.2">
      <c r="A28" s="3">
        <v>27</v>
      </c>
      <c r="B28" s="26" t="s">
        <v>1721</v>
      </c>
      <c r="C28" s="22" t="s">
        <v>1984</v>
      </c>
      <c r="D28" s="22" t="s">
        <v>1985</v>
      </c>
      <c r="E28" s="23">
        <f>33+21</f>
        <v>54</v>
      </c>
      <c r="F28" s="39" t="s">
        <v>1719</v>
      </c>
      <c r="G28" s="23">
        <v>82</v>
      </c>
      <c r="H28" s="23">
        <v>6</v>
      </c>
      <c r="I28" s="86" t="s">
        <v>1978</v>
      </c>
      <c r="J28" s="2" t="s">
        <v>3772</v>
      </c>
    </row>
    <row r="29" spans="1:10" s="2" customFormat="1" x14ac:dyDescent="0.2">
      <c r="A29" s="3">
        <v>28</v>
      </c>
      <c r="B29" s="26" t="s">
        <v>1762</v>
      </c>
      <c r="C29" s="22" t="s">
        <v>1976</v>
      </c>
      <c r="D29" s="22" t="s">
        <v>1977</v>
      </c>
      <c r="E29" s="23">
        <f>31+40</f>
        <v>71</v>
      </c>
      <c r="F29" s="39" t="s">
        <v>1719</v>
      </c>
      <c r="G29" s="23">
        <v>116</v>
      </c>
      <c r="H29" s="23">
        <v>10</v>
      </c>
      <c r="I29" s="86" t="s">
        <v>1978</v>
      </c>
      <c r="J29" s="2" t="s">
        <v>3772</v>
      </c>
    </row>
    <row r="30" spans="1:10" s="2" customFormat="1" x14ac:dyDescent="0.2">
      <c r="A30" s="3">
        <v>29</v>
      </c>
      <c r="B30" s="26" t="s">
        <v>1787</v>
      </c>
      <c r="C30" s="22" t="s">
        <v>2007</v>
      </c>
      <c r="D30" s="22" t="s">
        <v>2008</v>
      </c>
      <c r="E30" s="15">
        <v>135</v>
      </c>
      <c r="F30" s="39" t="s">
        <v>1719</v>
      </c>
      <c r="G30" s="23">
        <v>94</v>
      </c>
      <c r="H30" s="23">
        <v>14</v>
      </c>
      <c r="I30" s="86" t="s">
        <v>2009</v>
      </c>
      <c r="J30" s="2" t="s">
        <v>3772</v>
      </c>
    </row>
    <row r="31" spans="1:10" s="2" customFormat="1" x14ac:dyDescent="0.2">
      <c r="A31" s="3">
        <v>30</v>
      </c>
      <c r="B31" s="26" t="s">
        <v>1781</v>
      </c>
      <c r="C31" s="22" t="s">
        <v>2004</v>
      </c>
      <c r="D31" s="22" t="s">
        <v>2005</v>
      </c>
      <c r="E31" s="39" t="s">
        <v>1719</v>
      </c>
      <c r="F31" s="39" t="s">
        <v>1719</v>
      </c>
      <c r="G31" s="23">
        <v>110</v>
      </c>
      <c r="H31" s="23">
        <v>28</v>
      </c>
      <c r="I31" s="86" t="s">
        <v>2006</v>
      </c>
      <c r="J31" s="2" t="s">
        <v>3772</v>
      </c>
    </row>
    <row r="32" spans="1:10" s="2" customFormat="1" x14ac:dyDescent="0.2">
      <c r="A32" s="3">
        <v>31</v>
      </c>
      <c r="B32" s="26" t="s">
        <v>2150</v>
      </c>
      <c r="C32" s="22" t="s">
        <v>8</v>
      </c>
      <c r="D32" s="22" t="s">
        <v>2181</v>
      </c>
      <c r="E32" s="23">
        <v>96</v>
      </c>
      <c r="F32" s="39" t="s">
        <v>1719</v>
      </c>
      <c r="G32" s="23">
        <v>23</v>
      </c>
      <c r="H32" s="39">
        <v>23</v>
      </c>
      <c r="I32" s="86" t="s">
        <v>1975</v>
      </c>
      <c r="J32" s="2" t="s">
        <v>3772</v>
      </c>
    </row>
    <row r="33" spans="1:10" s="2" customFormat="1" x14ac:dyDescent="0.2">
      <c r="A33" s="3">
        <v>32</v>
      </c>
      <c r="B33" s="26" t="s">
        <v>1736</v>
      </c>
      <c r="C33" s="22" t="s">
        <v>1992</v>
      </c>
      <c r="D33" s="22" t="s">
        <v>1993</v>
      </c>
      <c r="E33" s="23">
        <f>15+21+15</f>
        <v>51</v>
      </c>
      <c r="F33" s="39" t="s">
        <v>1719</v>
      </c>
      <c r="G33" s="23">
        <v>15</v>
      </c>
      <c r="H33" s="23">
        <v>14</v>
      </c>
      <c r="I33" s="86" t="s">
        <v>1994</v>
      </c>
      <c r="J33" s="2" t="s">
        <v>3772</v>
      </c>
    </row>
    <row r="34" spans="1:10" s="2" customFormat="1" x14ac:dyDescent="0.2">
      <c r="A34" s="3">
        <v>33</v>
      </c>
      <c r="B34" s="26" t="s">
        <v>1795</v>
      </c>
      <c r="C34" s="22" t="s">
        <v>2012</v>
      </c>
      <c r="D34" s="22" t="s">
        <v>2013</v>
      </c>
      <c r="E34" s="15">
        <v>47</v>
      </c>
      <c r="F34" s="23">
        <v>207</v>
      </c>
      <c r="G34" s="39" t="s">
        <v>1719</v>
      </c>
      <c r="H34" s="23">
        <v>14</v>
      </c>
      <c r="I34" s="86" t="s">
        <v>1975</v>
      </c>
      <c r="J34" s="2" t="s">
        <v>3772</v>
      </c>
    </row>
    <row r="35" spans="1:10" s="2" customFormat="1" ht="17" thickBot="1" x14ac:dyDescent="0.25">
      <c r="A35" s="3">
        <v>34</v>
      </c>
      <c r="B35" s="77" t="s">
        <v>2136</v>
      </c>
      <c r="C35" s="36" t="s">
        <v>2137</v>
      </c>
      <c r="D35" s="36" t="s">
        <v>2138</v>
      </c>
      <c r="E35" s="37">
        <v>78</v>
      </c>
      <c r="F35" s="41" t="s">
        <v>1719</v>
      </c>
      <c r="G35" s="41" t="s">
        <v>1719</v>
      </c>
      <c r="H35" s="41">
        <v>6</v>
      </c>
      <c r="I35" s="90" t="s">
        <v>1975</v>
      </c>
      <c r="J35" s="2" t="s">
        <v>3772</v>
      </c>
    </row>
  </sheetData>
  <autoFilter ref="A1:I35" xr:uid="{4D3BCBDF-1349-1840-B7B0-D199479868C5}">
    <sortState xmlns:xlrd2="http://schemas.microsoft.com/office/spreadsheetml/2017/richdata2" ref="A2:I35">
      <sortCondition ref="B1:B35"/>
    </sortState>
  </autoFilter>
  <pageMargins left="0.7" right="0.7" top="0.75" bottom="0.75" header="0.3" footer="0.3"/>
  <pageSetup paperSize="9" orientation="portrait" horizontalDpi="0" verticalDpi="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71EE0-A868-864A-AF1A-3295CC1C7F14}">
  <dimension ref="A1:H842"/>
  <sheetViews>
    <sheetView workbookViewId="0">
      <pane ySplit="1" topLeftCell="A2" activePane="bottomLeft" state="frozen"/>
      <selection pane="bottomLeft" activeCell="B1" sqref="B1"/>
    </sheetView>
  </sheetViews>
  <sheetFormatPr baseColWidth="10" defaultColWidth="11" defaultRowHeight="17" x14ac:dyDescent="0.25"/>
  <cols>
    <col min="1" max="1" width="6.1640625" style="1" bestFit="1" customWidth="1"/>
    <col min="2" max="2" width="25.6640625" style="20" customWidth="1"/>
    <col min="3" max="3" width="11.6640625" style="21" customWidth="1"/>
    <col min="4" max="4" width="11.6640625" style="20" customWidth="1"/>
    <col min="5" max="8" width="11.6640625" style="73" customWidth="1"/>
    <col min="9" max="16384" width="11" style="1"/>
  </cols>
  <sheetData>
    <row r="1" spans="1:8" ht="69" thickBot="1" x14ac:dyDescent="0.25">
      <c r="A1" s="17" t="s">
        <v>1704</v>
      </c>
      <c r="B1" s="80" t="s">
        <v>1702</v>
      </c>
      <c r="C1" s="81" t="s">
        <v>2047</v>
      </c>
      <c r="D1" s="82" t="s">
        <v>0</v>
      </c>
      <c r="E1" s="81" t="s">
        <v>3766</v>
      </c>
      <c r="F1" s="81" t="s">
        <v>3767</v>
      </c>
      <c r="G1" s="81" t="s">
        <v>3768</v>
      </c>
      <c r="H1" s="123" t="s">
        <v>3769</v>
      </c>
    </row>
    <row r="2" spans="1:8" ht="16" x14ac:dyDescent="0.2">
      <c r="A2" s="19">
        <v>1</v>
      </c>
      <c r="B2" s="113" t="s">
        <v>2139</v>
      </c>
      <c r="C2" s="114">
        <v>21</v>
      </c>
      <c r="D2" s="115" t="s">
        <v>16</v>
      </c>
      <c r="E2" s="114">
        <v>13</v>
      </c>
      <c r="F2" s="114">
        <v>3</v>
      </c>
      <c r="G2" s="114">
        <v>3</v>
      </c>
      <c r="H2" s="116">
        <v>2</v>
      </c>
    </row>
    <row r="3" spans="1:8" ht="16" x14ac:dyDescent="0.2">
      <c r="A3" s="19">
        <v>2</v>
      </c>
      <c r="B3" s="117" t="s">
        <v>2083</v>
      </c>
      <c r="C3" s="111">
        <v>18</v>
      </c>
      <c r="D3" s="110" t="s">
        <v>7</v>
      </c>
      <c r="E3" s="111">
        <v>9</v>
      </c>
      <c r="F3" s="111">
        <v>3</v>
      </c>
      <c r="G3" s="111">
        <v>4</v>
      </c>
      <c r="H3" s="118">
        <v>2</v>
      </c>
    </row>
    <row r="4" spans="1:8" ht="16" x14ac:dyDescent="0.2">
      <c r="A4" s="19">
        <v>3</v>
      </c>
      <c r="B4" s="117" t="s">
        <v>2384</v>
      </c>
      <c r="C4" s="111">
        <v>15</v>
      </c>
      <c r="D4" s="110" t="s">
        <v>24</v>
      </c>
      <c r="E4" s="111">
        <v>8</v>
      </c>
      <c r="F4" s="111">
        <v>4</v>
      </c>
      <c r="G4" s="111">
        <v>1</v>
      </c>
      <c r="H4" s="118">
        <v>2</v>
      </c>
    </row>
    <row r="5" spans="1:8" ht="16" x14ac:dyDescent="0.2">
      <c r="A5" s="19">
        <v>4</v>
      </c>
      <c r="B5" s="117" t="s">
        <v>2385</v>
      </c>
      <c r="C5" s="111">
        <v>14</v>
      </c>
      <c r="D5" s="110" t="s">
        <v>28</v>
      </c>
      <c r="E5" s="111">
        <v>10</v>
      </c>
      <c r="F5" s="111">
        <v>2</v>
      </c>
      <c r="G5" s="111">
        <v>0</v>
      </c>
      <c r="H5" s="118">
        <v>2</v>
      </c>
    </row>
    <row r="6" spans="1:8" ht="16" x14ac:dyDescent="0.2">
      <c r="A6" s="19">
        <v>5</v>
      </c>
      <c r="B6" s="117" t="s">
        <v>2387</v>
      </c>
      <c r="C6" s="111">
        <v>13</v>
      </c>
      <c r="D6" s="110" t="s">
        <v>20</v>
      </c>
      <c r="E6" s="111">
        <v>8</v>
      </c>
      <c r="F6" s="111">
        <v>3</v>
      </c>
      <c r="G6" s="111">
        <v>0</v>
      </c>
      <c r="H6" s="118">
        <v>2</v>
      </c>
    </row>
    <row r="7" spans="1:8" ht="16" x14ac:dyDescent="0.2">
      <c r="A7" s="19">
        <v>6</v>
      </c>
      <c r="B7" s="117" t="s">
        <v>2388</v>
      </c>
      <c r="C7" s="111">
        <v>13</v>
      </c>
      <c r="D7" s="110" t="s">
        <v>38</v>
      </c>
      <c r="E7" s="111">
        <v>9</v>
      </c>
      <c r="F7" s="111">
        <v>2</v>
      </c>
      <c r="G7" s="111">
        <v>0</v>
      </c>
      <c r="H7" s="118">
        <v>2</v>
      </c>
    </row>
    <row r="8" spans="1:8" ht="16" x14ac:dyDescent="0.2">
      <c r="A8" s="19">
        <v>7</v>
      </c>
      <c r="B8" s="117" t="s">
        <v>2390</v>
      </c>
      <c r="C8" s="111">
        <v>12</v>
      </c>
      <c r="D8" s="110" t="s">
        <v>35</v>
      </c>
      <c r="E8" s="111">
        <v>7</v>
      </c>
      <c r="F8" s="111">
        <v>2</v>
      </c>
      <c r="G8" s="111">
        <v>1</v>
      </c>
      <c r="H8" s="118">
        <v>2</v>
      </c>
    </row>
    <row r="9" spans="1:8" ht="16" x14ac:dyDescent="0.2">
      <c r="A9" s="19">
        <v>8</v>
      </c>
      <c r="B9" s="117" t="s">
        <v>2089</v>
      </c>
      <c r="C9" s="111">
        <v>12</v>
      </c>
      <c r="D9" s="110" t="s">
        <v>42</v>
      </c>
      <c r="E9" s="111">
        <v>8</v>
      </c>
      <c r="F9" s="111">
        <v>2</v>
      </c>
      <c r="G9" s="111">
        <v>1</v>
      </c>
      <c r="H9" s="118">
        <v>1</v>
      </c>
    </row>
    <row r="10" spans="1:8" ht="16" x14ac:dyDescent="0.2">
      <c r="A10" s="19">
        <v>9</v>
      </c>
      <c r="B10" s="117" t="s">
        <v>2091</v>
      </c>
      <c r="C10" s="111">
        <v>12</v>
      </c>
      <c r="D10" s="110" t="s">
        <v>45</v>
      </c>
      <c r="E10" s="111">
        <v>10</v>
      </c>
      <c r="F10" s="111">
        <v>0</v>
      </c>
      <c r="G10" s="111">
        <v>1</v>
      </c>
      <c r="H10" s="118">
        <v>1</v>
      </c>
    </row>
    <row r="11" spans="1:8" ht="16" x14ac:dyDescent="0.2">
      <c r="A11" s="19">
        <v>10</v>
      </c>
      <c r="B11" s="117" t="s">
        <v>1684</v>
      </c>
      <c r="C11" s="111">
        <v>11</v>
      </c>
      <c r="D11" s="110" t="s">
        <v>93</v>
      </c>
      <c r="E11" s="111">
        <v>7</v>
      </c>
      <c r="F11" s="111">
        <v>2</v>
      </c>
      <c r="G11" s="111">
        <v>0</v>
      </c>
      <c r="H11" s="118">
        <v>2</v>
      </c>
    </row>
    <row r="12" spans="1:8" ht="16" x14ac:dyDescent="0.2">
      <c r="A12" s="19">
        <v>11</v>
      </c>
      <c r="B12" s="117" t="s">
        <v>2392</v>
      </c>
      <c r="C12" s="111">
        <v>10</v>
      </c>
      <c r="D12" s="110" t="s">
        <v>76</v>
      </c>
      <c r="E12" s="111">
        <v>5</v>
      </c>
      <c r="F12" s="111">
        <v>2</v>
      </c>
      <c r="G12" s="111">
        <v>1</v>
      </c>
      <c r="H12" s="118">
        <v>2</v>
      </c>
    </row>
    <row r="13" spans="1:8" ht="16" x14ac:dyDescent="0.2">
      <c r="A13" s="19">
        <v>12</v>
      </c>
      <c r="B13" s="117" t="s">
        <v>79</v>
      </c>
      <c r="C13" s="111">
        <v>10</v>
      </c>
      <c r="D13" s="110" t="s">
        <v>78</v>
      </c>
      <c r="E13" s="111">
        <v>5</v>
      </c>
      <c r="F13" s="111">
        <v>1</v>
      </c>
      <c r="G13" s="111">
        <v>0</v>
      </c>
      <c r="H13" s="118">
        <v>4</v>
      </c>
    </row>
    <row r="14" spans="1:8" ht="16" x14ac:dyDescent="0.2">
      <c r="A14" s="19">
        <v>13</v>
      </c>
      <c r="B14" s="117" t="s">
        <v>87</v>
      </c>
      <c r="C14" s="111">
        <v>10</v>
      </c>
      <c r="D14" s="110" t="s">
        <v>86</v>
      </c>
      <c r="E14" s="111">
        <v>8</v>
      </c>
      <c r="F14" s="111">
        <v>1</v>
      </c>
      <c r="G14" s="111">
        <v>0</v>
      </c>
      <c r="H14" s="118">
        <v>1</v>
      </c>
    </row>
    <row r="15" spans="1:8" ht="16" x14ac:dyDescent="0.2">
      <c r="A15" s="19">
        <v>14</v>
      </c>
      <c r="B15" s="117" t="s">
        <v>2394</v>
      </c>
      <c r="C15" s="111">
        <v>9</v>
      </c>
      <c r="D15" s="110" t="s">
        <v>105</v>
      </c>
      <c r="E15" s="111">
        <v>7</v>
      </c>
      <c r="F15" s="111">
        <v>0</v>
      </c>
      <c r="G15" s="111">
        <v>0</v>
      </c>
      <c r="H15" s="118">
        <v>2</v>
      </c>
    </row>
    <row r="16" spans="1:8" ht="16" x14ac:dyDescent="0.2">
      <c r="A16" s="19">
        <v>15</v>
      </c>
      <c r="B16" s="117" t="s">
        <v>115</v>
      </c>
      <c r="C16" s="111">
        <v>9</v>
      </c>
      <c r="D16" s="110" t="s">
        <v>114</v>
      </c>
      <c r="E16" s="111">
        <v>6</v>
      </c>
      <c r="F16" s="111">
        <v>1</v>
      </c>
      <c r="G16" s="111">
        <v>0</v>
      </c>
      <c r="H16" s="118">
        <v>2</v>
      </c>
    </row>
    <row r="17" spans="1:8" ht="16" x14ac:dyDescent="0.2">
      <c r="A17" s="19">
        <v>16</v>
      </c>
      <c r="B17" s="117" t="s">
        <v>2399</v>
      </c>
      <c r="C17" s="111">
        <v>9</v>
      </c>
      <c r="D17" s="110" t="s">
        <v>137</v>
      </c>
      <c r="E17" s="111">
        <v>4</v>
      </c>
      <c r="F17" s="111">
        <v>3</v>
      </c>
      <c r="G17" s="111">
        <v>0</v>
      </c>
      <c r="H17" s="118">
        <v>2</v>
      </c>
    </row>
    <row r="18" spans="1:8" ht="16" x14ac:dyDescent="0.2">
      <c r="A18" s="19">
        <v>17</v>
      </c>
      <c r="B18" s="117" t="s">
        <v>2396</v>
      </c>
      <c r="C18" s="111">
        <v>9</v>
      </c>
      <c r="D18" s="110" t="s">
        <v>58</v>
      </c>
      <c r="E18" s="111">
        <v>4</v>
      </c>
      <c r="F18" s="111">
        <v>2</v>
      </c>
      <c r="G18" s="111">
        <v>1</v>
      </c>
      <c r="H18" s="118">
        <v>2</v>
      </c>
    </row>
    <row r="19" spans="1:8" ht="16" x14ac:dyDescent="0.2">
      <c r="A19" s="19">
        <v>18</v>
      </c>
      <c r="B19" s="117" t="s">
        <v>2401</v>
      </c>
      <c r="C19" s="111">
        <v>9</v>
      </c>
      <c r="D19" s="110" t="s">
        <v>70</v>
      </c>
      <c r="E19" s="111">
        <v>6</v>
      </c>
      <c r="F19" s="111">
        <v>1</v>
      </c>
      <c r="G19" s="111">
        <v>0</v>
      </c>
      <c r="H19" s="118">
        <v>2</v>
      </c>
    </row>
    <row r="20" spans="1:8" ht="16" x14ac:dyDescent="0.2">
      <c r="A20" s="19">
        <v>19</v>
      </c>
      <c r="B20" s="117" t="s">
        <v>1685</v>
      </c>
      <c r="C20" s="111">
        <v>9</v>
      </c>
      <c r="D20" s="110" t="s">
        <v>2193</v>
      </c>
      <c r="E20" s="111">
        <v>1</v>
      </c>
      <c r="F20" s="111">
        <v>3</v>
      </c>
      <c r="G20" s="111">
        <v>2</v>
      </c>
      <c r="H20" s="118">
        <v>3</v>
      </c>
    </row>
    <row r="21" spans="1:8" ht="16" x14ac:dyDescent="0.2">
      <c r="A21" s="19">
        <v>20</v>
      </c>
      <c r="B21" s="117" t="s">
        <v>2413</v>
      </c>
      <c r="C21" s="111">
        <v>8</v>
      </c>
      <c r="D21" s="110" t="s">
        <v>111</v>
      </c>
      <c r="E21" s="111">
        <v>5</v>
      </c>
      <c r="F21" s="111">
        <v>1</v>
      </c>
      <c r="G21" s="111">
        <v>0</v>
      </c>
      <c r="H21" s="118">
        <v>2</v>
      </c>
    </row>
    <row r="22" spans="1:8" ht="16" x14ac:dyDescent="0.2">
      <c r="A22" s="19">
        <v>21</v>
      </c>
      <c r="B22" s="117" t="s">
        <v>2410</v>
      </c>
      <c r="C22" s="111">
        <v>8</v>
      </c>
      <c r="D22" s="110" t="s">
        <v>161</v>
      </c>
      <c r="E22" s="111">
        <v>5</v>
      </c>
      <c r="F22" s="111">
        <v>1</v>
      </c>
      <c r="G22" s="111">
        <v>0</v>
      </c>
      <c r="H22" s="118">
        <v>2</v>
      </c>
    </row>
    <row r="23" spans="1:8" ht="16" x14ac:dyDescent="0.2">
      <c r="A23" s="19">
        <v>22</v>
      </c>
      <c r="B23" s="117" t="s">
        <v>2408</v>
      </c>
      <c r="C23" s="111">
        <v>8</v>
      </c>
      <c r="D23" s="110" t="s">
        <v>63</v>
      </c>
      <c r="E23" s="111">
        <v>6</v>
      </c>
      <c r="F23" s="111">
        <v>0</v>
      </c>
      <c r="G23" s="111">
        <v>1</v>
      </c>
      <c r="H23" s="118">
        <v>1</v>
      </c>
    </row>
    <row r="24" spans="1:8" ht="16" x14ac:dyDescent="0.2">
      <c r="A24" s="19">
        <v>23</v>
      </c>
      <c r="B24" s="117" t="s">
        <v>2411</v>
      </c>
      <c r="C24" s="111">
        <v>8</v>
      </c>
      <c r="D24" s="110" t="s">
        <v>149</v>
      </c>
      <c r="E24" s="111">
        <v>5</v>
      </c>
      <c r="F24" s="111">
        <v>2</v>
      </c>
      <c r="G24" s="111">
        <v>0</v>
      </c>
      <c r="H24" s="118">
        <v>1</v>
      </c>
    </row>
    <row r="25" spans="1:8" ht="16" x14ac:dyDescent="0.2">
      <c r="A25" s="19">
        <v>24</v>
      </c>
      <c r="B25" s="117" t="s">
        <v>2404</v>
      </c>
      <c r="C25" s="111">
        <v>8</v>
      </c>
      <c r="D25" s="110" t="s">
        <v>129</v>
      </c>
      <c r="E25" s="111">
        <v>7</v>
      </c>
      <c r="F25" s="111">
        <v>0</v>
      </c>
      <c r="G25" s="111">
        <v>0</v>
      </c>
      <c r="H25" s="118">
        <v>1</v>
      </c>
    </row>
    <row r="26" spans="1:8" ht="16" x14ac:dyDescent="0.2">
      <c r="A26" s="19">
        <v>25</v>
      </c>
      <c r="B26" s="117" t="s">
        <v>2412</v>
      </c>
      <c r="C26" s="111">
        <v>8</v>
      </c>
      <c r="D26" s="110" t="s">
        <v>100</v>
      </c>
      <c r="E26" s="111">
        <v>7</v>
      </c>
      <c r="F26" s="111">
        <v>1</v>
      </c>
      <c r="G26" s="111">
        <v>0</v>
      </c>
      <c r="H26" s="118">
        <v>0</v>
      </c>
    </row>
    <row r="27" spans="1:8" ht="16" x14ac:dyDescent="0.2">
      <c r="A27" s="19">
        <v>26</v>
      </c>
      <c r="B27" s="117" t="s">
        <v>2402</v>
      </c>
      <c r="C27" s="111">
        <v>8</v>
      </c>
      <c r="D27" s="110" t="s">
        <v>170</v>
      </c>
      <c r="E27" s="111">
        <v>5</v>
      </c>
      <c r="F27" s="111">
        <v>1</v>
      </c>
      <c r="G27" s="111">
        <v>0</v>
      </c>
      <c r="H27" s="118">
        <v>2</v>
      </c>
    </row>
    <row r="28" spans="1:8" ht="16" x14ac:dyDescent="0.2">
      <c r="A28" s="19">
        <v>27</v>
      </c>
      <c r="B28" s="117" t="s">
        <v>2414</v>
      </c>
      <c r="C28" s="111">
        <v>8</v>
      </c>
      <c r="D28" s="110" t="s">
        <v>134</v>
      </c>
      <c r="E28" s="111">
        <v>6</v>
      </c>
      <c r="F28" s="111">
        <v>0</v>
      </c>
      <c r="G28" s="111">
        <v>0</v>
      </c>
      <c r="H28" s="118">
        <v>2</v>
      </c>
    </row>
    <row r="29" spans="1:8" ht="16" x14ac:dyDescent="0.2">
      <c r="A29" s="19">
        <v>28</v>
      </c>
      <c r="B29" s="117" t="s">
        <v>2406</v>
      </c>
      <c r="C29" s="111">
        <v>8</v>
      </c>
      <c r="D29" s="110" t="s">
        <v>53</v>
      </c>
      <c r="E29" s="111">
        <v>4</v>
      </c>
      <c r="F29" s="111">
        <v>1</v>
      </c>
      <c r="G29" s="111">
        <v>1</v>
      </c>
      <c r="H29" s="118">
        <v>2</v>
      </c>
    </row>
    <row r="30" spans="1:8" ht="16" x14ac:dyDescent="0.2">
      <c r="A30" s="19">
        <v>29</v>
      </c>
      <c r="B30" s="117" t="s">
        <v>2417</v>
      </c>
      <c r="C30" s="111">
        <v>7</v>
      </c>
      <c r="D30" s="110" t="s">
        <v>272</v>
      </c>
      <c r="E30" s="111">
        <v>6</v>
      </c>
      <c r="F30" s="111">
        <v>0</v>
      </c>
      <c r="G30" s="111">
        <v>0</v>
      </c>
      <c r="H30" s="118">
        <v>1</v>
      </c>
    </row>
    <row r="31" spans="1:8" ht="16" x14ac:dyDescent="0.2">
      <c r="A31" s="19">
        <v>30</v>
      </c>
      <c r="B31" s="117" t="s">
        <v>175</v>
      </c>
      <c r="C31" s="111">
        <v>7</v>
      </c>
      <c r="D31" s="110" t="s">
        <v>174</v>
      </c>
      <c r="E31" s="111">
        <v>6</v>
      </c>
      <c r="F31" s="111">
        <v>0</v>
      </c>
      <c r="G31" s="111">
        <v>0</v>
      </c>
      <c r="H31" s="118">
        <v>1</v>
      </c>
    </row>
    <row r="32" spans="1:8" ht="16" x14ac:dyDescent="0.2">
      <c r="A32" s="19">
        <v>31</v>
      </c>
      <c r="B32" s="117" t="s">
        <v>2422</v>
      </c>
      <c r="C32" s="111">
        <v>7</v>
      </c>
      <c r="D32" s="110" t="s">
        <v>178</v>
      </c>
      <c r="E32" s="111">
        <v>5</v>
      </c>
      <c r="F32" s="111">
        <v>0</v>
      </c>
      <c r="G32" s="111">
        <v>0</v>
      </c>
      <c r="H32" s="118">
        <v>2</v>
      </c>
    </row>
    <row r="33" spans="1:8" ht="16" x14ac:dyDescent="0.2">
      <c r="A33" s="19">
        <v>32</v>
      </c>
      <c r="B33" s="117" t="s">
        <v>2425</v>
      </c>
      <c r="C33" s="111">
        <v>7</v>
      </c>
      <c r="D33" s="110" t="s">
        <v>249</v>
      </c>
      <c r="E33" s="111">
        <v>3</v>
      </c>
      <c r="F33" s="111">
        <v>2</v>
      </c>
      <c r="G33" s="111">
        <v>0</v>
      </c>
      <c r="H33" s="118">
        <v>2</v>
      </c>
    </row>
    <row r="34" spans="1:8" ht="16" x14ac:dyDescent="0.2">
      <c r="A34" s="19">
        <v>33</v>
      </c>
      <c r="B34" s="117" t="s">
        <v>2423</v>
      </c>
      <c r="C34" s="111">
        <v>7</v>
      </c>
      <c r="D34" s="110" t="s">
        <v>157</v>
      </c>
      <c r="E34" s="111">
        <v>3</v>
      </c>
      <c r="F34" s="111">
        <v>3</v>
      </c>
      <c r="G34" s="111">
        <v>1</v>
      </c>
      <c r="H34" s="118">
        <v>0</v>
      </c>
    </row>
    <row r="35" spans="1:8" ht="16" x14ac:dyDescent="0.2">
      <c r="A35" s="19">
        <v>34</v>
      </c>
      <c r="B35" s="117" t="s">
        <v>122</v>
      </c>
      <c r="C35" s="111">
        <v>7</v>
      </c>
      <c r="D35" s="110" t="s">
        <v>121</v>
      </c>
      <c r="E35" s="111">
        <v>6</v>
      </c>
      <c r="F35" s="111">
        <v>0</v>
      </c>
      <c r="G35" s="111">
        <v>1</v>
      </c>
      <c r="H35" s="118">
        <v>0</v>
      </c>
    </row>
    <row r="36" spans="1:8" ht="16" x14ac:dyDescent="0.2">
      <c r="A36" s="19">
        <v>35</v>
      </c>
      <c r="B36" s="117" t="s">
        <v>2416</v>
      </c>
      <c r="C36" s="111">
        <v>7</v>
      </c>
      <c r="D36" s="110" t="s">
        <v>126</v>
      </c>
      <c r="E36" s="111">
        <v>5</v>
      </c>
      <c r="F36" s="111">
        <v>0</v>
      </c>
      <c r="G36" s="111">
        <v>0</v>
      </c>
      <c r="H36" s="118">
        <v>2</v>
      </c>
    </row>
    <row r="37" spans="1:8" ht="16" x14ac:dyDescent="0.2">
      <c r="A37" s="19">
        <v>36</v>
      </c>
      <c r="B37" s="117" t="s">
        <v>2434</v>
      </c>
      <c r="C37" s="111">
        <v>6</v>
      </c>
      <c r="D37" s="110" t="s">
        <v>163</v>
      </c>
      <c r="E37" s="111">
        <v>4</v>
      </c>
      <c r="F37" s="111">
        <v>0</v>
      </c>
      <c r="G37" s="111">
        <v>1</v>
      </c>
      <c r="H37" s="118">
        <v>1</v>
      </c>
    </row>
    <row r="38" spans="1:8" ht="16" x14ac:dyDescent="0.2">
      <c r="A38" s="19">
        <v>37</v>
      </c>
      <c r="B38" s="117" t="s">
        <v>2430</v>
      </c>
      <c r="C38" s="111">
        <v>6</v>
      </c>
      <c r="D38" s="110" t="s">
        <v>118</v>
      </c>
      <c r="E38" s="111">
        <v>3</v>
      </c>
      <c r="F38" s="111">
        <v>0</v>
      </c>
      <c r="G38" s="111">
        <v>1</v>
      </c>
      <c r="H38" s="118">
        <v>2</v>
      </c>
    </row>
    <row r="39" spans="1:8" ht="16" x14ac:dyDescent="0.2">
      <c r="A39" s="19">
        <v>38</v>
      </c>
      <c r="B39" s="117" t="s">
        <v>2441</v>
      </c>
      <c r="C39" s="111">
        <v>6</v>
      </c>
      <c r="D39" s="110" t="s">
        <v>304</v>
      </c>
      <c r="E39" s="111">
        <v>5</v>
      </c>
      <c r="F39" s="111">
        <v>0</v>
      </c>
      <c r="G39" s="111">
        <v>0</v>
      </c>
      <c r="H39" s="118">
        <v>1</v>
      </c>
    </row>
    <row r="40" spans="1:8" ht="16" x14ac:dyDescent="0.2">
      <c r="A40" s="19">
        <v>39</v>
      </c>
      <c r="B40" s="117" t="s">
        <v>2427</v>
      </c>
      <c r="C40" s="111">
        <v>6</v>
      </c>
      <c r="D40" s="110" t="s">
        <v>153</v>
      </c>
      <c r="E40" s="111">
        <v>4</v>
      </c>
      <c r="F40" s="111">
        <v>1</v>
      </c>
      <c r="G40" s="111">
        <v>1</v>
      </c>
      <c r="H40" s="118">
        <v>0</v>
      </c>
    </row>
    <row r="41" spans="1:8" ht="16" x14ac:dyDescent="0.2">
      <c r="A41" s="19">
        <v>40</v>
      </c>
      <c r="B41" s="117" t="s">
        <v>2440</v>
      </c>
      <c r="C41" s="111">
        <v>6</v>
      </c>
      <c r="D41" s="110" t="s">
        <v>198</v>
      </c>
      <c r="E41" s="111">
        <v>3</v>
      </c>
      <c r="F41" s="111">
        <v>1</v>
      </c>
      <c r="G41" s="111">
        <v>0</v>
      </c>
      <c r="H41" s="118">
        <v>2</v>
      </c>
    </row>
    <row r="42" spans="1:8" ht="16" x14ac:dyDescent="0.2">
      <c r="A42" s="19">
        <v>41</v>
      </c>
      <c r="B42" s="117" t="s">
        <v>2438</v>
      </c>
      <c r="C42" s="111">
        <v>6</v>
      </c>
      <c r="D42" s="110" t="s">
        <v>216</v>
      </c>
      <c r="E42" s="111">
        <v>4</v>
      </c>
      <c r="F42" s="111">
        <v>1</v>
      </c>
      <c r="G42" s="111">
        <v>1</v>
      </c>
      <c r="H42" s="118">
        <v>0</v>
      </c>
    </row>
    <row r="43" spans="1:8" ht="16" x14ac:dyDescent="0.2">
      <c r="A43" s="19">
        <v>42</v>
      </c>
      <c r="B43" s="117" t="s">
        <v>2432</v>
      </c>
      <c r="C43" s="111">
        <v>6</v>
      </c>
      <c r="D43" s="110" t="s">
        <v>179</v>
      </c>
      <c r="E43" s="111">
        <v>3</v>
      </c>
      <c r="F43" s="111">
        <v>1</v>
      </c>
      <c r="G43" s="111">
        <v>0</v>
      </c>
      <c r="H43" s="118">
        <v>2</v>
      </c>
    </row>
    <row r="44" spans="1:8" ht="16" x14ac:dyDescent="0.2">
      <c r="A44" s="19">
        <v>43</v>
      </c>
      <c r="B44" s="117" t="s">
        <v>2436</v>
      </c>
      <c r="C44" s="111">
        <v>6</v>
      </c>
      <c r="D44" s="110" t="s">
        <v>190</v>
      </c>
      <c r="E44" s="111">
        <v>4</v>
      </c>
      <c r="F44" s="111">
        <v>0</v>
      </c>
      <c r="G44" s="111">
        <v>0</v>
      </c>
      <c r="H44" s="118">
        <v>2</v>
      </c>
    </row>
    <row r="45" spans="1:8" ht="16" x14ac:dyDescent="0.2">
      <c r="A45" s="19">
        <v>44</v>
      </c>
      <c r="B45" s="117" t="s">
        <v>237</v>
      </c>
      <c r="C45" s="111">
        <v>6</v>
      </c>
      <c r="D45" s="110" t="s">
        <v>236</v>
      </c>
      <c r="E45" s="111">
        <v>3</v>
      </c>
      <c r="F45" s="111">
        <v>1</v>
      </c>
      <c r="G45" s="111">
        <v>0</v>
      </c>
      <c r="H45" s="118">
        <v>2</v>
      </c>
    </row>
    <row r="46" spans="1:8" ht="16" x14ac:dyDescent="0.2">
      <c r="A46" s="19">
        <v>45</v>
      </c>
      <c r="B46" s="117" t="s">
        <v>2433</v>
      </c>
      <c r="C46" s="111">
        <v>6</v>
      </c>
      <c r="D46" s="110" t="s">
        <v>193</v>
      </c>
      <c r="E46" s="111">
        <v>2</v>
      </c>
      <c r="F46" s="111">
        <v>1</v>
      </c>
      <c r="G46" s="111">
        <v>1</v>
      </c>
      <c r="H46" s="118">
        <v>2</v>
      </c>
    </row>
    <row r="47" spans="1:8" ht="16" x14ac:dyDescent="0.2">
      <c r="A47" s="19">
        <v>46</v>
      </c>
      <c r="B47" s="117" t="s">
        <v>2488</v>
      </c>
      <c r="C47" s="111">
        <v>5</v>
      </c>
      <c r="D47" s="110" t="s">
        <v>285</v>
      </c>
      <c r="E47" s="111">
        <v>3</v>
      </c>
      <c r="F47" s="111">
        <v>0</v>
      </c>
      <c r="G47" s="111">
        <v>0</v>
      </c>
      <c r="H47" s="118">
        <v>2</v>
      </c>
    </row>
    <row r="48" spans="1:8" ht="16" x14ac:dyDescent="0.2">
      <c r="A48" s="19">
        <v>47</v>
      </c>
      <c r="B48" s="117" t="s">
        <v>2469</v>
      </c>
      <c r="C48" s="111">
        <v>5</v>
      </c>
      <c r="D48" s="110" t="s">
        <v>347</v>
      </c>
      <c r="E48" s="111">
        <v>2</v>
      </c>
      <c r="F48" s="111">
        <v>1</v>
      </c>
      <c r="G48" s="111">
        <v>0</v>
      </c>
      <c r="H48" s="118">
        <v>2</v>
      </c>
    </row>
    <row r="49" spans="1:8" ht="16" x14ac:dyDescent="0.2">
      <c r="A49" s="19">
        <v>48</v>
      </c>
      <c r="B49" s="117" t="s">
        <v>2452</v>
      </c>
      <c r="C49" s="111">
        <v>5</v>
      </c>
      <c r="D49" s="110" t="s">
        <v>144</v>
      </c>
      <c r="E49" s="111">
        <v>2</v>
      </c>
      <c r="F49" s="111">
        <v>1</v>
      </c>
      <c r="G49" s="111">
        <v>0</v>
      </c>
      <c r="H49" s="118">
        <v>2</v>
      </c>
    </row>
    <row r="50" spans="1:8" ht="16" x14ac:dyDescent="0.2">
      <c r="A50" s="19">
        <v>49</v>
      </c>
      <c r="B50" s="117" t="s">
        <v>2486</v>
      </c>
      <c r="C50" s="111">
        <v>5</v>
      </c>
      <c r="D50" s="110" t="s">
        <v>288</v>
      </c>
      <c r="E50" s="111">
        <v>3</v>
      </c>
      <c r="F50" s="111">
        <v>0</v>
      </c>
      <c r="G50" s="111">
        <v>0</v>
      </c>
      <c r="H50" s="118">
        <v>2</v>
      </c>
    </row>
    <row r="51" spans="1:8" ht="16" x14ac:dyDescent="0.2">
      <c r="A51" s="19">
        <v>50</v>
      </c>
      <c r="B51" s="117" t="s">
        <v>2444</v>
      </c>
      <c r="C51" s="111">
        <v>5</v>
      </c>
      <c r="D51" s="110" t="s">
        <v>283</v>
      </c>
      <c r="E51" s="111">
        <v>3</v>
      </c>
      <c r="F51" s="111">
        <v>0</v>
      </c>
      <c r="G51" s="111">
        <v>0</v>
      </c>
      <c r="H51" s="118">
        <v>2</v>
      </c>
    </row>
    <row r="52" spans="1:8" ht="16" x14ac:dyDescent="0.2">
      <c r="A52" s="19">
        <v>51</v>
      </c>
      <c r="B52" s="117" t="s">
        <v>2446</v>
      </c>
      <c r="C52" s="111">
        <v>5</v>
      </c>
      <c r="D52" s="110" t="s">
        <v>279</v>
      </c>
      <c r="E52" s="111">
        <v>3</v>
      </c>
      <c r="F52" s="111">
        <v>1</v>
      </c>
      <c r="G52" s="111">
        <v>0</v>
      </c>
      <c r="H52" s="118">
        <v>1</v>
      </c>
    </row>
    <row r="53" spans="1:8" ht="16" x14ac:dyDescent="0.2">
      <c r="A53" s="19">
        <v>52</v>
      </c>
      <c r="B53" s="117" t="s">
        <v>2453</v>
      </c>
      <c r="C53" s="111">
        <v>5</v>
      </c>
      <c r="D53" s="110" t="s">
        <v>339</v>
      </c>
      <c r="E53" s="111">
        <v>5</v>
      </c>
      <c r="F53" s="111">
        <v>0</v>
      </c>
      <c r="G53" s="111">
        <v>0</v>
      </c>
      <c r="H53" s="118">
        <v>0</v>
      </c>
    </row>
    <row r="54" spans="1:8" ht="16" x14ac:dyDescent="0.2">
      <c r="A54" s="19">
        <v>53</v>
      </c>
      <c r="B54" s="117" t="s">
        <v>2462</v>
      </c>
      <c r="C54" s="111">
        <v>5</v>
      </c>
      <c r="D54" s="110" t="s">
        <v>358</v>
      </c>
      <c r="E54" s="111">
        <v>2</v>
      </c>
      <c r="F54" s="111">
        <v>1</v>
      </c>
      <c r="G54" s="111">
        <v>0</v>
      </c>
      <c r="H54" s="118">
        <v>2</v>
      </c>
    </row>
    <row r="55" spans="1:8" ht="16" x14ac:dyDescent="0.2">
      <c r="A55" s="19">
        <v>54</v>
      </c>
      <c r="B55" s="117" t="s">
        <v>2458</v>
      </c>
      <c r="C55" s="111">
        <v>5</v>
      </c>
      <c r="D55" s="110" t="s">
        <v>206</v>
      </c>
      <c r="E55" s="111">
        <v>3</v>
      </c>
      <c r="F55" s="111">
        <v>0</v>
      </c>
      <c r="G55" s="111">
        <v>1</v>
      </c>
      <c r="H55" s="118">
        <v>1</v>
      </c>
    </row>
    <row r="56" spans="1:8" ht="16" x14ac:dyDescent="0.2">
      <c r="A56" s="19">
        <v>55</v>
      </c>
      <c r="B56" s="117" t="s">
        <v>2460</v>
      </c>
      <c r="C56" s="111">
        <v>5</v>
      </c>
      <c r="D56" s="110" t="s">
        <v>255</v>
      </c>
      <c r="E56" s="111">
        <v>3</v>
      </c>
      <c r="F56" s="111">
        <v>1</v>
      </c>
      <c r="G56" s="111">
        <v>1</v>
      </c>
      <c r="H56" s="118">
        <v>0</v>
      </c>
    </row>
    <row r="57" spans="1:8" ht="16" x14ac:dyDescent="0.2">
      <c r="A57" s="19">
        <v>56</v>
      </c>
      <c r="B57" s="117" t="s">
        <v>2443</v>
      </c>
      <c r="C57" s="111">
        <v>5</v>
      </c>
      <c r="D57" s="110" t="s">
        <v>183</v>
      </c>
      <c r="E57" s="111">
        <v>4</v>
      </c>
      <c r="F57" s="111">
        <v>0</v>
      </c>
      <c r="G57" s="111">
        <v>0</v>
      </c>
      <c r="H57" s="118">
        <v>1</v>
      </c>
    </row>
    <row r="58" spans="1:8" ht="16" x14ac:dyDescent="0.2">
      <c r="A58" s="19">
        <v>57</v>
      </c>
      <c r="B58" s="117" t="s">
        <v>2468</v>
      </c>
      <c r="C58" s="111">
        <v>5</v>
      </c>
      <c r="D58" s="110" t="s">
        <v>477</v>
      </c>
      <c r="E58" s="111">
        <v>3</v>
      </c>
      <c r="F58" s="111">
        <v>1</v>
      </c>
      <c r="G58" s="111">
        <v>1</v>
      </c>
      <c r="H58" s="118">
        <v>0</v>
      </c>
    </row>
    <row r="59" spans="1:8" ht="16" x14ac:dyDescent="0.2">
      <c r="A59" s="19">
        <v>58</v>
      </c>
      <c r="B59" s="117" t="s">
        <v>2472</v>
      </c>
      <c r="C59" s="111">
        <v>5</v>
      </c>
      <c r="D59" s="110" t="s">
        <v>260</v>
      </c>
      <c r="E59" s="111">
        <v>5</v>
      </c>
      <c r="F59" s="111">
        <v>0</v>
      </c>
      <c r="G59" s="111">
        <v>0</v>
      </c>
      <c r="H59" s="118">
        <v>0</v>
      </c>
    </row>
    <row r="60" spans="1:8" ht="16" x14ac:dyDescent="0.2">
      <c r="A60" s="19">
        <v>59</v>
      </c>
      <c r="B60" s="117" t="s">
        <v>2454</v>
      </c>
      <c r="C60" s="111">
        <v>5</v>
      </c>
      <c r="D60" s="110" t="s">
        <v>270</v>
      </c>
      <c r="E60" s="111">
        <v>3</v>
      </c>
      <c r="F60" s="111">
        <v>0</v>
      </c>
      <c r="G60" s="111">
        <v>1</v>
      </c>
      <c r="H60" s="118">
        <v>1</v>
      </c>
    </row>
    <row r="61" spans="1:8" ht="16" x14ac:dyDescent="0.2">
      <c r="A61" s="19">
        <v>60</v>
      </c>
      <c r="B61" s="117" t="s">
        <v>2464</v>
      </c>
      <c r="C61" s="111">
        <v>5</v>
      </c>
      <c r="D61" s="110" t="s">
        <v>376</v>
      </c>
      <c r="E61" s="111">
        <v>2</v>
      </c>
      <c r="F61" s="111">
        <v>2</v>
      </c>
      <c r="G61" s="111">
        <v>0</v>
      </c>
      <c r="H61" s="118">
        <v>1</v>
      </c>
    </row>
    <row r="62" spans="1:8" ht="16" x14ac:dyDescent="0.2">
      <c r="A62" s="19">
        <v>61</v>
      </c>
      <c r="B62" s="117" t="s">
        <v>223</v>
      </c>
      <c r="C62" s="111">
        <v>5</v>
      </c>
      <c r="D62" s="110" t="s">
        <v>222</v>
      </c>
      <c r="E62" s="111">
        <v>2</v>
      </c>
      <c r="F62" s="111">
        <v>0</v>
      </c>
      <c r="G62" s="111">
        <v>0</v>
      </c>
      <c r="H62" s="118">
        <v>3</v>
      </c>
    </row>
    <row r="63" spans="1:8" ht="16" x14ac:dyDescent="0.2">
      <c r="A63" s="19">
        <v>62</v>
      </c>
      <c r="B63" s="117" t="s">
        <v>2456</v>
      </c>
      <c r="C63" s="111">
        <v>5</v>
      </c>
      <c r="D63" s="110" t="s">
        <v>368</v>
      </c>
      <c r="E63" s="111">
        <v>5</v>
      </c>
      <c r="F63" s="111">
        <v>0</v>
      </c>
      <c r="G63" s="111">
        <v>0</v>
      </c>
      <c r="H63" s="118">
        <v>0</v>
      </c>
    </row>
    <row r="64" spans="1:8" ht="16" x14ac:dyDescent="0.2">
      <c r="A64" s="19">
        <v>63</v>
      </c>
      <c r="B64" s="117" t="s">
        <v>2448</v>
      </c>
      <c r="C64" s="111">
        <v>5</v>
      </c>
      <c r="D64" s="110" t="s">
        <v>211</v>
      </c>
      <c r="E64" s="111">
        <v>4</v>
      </c>
      <c r="F64" s="111">
        <v>0</v>
      </c>
      <c r="G64" s="111">
        <v>0</v>
      </c>
      <c r="H64" s="118">
        <v>1</v>
      </c>
    </row>
    <row r="65" spans="1:8" ht="16" x14ac:dyDescent="0.2">
      <c r="A65" s="19">
        <v>64</v>
      </c>
      <c r="B65" s="117" t="s">
        <v>2445</v>
      </c>
      <c r="C65" s="111">
        <v>5</v>
      </c>
      <c r="D65" s="110" t="s">
        <v>207</v>
      </c>
      <c r="E65" s="111">
        <v>3</v>
      </c>
      <c r="F65" s="111">
        <v>0</v>
      </c>
      <c r="G65" s="111">
        <v>0</v>
      </c>
      <c r="H65" s="118">
        <v>2</v>
      </c>
    </row>
    <row r="66" spans="1:8" ht="16" x14ac:dyDescent="0.2">
      <c r="A66" s="19">
        <v>65</v>
      </c>
      <c r="B66" s="117" t="s">
        <v>2450</v>
      </c>
      <c r="C66" s="111">
        <v>5</v>
      </c>
      <c r="D66" s="110" t="s">
        <v>264</v>
      </c>
      <c r="E66" s="111">
        <v>3</v>
      </c>
      <c r="F66" s="111">
        <v>0</v>
      </c>
      <c r="G66" s="111">
        <v>0</v>
      </c>
      <c r="H66" s="118">
        <v>2</v>
      </c>
    </row>
    <row r="67" spans="1:8" ht="16" x14ac:dyDescent="0.2">
      <c r="A67" s="19">
        <v>66</v>
      </c>
      <c r="B67" s="117" t="s">
        <v>2442</v>
      </c>
      <c r="C67" s="111">
        <v>5</v>
      </c>
      <c r="D67" s="110" t="s">
        <v>140</v>
      </c>
      <c r="E67" s="111">
        <v>2</v>
      </c>
      <c r="F67" s="111">
        <v>0</v>
      </c>
      <c r="G67" s="111">
        <v>1</v>
      </c>
      <c r="H67" s="118">
        <v>2</v>
      </c>
    </row>
    <row r="68" spans="1:8" ht="16" x14ac:dyDescent="0.2">
      <c r="A68" s="19">
        <v>67</v>
      </c>
      <c r="B68" s="117" t="s">
        <v>2466</v>
      </c>
      <c r="C68" s="111">
        <v>5</v>
      </c>
      <c r="D68" s="110" t="s">
        <v>252</v>
      </c>
      <c r="E68" s="111">
        <v>1</v>
      </c>
      <c r="F68" s="111">
        <v>3</v>
      </c>
      <c r="G68" s="111">
        <v>0</v>
      </c>
      <c r="H68" s="118">
        <v>1</v>
      </c>
    </row>
    <row r="69" spans="1:8" ht="16" x14ac:dyDescent="0.2">
      <c r="A69" s="19">
        <v>68</v>
      </c>
      <c r="B69" s="117" t="s">
        <v>2481</v>
      </c>
      <c r="C69" s="111">
        <v>4</v>
      </c>
      <c r="D69" s="110" t="s">
        <v>294</v>
      </c>
      <c r="E69" s="111">
        <v>3</v>
      </c>
      <c r="F69" s="111">
        <v>0</v>
      </c>
      <c r="G69" s="111">
        <v>0</v>
      </c>
      <c r="H69" s="118">
        <v>1</v>
      </c>
    </row>
    <row r="70" spans="1:8" ht="16" x14ac:dyDescent="0.2">
      <c r="A70" s="19">
        <v>69</v>
      </c>
      <c r="B70" s="117" t="s">
        <v>2497</v>
      </c>
      <c r="C70" s="111">
        <v>4</v>
      </c>
      <c r="D70" s="110" t="s">
        <v>778</v>
      </c>
      <c r="E70" s="111">
        <v>1</v>
      </c>
      <c r="F70" s="111">
        <v>2</v>
      </c>
      <c r="G70" s="111">
        <v>0</v>
      </c>
      <c r="H70" s="118">
        <v>1</v>
      </c>
    </row>
    <row r="71" spans="1:8" ht="16" x14ac:dyDescent="0.2">
      <c r="A71" s="19">
        <v>70</v>
      </c>
      <c r="B71" s="117" t="s">
        <v>2506</v>
      </c>
      <c r="C71" s="111">
        <v>4</v>
      </c>
      <c r="D71" s="110" t="s">
        <v>763</v>
      </c>
      <c r="E71" s="111">
        <v>2</v>
      </c>
      <c r="F71" s="111">
        <v>1</v>
      </c>
      <c r="G71" s="111">
        <v>0</v>
      </c>
      <c r="H71" s="118">
        <v>1</v>
      </c>
    </row>
    <row r="72" spans="1:8" ht="16" x14ac:dyDescent="0.2">
      <c r="A72" s="19">
        <v>71</v>
      </c>
      <c r="B72" s="117" t="s">
        <v>2494</v>
      </c>
      <c r="C72" s="111">
        <v>4</v>
      </c>
      <c r="D72" s="110" t="s">
        <v>392</v>
      </c>
      <c r="E72" s="111">
        <v>1</v>
      </c>
      <c r="F72" s="111">
        <v>0</v>
      </c>
      <c r="G72" s="111">
        <v>1</v>
      </c>
      <c r="H72" s="118">
        <v>2</v>
      </c>
    </row>
    <row r="73" spans="1:8" ht="16" x14ac:dyDescent="0.2">
      <c r="A73" s="19">
        <v>72</v>
      </c>
      <c r="B73" s="117" t="s">
        <v>2501</v>
      </c>
      <c r="C73" s="111">
        <v>4</v>
      </c>
      <c r="D73" s="110" t="s">
        <v>335</v>
      </c>
      <c r="E73" s="111">
        <v>3</v>
      </c>
      <c r="F73" s="111">
        <v>1</v>
      </c>
      <c r="G73" s="111">
        <v>0</v>
      </c>
      <c r="H73" s="118">
        <v>0</v>
      </c>
    </row>
    <row r="74" spans="1:8" ht="16" x14ac:dyDescent="0.2">
      <c r="A74" s="19">
        <v>73</v>
      </c>
      <c r="B74" s="117" t="s">
        <v>2499</v>
      </c>
      <c r="C74" s="111">
        <v>4</v>
      </c>
      <c r="D74" s="110" t="s">
        <v>355</v>
      </c>
      <c r="E74" s="111">
        <v>1</v>
      </c>
      <c r="F74" s="111">
        <v>2</v>
      </c>
      <c r="G74" s="111">
        <v>0</v>
      </c>
      <c r="H74" s="118">
        <v>1</v>
      </c>
    </row>
    <row r="75" spans="1:8" ht="16" x14ac:dyDescent="0.2">
      <c r="A75" s="19">
        <v>74</v>
      </c>
      <c r="B75" s="117" t="s">
        <v>2477</v>
      </c>
      <c r="C75" s="111">
        <v>4</v>
      </c>
      <c r="D75" s="110" t="s">
        <v>204</v>
      </c>
      <c r="E75" s="111">
        <v>3</v>
      </c>
      <c r="F75" s="111">
        <v>0</v>
      </c>
      <c r="G75" s="111">
        <v>0</v>
      </c>
      <c r="H75" s="118">
        <v>1</v>
      </c>
    </row>
    <row r="76" spans="1:8" ht="16" x14ac:dyDescent="0.2">
      <c r="A76" s="19">
        <v>75</v>
      </c>
      <c r="B76" s="117" t="s">
        <v>2492</v>
      </c>
      <c r="C76" s="111">
        <v>4</v>
      </c>
      <c r="D76" s="110" t="s">
        <v>315</v>
      </c>
      <c r="E76" s="111">
        <v>2</v>
      </c>
      <c r="F76" s="111">
        <v>0</v>
      </c>
      <c r="G76" s="111">
        <v>1</v>
      </c>
      <c r="H76" s="118">
        <v>1</v>
      </c>
    </row>
    <row r="77" spans="1:8" ht="16" x14ac:dyDescent="0.2">
      <c r="A77" s="19">
        <v>76</v>
      </c>
      <c r="B77" s="117" t="s">
        <v>2505</v>
      </c>
      <c r="C77" s="111">
        <v>4</v>
      </c>
      <c r="D77" s="110" t="s">
        <v>275</v>
      </c>
      <c r="E77" s="111">
        <v>3</v>
      </c>
      <c r="F77" s="111">
        <v>1</v>
      </c>
      <c r="G77" s="111">
        <v>0</v>
      </c>
      <c r="H77" s="118">
        <v>0</v>
      </c>
    </row>
    <row r="78" spans="1:8" ht="16" x14ac:dyDescent="0.2">
      <c r="A78" s="19">
        <v>77</v>
      </c>
      <c r="B78" s="117" t="s">
        <v>2474</v>
      </c>
      <c r="C78" s="111">
        <v>4</v>
      </c>
      <c r="D78" s="110" t="s">
        <v>497</v>
      </c>
      <c r="E78" s="111">
        <v>3</v>
      </c>
      <c r="F78" s="111">
        <v>1</v>
      </c>
      <c r="G78" s="111">
        <v>0</v>
      </c>
      <c r="H78" s="118">
        <v>0</v>
      </c>
    </row>
    <row r="79" spans="1:8" ht="16" x14ac:dyDescent="0.2">
      <c r="A79" s="19">
        <v>78</v>
      </c>
      <c r="B79" s="117" t="s">
        <v>2495</v>
      </c>
      <c r="C79" s="111">
        <v>4</v>
      </c>
      <c r="D79" s="110" t="s">
        <v>448</v>
      </c>
      <c r="E79" s="111">
        <v>3</v>
      </c>
      <c r="F79" s="111">
        <v>1</v>
      </c>
      <c r="G79" s="111">
        <v>0</v>
      </c>
      <c r="H79" s="118">
        <v>0</v>
      </c>
    </row>
    <row r="80" spans="1:8" ht="16" x14ac:dyDescent="0.2">
      <c r="A80" s="19">
        <v>79</v>
      </c>
      <c r="B80" s="117" t="s">
        <v>241</v>
      </c>
      <c r="C80" s="111">
        <v>4</v>
      </c>
      <c r="D80" s="110" t="s">
        <v>240</v>
      </c>
      <c r="E80" s="111">
        <v>2</v>
      </c>
      <c r="F80" s="111">
        <v>0</v>
      </c>
      <c r="G80" s="111">
        <v>0</v>
      </c>
      <c r="H80" s="118">
        <v>2</v>
      </c>
    </row>
    <row r="81" spans="1:8" ht="16" x14ac:dyDescent="0.2">
      <c r="A81" s="19">
        <v>80</v>
      </c>
      <c r="B81" s="117" t="s">
        <v>2482</v>
      </c>
      <c r="C81" s="111">
        <v>4</v>
      </c>
      <c r="D81" s="110" t="s">
        <v>382</v>
      </c>
      <c r="E81" s="111">
        <v>3</v>
      </c>
      <c r="F81" s="111">
        <v>0</v>
      </c>
      <c r="G81" s="111">
        <v>0</v>
      </c>
      <c r="H81" s="118">
        <v>1</v>
      </c>
    </row>
    <row r="82" spans="1:8" ht="16" x14ac:dyDescent="0.2">
      <c r="A82" s="19">
        <v>81</v>
      </c>
      <c r="B82" s="117" t="s">
        <v>299</v>
      </c>
      <c r="C82" s="111">
        <v>4</v>
      </c>
      <c r="D82" s="110" t="s">
        <v>298</v>
      </c>
      <c r="E82" s="111">
        <v>2</v>
      </c>
      <c r="F82" s="111">
        <v>0</v>
      </c>
      <c r="G82" s="111">
        <v>0</v>
      </c>
      <c r="H82" s="118">
        <v>2</v>
      </c>
    </row>
    <row r="83" spans="1:8" ht="16" x14ac:dyDescent="0.2">
      <c r="A83" s="19">
        <v>82</v>
      </c>
      <c r="B83" s="117" t="s">
        <v>2484</v>
      </c>
      <c r="C83" s="111">
        <v>4</v>
      </c>
      <c r="D83" s="110" t="s">
        <v>424</v>
      </c>
      <c r="E83" s="111">
        <v>2</v>
      </c>
      <c r="F83" s="111">
        <v>0</v>
      </c>
      <c r="G83" s="111">
        <v>0</v>
      </c>
      <c r="H83" s="118">
        <v>2</v>
      </c>
    </row>
    <row r="84" spans="1:8" ht="16" x14ac:dyDescent="0.2">
      <c r="A84" s="19">
        <v>83</v>
      </c>
      <c r="B84" s="117" t="s">
        <v>2489</v>
      </c>
      <c r="C84" s="111">
        <v>4</v>
      </c>
      <c r="D84" s="110" t="s">
        <v>389</v>
      </c>
      <c r="E84" s="111">
        <v>4</v>
      </c>
      <c r="F84" s="111">
        <v>0</v>
      </c>
      <c r="G84" s="111">
        <v>0</v>
      </c>
      <c r="H84" s="118">
        <v>0</v>
      </c>
    </row>
    <row r="85" spans="1:8" ht="16" x14ac:dyDescent="0.2">
      <c r="A85" s="19">
        <v>84</v>
      </c>
      <c r="B85" s="117" t="s">
        <v>3751</v>
      </c>
      <c r="C85" s="111">
        <v>4</v>
      </c>
      <c r="D85" s="110" t="s">
        <v>485</v>
      </c>
      <c r="E85" s="111">
        <v>4</v>
      </c>
      <c r="F85" s="111">
        <v>0</v>
      </c>
      <c r="G85" s="111">
        <v>0</v>
      </c>
      <c r="H85" s="118">
        <v>0</v>
      </c>
    </row>
    <row r="86" spans="1:8" ht="16" x14ac:dyDescent="0.2">
      <c r="A86" s="19">
        <v>85</v>
      </c>
      <c r="B86" s="117" t="s">
        <v>233</v>
      </c>
      <c r="C86" s="111">
        <v>4</v>
      </c>
      <c r="D86" s="110" t="s">
        <v>232</v>
      </c>
      <c r="E86" s="111">
        <v>2</v>
      </c>
      <c r="F86" s="111">
        <v>0</v>
      </c>
      <c r="G86" s="111">
        <v>0</v>
      </c>
      <c r="H86" s="118">
        <v>2</v>
      </c>
    </row>
    <row r="87" spans="1:8" ht="16" x14ac:dyDescent="0.2">
      <c r="A87" s="19">
        <v>86</v>
      </c>
      <c r="B87" s="117" t="s">
        <v>2479</v>
      </c>
      <c r="C87" s="111">
        <v>4</v>
      </c>
      <c r="D87" s="110" t="s">
        <v>488</v>
      </c>
      <c r="E87" s="111">
        <v>4</v>
      </c>
      <c r="F87" s="111">
        <v>0</v>
      </c>
      <c r="G87" s="111">
        <v>0</v>
      </c>
      <c r="H87" s="118">
        <v>0</v>
      </c>
    </row>
    <row r="88" spans="1:8" ht="16" x14ac:dyDescent="0.2">
      <c r="A88" s="19">
        <v>87</v>
      </c>
      <c r="B88" s="117" t="s">
        <v>364</v>
      </c>
      <c r="C88" s="111">
        <v>4</v>
      </c>
      <c r="D88" s="110" t="s">
        <v>363</v>
      </c>
      <c r="E88" s="111">
        <v>1</v>
      </c>
      <c r="F88" s="111">
        <v>0</v>
      </c>
      <c r="G88" s="111">
        <v>1</v>
      </c>
      <c r="H88" s="118">
        <v>2</v>
      </c>
    </row>
    <row r="89" spans="1:8" ht="16" x14ac:dyDescent="0.2">
      <c r="A89" s="19">
        <v>88</v>
      </c>
      <c r="B89" s="117" t="s">
        <v>2508</v>
      </c>
      <c r="C89" s="111">
        <v>4</v>
      </c>
      <c r="D89" s="110" t="s">
        <v>267</v>
      </c>
      <c r="E89" s="111">
        <v>3</v>
      </c>
      <c r="F89" s="111">
        <v>1</v>
      </c>
      <c r="G89" s="111">
        <v>0</v>
      </c>
      <c r="H89" s="118">
        <v>0</v>
      </c>
    </row>
    <row r="90" spans="1:8" ht="16" x14ac:dyDescent="0.2">
      <c r="A90" s="19">
        <v>89</v>
      </c>
      <c r="B90" s="117" t="s">
        <v>2503</v>
      </c>
      <c r="C90" s="111">
        <v>4</v>
      </c>
      <c r="D90" s="110" t="s">
        <v>330</v>
      </c>
      <c r="E90" s="111">
        <v>1</v>
      </c>
      <c r="F90" s="111">
        <v>1</v>
      </c>
      <c r="G90" s="111">
        <v>0</v>
      </c>
      <c r="H90" s="118">
        <v>2</v>
      </c>
    </row>
    <row r="91" spans="1:8" ht="16" x14ac:dyDescent="0.2">
      <c r="A91" s="19">
        <v>90</v>
      </c>
      <c r="B91" s="117" t="s">
        <v>2470</v>
      </c>
      <c r="C91" s="111">
        <v>4</v>
      </c>
      <c r="D91" s="110" t="s">
        <v>400</v>
      </c>
      <c r="E91" s="111">
        <v>3</v>
      </c>
      <c r="F91" s="111">
        <v>1</v>
      </c>
      <c r="G91" s="111">
        <v>0</v>
      </c>
      <c r="H91" s="118">
        <v>0</v>
      </c>
    </row>
    <row r="92" spans="1:8" ht="16" x14ac:dyDescent="0.2">
      <c r="A92" s="19">
        <v>91</v>
      </c>
      <c r="B92" s="117" t="s">
        <v>2476</v>
      </c>
      <c r="C92" s="111">
        <v>4</v>
      </c>
      <c r="D92" s="110" t="s">
        <v>307</v>
      </c>
      <c r="E92" s="111">
        <v>2</v>
      </c>
      <c r="F92" s="111">
        <v>0</v>
      </c>
      <c r="G92" s="111">
        <v>0</v>
      </c>
      <c r="H92" s="118">
        <v>2</v>
      </c>
    </row>
    <row r="93" spans="1:8" ht="16" x14ac:dyDescent="0.2">
      <c r="A93" s="19">
        <v>92</v>
      </c>
      <c r="B93" s="117" t="s">
        <v>2491</v>
      </c>
      <c r="C93" s="111">
        <v>4</v>
      </c>
      <c r="D93" s="110" t="s">
        <v>327</v>
      </c>
      <c r="E93" s="111">
        <v>4</v>
      </c>
      <c r="F93" s="111">
        <v>0</v>
      </c>
      <c r="G93" s="111">
        <v>0</v>
      </c>
      <c r="H93" s="118">
        <v>0</v>
      </c>
    </row>
    <row r="94" spans="1:8" ht="16" x14ac:dyDescent="0.2">
      <c r="A94" s="19">
        <v>93</v>
      </c>
      <c r="B94" s="117" t="s">
        <v>2507</v>
      </c>
      <c r="C94" s="111">
        <v>4</v>
      </c>
      <c r="D94" s="110" t="s">
        <v>296</v>
      </c>
      <c r="E94" s="111">
        <v>1</v>
      </c>
      <c r="F94" s="111">
        <v>3</v>
      </c>
      <c r="G94" s="111">
        <v>0</v>
      </c>
      <c r="H94" s="118">
        <v>0</v>
      </c>
    </row>
    <row r="95" spans="1:8" ht="16" x14ac:dyDescent="0.2">
      <c r="A95" s="19">
        <v>94</v>
      </c>
      <c r="B95" s="117" t="s">
        <v>2528</v>
      </c>
      <c r="C95" s="111">
        <v>3</v>
      </c>
      <c r="D95" s="110" t="s">
        <v>453</v>
      </c>
      <c r="E95" s="111">
        <v>2</v>
      </c>
      <c r="F95" s="111">
        <v>0</v>
      </c>
      <c r="G95" s="111">
        <v>0</v>
      </c>
      <c r="H95" s="118">
        <v>1</v>
      </c>
    </row>
    <row r="96" spans="1:8" ht="16" x14ac:dyDescent="0.2">
      <c r="A96" s="19">
        <v>95</v>
      </c>
      <c r="B96" s="117" t="s">
        <v>2576</v>
      </c>
      <c r="C96" s="111">
        <v>3</v>
      </c>
      <c r="D96" s="110" t="s">
        <v>336</v>
      </c>
      <c r="E96" s="111">
        <v>1</v>
      </c>
      <c r="F96" s="111">
        <v>1</v>
      </c>
      <c r="G96" s="111">
        <v>0</v>
      </c>
      <c r="H96" s="118">
        <v>1</v>
      </c>
    </row>
    <row r="97" spans="1:8" ht="16" x14ac:dyDescent="0.2">
      <c r="A97" s="19">
        <v>96</v>
      </c>
      <c r="B97" s="117" t="s">
        <v>2542</v>
      </c>
      <c r="C97" s="111">
        <v>3</v>
      </c>
      <c r="D97" s="110" t="s">
        <v>504</v>
      </c>
      <c r="E97" s="111">
        <v>1</v>
      </c>
      <c r="F97" s="111">
        <v>0</v>
      </c>
      <c r="G97" s="111">
        <v>0</v>
      </c>
      <c r="H97" s="118">
        <v>2</v>
      </c>
    </row>
    <row r="98" spans="1:8" ht="16" x14ac:dyDescent="0.2">
      <c r="A98" s="19">
        <v>97</v>
      </c>
      <c r="B98" s="117" t="s">
        <v>2529</v>
      </c>
      <c r="C98" s="111">
        <v>3</v>
      </c>
      <c r="D98" s="110" t="s">
        <v>429</v>
      </c>
      <c r="E98" s="111">
        <v>1</v>
      </c>
      <c r="F98" s="111">
        <v>1</v>
      </c>
      <c r="G98" s="111">
        <v>0</v>
      </c>
      <c r="H98" s="118">
        <v>1</v>
      </c>
    </row>
    <row r="99" spans="1:8" ht="16" x14ac:dyDescent="0.2">
      <c r="A99" s="19">
        <v>98</v>
      </c>
      <c r="B99" s="117" t="s">
        <v>2533</v>
      </c>
      <c r="C99" s="111">
        <v>3</v>
      </c>
      <c r="D99" s="110" t="s">
        <v>717</v>
      </c>
      <c r="E99" s="111">
        <v>3</v>
      </c>
      <c r="F99" s="111">
        <v>0</v>
      </c>
      <c r="G99" s="111">
        <v>0</v>
      </c>
      <c r="H99" s="118">
        <v>0</v>
      </c>
    </row>
    <row r="100" spans="1:8" ht="16" x14ac:dyDescent="0.2">
      <c r="A100" s="19">
        <v>99</v>
      </c>
      <c r="B100" s="117" t="s">
        <v>438</v>
      </c>
      <c r="C100" s="111">
        <v>3</v>
      </c>
      <c r="D100" s="110" t="s">
        <v>437</v>
      </c>
      <c r="E100" s="111">
        <v>3</v>
      </c>
      <c r="F100" s="111">
        <v>0</v>
      </c>
      <c r="G100" s="111">
        <v>0</v>
      </c>
      <c r="H100" s="118">
        <v>0</v>
      </c>
    </row>
    <row r="101" spans="1:8" ht="16" x14ac:dyDescent="0.2">
      <c r="A101" s="19">
        <v>100</v>
      </c>
      <c r="B101" s="117" t="s">
        <v>2522</v>
      </c>
      <c r="C101" s="111">
        <v>3</v>
      </c>
      <c r="D101" s="110" t="s">
        <v>352</v>
      </c>
      <c r="E101" s="111">
        <v>1</v>
      </c>
      <c r="F101" s="111">
        <v>0</v>
      </c>
      <c r="G101" s="111">
        <v>1</v>
      </c>
      <c r="H101" s="118">
        <v>1</v>
      </c>
    </row>
    <row r="102" spans="1:8" ht="16" x14ac:dyDescent="0.2">
      <c r="A102" s="19">
        <v>101</v>
      </c>
      <c r="B102" s="117" t="s">
        <v>2565</v>
      </c>
      <c r="C102" s="111">
        <v>3</v>
      </c>
      <c r="D102" s="110" t="s">
        <v>888</v>
      </c>
      <c r="E102" s="111">
        <v>0</v>
      </c>
      <c r="F102" s="111">
        <v>1</v>
      </c>
      <c r="G102" s="111">
        <v>0</v>
      </c>
      <c r="H102" s="118">
        <v>2</v>
      </c>
    </row>
    <row r="103" spans="1:8" ht="16" x14ac:dyDescent="0.2">
      <c r="A103" s="19">
        <v>102</v>
      </c>
      <c r="B103" s="117" t="s">
        <v>404</v>
      </c>
      <c r="C103" s="111">
        <v>3</v>
      </c>
      <c r="D103" s="110" t="s">
        <v>403</v>
      </c>
      <c r="E103" s="111">
        <v>3</v>
      </c>
      <c r="F103" s="111">
        <v>0</v>
      </c>
      <c r="G103" s="111">
        <v>0</v>
      </c>
      <c r="H103" s="118">
        <v>0</v>
      </c>
    </row>
    <row r="104" spans="1:8" ht="16" x14ac:dyDescent="0.2">
      <c r="A104" s="19">
        <v>103</v>
      </c>
      <c r="B104" s="117" t="s">
        <v>2575</v>
      </c>
      <c r="C104" s="111">
        <v>3</v>
      </c>
      <c r="D104" s="110" t="s">
        <v>560</v>
      </c>
      <c r="E104" s="111">
        <v>1</v>
      </c>
      <c r="F104" s="111">
        <v>1</v>
      </c>
      <c r="G104" s="111">
        <v>0</v>
      </c>
      <c r="H104" s="118">
        <v>1</v>
      </c>
    </row>
    <row r="105" spans="1:8" ht="16" x14ac:dyDescent="0.2">
      <c r="A105" s="19">
        <v>104</v>
      </c>
      <c r="B105" s="117" t="s">
        <v>2539</v>
      </c>
      <c r="C105" s="111">
        <v>3</v>
      </c>
      <c r="D105" s="110" t="s">
        <v>910</v>
      </c>
      <c r="E105" s="111">
        <v>3</v>
      </c>
      <c r="F105" s="111">
        <v>0</v>
      </c>
      <c r="G105" s="111">
        <v>0</v>
      </c>
      <c r="H105" s="118">
        <v>0</v>
      </c>
    </row>
    <row r="106" spans="1:8" ht="16" x14ac:dyDescent="0.2">
      <c r="A106" s="19">
        <v>105</v>
      </c>
      <c r="B106" s="117" t="s">
        <v>2551</v>
      </c>
      <c r="C106" s="111">
        <v>3</v>
      </c>
      <c r="D106" s="110" t="s">
        <v>451</v>
      </c>
      <c r="E106" s="111">
        <v>1</v>
      </c>
      <c r="F106" s="111">
        <v>1</v>
      </c>
      <c r="G106" s="111">
        <v>0</v>
      </c>
      <c r="H106" s="118">
        <v>1</v>
      </c>
    </row>
    <row r="107" spans="1:8" ht="16" x14ac:dyDescent="0.2">
      <c r="A107" s="19">
        <v>106</v>
      </c>
      <c r="B107" s="117" t="s">
        <v>2515</v>
      </c>
      <c r="C107" s="111">
        <v>3</v>
      </c>
      <c r="D107" s="110" t="s">
        <v>435</v>
      </c>
      <c r="E107" s="111">
        <v>3</v>
      </c>
      <c r="F107" s="111">
        <v>0</v>
      </c>
      <c r="G107" s="111">
        <v>0</v>
      </c>
      <c r="H107" s="118">
        <v>0</v>
      </c>
    </row>
    <row r="108" spans="1:8" ht="16" x14ac:dyDescent="0.2">
      <c r="A108" s="19">
        <v>107</v>
      </c>
      <c r="B108" s="117" t="s">
        <v>3752</v>
      </c>
      <c r="C108" s="111">
        <v>3</v>
      </c>
      <c r="D108" s="110" t="s">
        <v>374</v>
      </c>
      <c r="E108" s="111">
        <v>1</v>
      </c>
      <c r="F108" s="111">
        <v>0</v>
      </c>
      <c r="G108" s="111">
        <v>1</v>
      </c>
      <c r="H108" s="118">
        <v>1</v>
      </c>
    </row>
    <row r="109" spans="1:8" ht="16" x14ac:dyDescent="0.2">
      <c r="A109" s="19">
        <v>108</v>
      </c>
      <c r="B109" s="117" t="s">
        <v>2581</v>
      </c>
      <c r="C109" s="111">
        <v>3</v>
      </c>
      <c r="D109" s="110" t="s">
        <v>555</v>
      </c>
      <c r="E109" s="111">
        <v>3</v>
      </c>
      <c r="F109" s="111">
        <v>0</v>
      </c>
      <c r="G109" s="111">
        <v>0</v>
      </c>
      <c r="H109" s="118">
        <v>0</v>
      </c>
    </row>
    <row r="110" spans="1:8" ht="16" x14ac:dyDescent="0.2">
      <c r="A110" s="19">
        <v>109</v>
      </c>
      <c r="B110" s="117" t="s">
        <v>2583</v>
      </c>
      <c r="C110" s="111">
        <v>3</v>
      </c>
      <c r="D110" s="110" t="s">
        <v>616</v>
      </c>
      <c r="E110" s="111">
        <v>2</v>
      </c>
      <c r="F110" s="111">
        <v>0</v>
      </c>
      <c r="G110" s="111">
        <v>0</v>
      </c>
      <c r="H110" s="118">
        <v>1</v>
      </c>
    </row>
    <row r="111" spans="1:8" ht="16" x14ac:dyDescent="0.2">
      <c r="A111" s="19">
        <v>110</v>
      </c>
      <c r="B111" s="117" t="s">
        <v>643</v>
      </c>
      <c r="C111" s="111">
        <v>3</v>
      </c>
      <c r="D111" s="110" t="s">
        <v>642</v>
      </c>
      <c r="E111" s="111">
        <v>3</v>
      </c>
      <c r="F111" s="111">
        <v>0</v>
      </c>
      <c r="G111" s="111">
        <v>0</v>
      </c>
      <c r="H111" s="118">
        <v>0</v>
      </c>
    </row>
    <row r="112" spans="1:8" ht="16" x14ac:dyDescent="0.2">
      <c r="A112" s="19">
        <v>111</v>
      </c>
      <c r="B112" s="117" t="s">
        <v>2541</v>
      </c>
      <c r="C112" s="111">
        <v>3</v>
      </c>
      <c r="D112" s="110" t="s">
        <v>500</v>
      </c>
      <c r="E112" s="111">
        <v>3</v>
      </c>
      <c r="F112" s="111">
        <v>0</v>
      </c>
      <c r="G112" s="111">
        <v>0</v>
      </c>
      <c r="H112" s="118">
        <v>0</v>
      </c>
    </row>
    <row r="113" spans="1:8" ht="16" x14ac:dyDescent="0.2">
      <c r="A113" s="19">
        <v>112</v>
      </c>
      <c r="B113" s="117" t="s">
        <v>2567</v>
      </c>
      <c r="C113" s="111">
        <v>3</v>
      </c>
      <c r="D113" s="110" t="s">
        <v>883</v>
      </c>
      <c r="E113" s="111">
        <v>0</v>
      </c>
      <c r="F113" s="111">
        <v>1</v>
      </c>
      <c r="G113" s="111">
        <v>0</v>
      </c>
      <c r="H113" s="118">
        <v>2</v>
      </c>
    </row>
    <row r="114" spans="1:8" ht="16" x14ac:dyDescent="0.2">
      <c r="A114" s="19">
        <v>113</v>
      </c>
      <c r="B114" s="117" t="s">
        <v>2531</v>
      </c>
      <c r="C114" s="111">
        <v>3</v>
      </c>
      <c r="D114" s="110" t="s">
        <v>385</v>
      </c>
      <c r="E114" s="111">
        <v>3</v>
      </c>
      <c r="F114" s="111">
        <v>0</v>
      </c>
      <c r="G114" s="111">
        <v>0</v>
      </c>
      <c r="H114" s="118">
        <v>0</v>
      </c>
    </row>
    <row r="115" spans="1:8" ht="16" x14ac:dyDescent="0.2">
      <c r="A115" s="19">
        <v>114</v>
      </c>
      <c r="B115" s="117" t="s">
        <v>2518</v>
      </c>
      <c r="C115" s="111">
        <v>3</v>
      </c>
      <c r="D115" s="110" t="s">
        <v>413</v>
      </c>
      <c r="E115" s="111">
        <v>2</v>
      </c>
      <c r="F115" s="111">
        <v>0</v>
      </c>
      <c r="G115" s="111">
        <v>0</v>
      </c>
      <c r="H115" s="118">
        <v>1</v>
      </c>
    </row>
    <row r="116" spans="1:8" ht="16" x14ac:dyDescent="0.2">
      <c r="A116" s="19">
        <v>115</v>
      </c>
      <c r="B116" s="117" t="s">
        <v>2577</v>
      </c>
      <c r="C116" s="111">
        <v>3</v>
      </c>
      <c r="D116" s="110" t="s">
        <v>820</v>
      </c>
      <c r="E116" s="111">
        <v>0</v>
      </c>
      <c r="F116" s="111">
        <v>0</v>
      </c>
      <c r="G116" s="111">
        <v>3</v>
      </c>
      <c r="H116" s="118">
        <v>0</v>
      </c>
    </row>
    <row r="117" spans="1:8" ht="16" x14ac:dyDescent="0.2">
      <c r="A117" s="19">
        <v>116</v>
      </c>
      <c r="B117" s="117" t="s">
        <v>2570</v>
      </c>
      <c r="C117" s="111">
        <v>3</v>
      </c>
      <c r="D117" s="110" t="s">
        <v>750</v>
      </c>
      <c r="E117" s="111">
        <v>2</v>
      </c>
      <c r="F117" s="111">
        <v>1</v>
      </c>
      <c r="G117" s="111">
        <v>0</v>
      </c>
      <c r="H117" s="118">
        <v>0</v>
      </c>
    </row>
    <row r="118" spans="1:8" ht="16" x14ac:dyDescent="0.2">
      <c r="A118" s="19">
        <v>117</v>
      </c>
      <c r="B118" s="117" t="s">
        <v>2544</v>
      </c>
      <c r="C118" s="111">
        <v>3</v>
      </c>
      <c r="D118" s="110" t="s">
        <v>507</v>
      </c>
      <c r="E118" s="111">
        <v>3</v>
      </c>
      <c r="F118" s="111">
        <v>0</v>
      </c>
      <c r="G118" s="111">
        <v>0</v>
      </c>
      <c r="H118" s="118">
        <v>0</v>
      </c>
    </row>
    <row r="119" spans="1:8" ht="16" x14ac:dyDescent="0.2">
      <c r="A119" s="19">
        <v>118</v>
      </c>
      <c r="B119" s="117" t="s">
        <v>2563</v>
      </c>
      <c r="C119" s="111">
        <v>3</v>
      </c>
      <c r="D119" s="110" t="s">
        <v>530</v>
      </c>
      <c r="E119" s="111">
        <v>0</v>
      </c>
      <c r="F119" s="111">
        <v>1</v>
      </c>
      <c r="G119" s="111">
        <v>1</v>
      </c>
      <c r="H119" s="118">
        <v>1</v>
      </c>
    </row>
    <row r="120" spans="1:8" ht="16" x14ac:dyDescent="0.2">
      <c r="A120" s="19">
        <v>119</v>
      </c>
      <c r="B120" s="117" t="s">
        <v>2579</v>
      </c>
      <c r="C120" s="111">
        <v>3</v>
      </c>
      <c r="D120" s="110" t="s">
        <v>805</v>
      </c>
      <c r="E120" s="111">
        <v>1</v>
      </c>
      <c r="F120" s="111">
        <v>2</v>
      </c>
      <c r="G120" s="111">
        <v>0</v>
      </c>
      <c r="H120" s="118">
        <v>0</v>
      </c>
    </row>
    <row r="121" spans="1:8" ht="16" x14ac:dyDescent="0.2">
      <c r="A121" s="19">
        <v>120</v>
      </c>
      <c r="B121" s="117" t="s">
        <v>502</v>
      </c>
      <c r="C121" s="111">
        <v>3</v>
      </c>
      <c r="D121" s="110" t="s">
        <v>501</v>
      </c>
      <c r="E121" s="111">
        <v>3</v>
      </c>
      <c r="F121" s="111">
        <v>0</v>
      </c>
      <c r="G121" s="111">
        <v>0</v>
      </c>
      <c r="H121" s="118">
        <v>0</v>
      </c>
    </row>
    <row r="122" spans="1:8" ht="16" x14ac:dyDescent="0.2">
      <c r="A122" s="19">
        <v>121</v>
      </c>
      <c r="B122" s="117" t="s">
        <v>2549</v>
      </c>
      <c r="C122" s="111">
        <v>3</v>
      </c>
      <c r="D122" s="110" t="s">
        <v>317</v>
      </c>
      <c r="E122" s="111">
        <v>2</v>
      </c>
      <c r="F122" s="111">
        <v>0</v>
      </c>
      <c r="G122" s="111">
        <v>0</v>
      </c>
      <c r="H122" s="118">
        <v>1</v>
      </c>
    </row>
    <row r="123" spans="1:8" ht="16" x14ac:dyDescent="0.2">
      <c r="A123" s="19">
        <v>122</v>
      </c>
      <c r="B123" s="117" t="s">
        <v>2568</v>
      </c>
      <c r="C123" s="111">
        <v>3</v>
      </c>
      <c r="D123" s="110" t="s">
        <v>846</v>
      </c>
      <c r="E123" s="111">
        <v>1</v>
      </c>
      <c r="F123" s="111">
        <v>0</v>
      </c>
      <c r="G123" s="111">
        <v>0</v>
      </c>
      <c r="H123" s="118">
        <v>2</v>
      </c>
    </row>
    <row r="124" spans="1:8" ht="16" x14ac:dyDescent="0.2">
      <c r="A124" s="19">
        <v>123</v>
      </c>
      <c r="B124" s="117" t="s">
        <v>2648</v>
      </c>
      <c r="C124" s="111">
        <v>3</v>
      </c>
      <c r="D124" s="110" t="s">
        <v>573</v>
      </c>
      <c r="E124" s="111">
        <v>2</v>
      </c>
      <c r="F124" s="111">
        <v>1</v>
      </c>
      <c r="G124" s="111">
        <v>0</v>
      </c>
      <c r="H124" s="118">
        <v>0</v>
      </c>
    </row>
    <row r="125" spans="1:8" ht="16" x14ac:dyDescent="0.2">
      <c r="A125" s="19">
        <v>124</v>
      </c>
      <c r="B125" s="117" t="s">
        <v>2537</v>
      </c>
      <c r="C125" s="111">
        <v>3</v>
      </c>
      <c r="D125" s="110" t="s">
        <v>324</v>
      </c>
      <c r="E125" s="111">
        <v>1</v>
      </c>
      <c r="F125" s="111">
        <v>1</v>
      </c>
      <c r="G125" s="111">
        <v>0</v>
      </c>
      <c r="H125" s="118">
        <v>1</v>
      </c>
    </row>
    <row r="126" spans="1:8" ht="16" x14ac:dyDescent="0.2">
      <c r="A126" s="19">
        <v>125</v>
      </c>
      <c r="B126" s="117" t="s">
        <v>2572</v>
      </c>
      <c r="C126" s="111">
        <v>3</v>
      </c>
      <c r="D126" s="110" t="s">
        <v>599</v>
      </c>
      <c r="E126" s="111">
        <v>3</v>
      </c>
      <c r="F126" s="111">
        <v>0</v>
      </c>
      <c r="G126" s="111">
        <v>0</v>
      </c>
      <c r="H126" s="118">
        <v>0</v>
      </c>
    </row>
    <row r="127" spans="1:8" ht="16" x14ac:dyDescent="0.2">
      <c r="A127" s="19">
        <v>126</v>
      </c>
      <c r="B127" s="117" t="s">
        <v>2526</v>
      </c>
      <c r="C127" s="111">
        <v>3</v>
      </c>
      <c r="D127" s="110" t="s">
        <v>789</v>
      </c>
      <c r="E127" s="111">
        <v>1</v>
      </c>
      <c r="F127" s="111">
        <v>2</v>
      </c>
      <c r="G127" s="111">
        <v>0</v>
      </c>
      <c r="H127" s="118">
        <v>0</v>
      </c>
    </row>
    <row r="128" spans="1:8" ht="16" x14ac:dyDescent="0.2">
      <c r="A128" s="19">
        <v>127</v>
      </c>
      <c r="B128" s="117" t="s">
        <v>2547</v>
      </c>
      <c r="C128" s="111">
        <v>3</v>
      </c>
      <c r="D128" s="110" t="s">
        <v>825</v>
      </c>
      <c r="E128" s="111">
        <v>0</v>
      </c>
      <c r="F128" s="111">
        <v>1</v>
      </c>
      <c r="G128" s="111">
        <v>0</v>
      </c>
      <c r="H128" s="118">
        <v>2</v>
      </c>
    </row>
    <row r="129" spans="1:8" ht="16" x14ac:dyDescent="0.2">
      <c r="A129" s="19">
        <v>128</v>
      </c>
      <c r="B129" s="117" t="s">
        <v>2513</v>
      </c>
      <c r="C129" s="111">
        <v>3</v>
      </c>
      <c r="D129" s="110" t="s">
        <v>410</v>
      </c>
      <c r="E129" s="111">
        <v>2</v>
      </c>
      <c r="F129" s="111">
        <v>1</v>
      </c>
      <c r="G129" s="111">
        <v>0</v>
      </c>
      <c r="H129" s="118">
        <v>0</v>
      </c>
    </row>
    <row r="130" spans="1:8" ht="16" x14ac:dyDescent="0.2">
      <c r="A130" s="19">
        <v>129</v>
      </c>
      <c r="B130" s="117" t="s">
        <v>2535</v>
      </c>
      <c r="C130" s="111">
        <v>3</v>
      </c>
      <c r="D130" s="110" t="s">
        <v>517</v>
      </c>
      <c r="E130" s="111">
        <v>2</v>
      </c>
      <c r="F130" s="111">
        <v>0</v>
      </c>
      <c r="G130" s="111">
        <v>0</v>
      </c>
      <c r="H130" s="118">
        <v>1</v>
      </c>
    </row>
    <row r="131" spans="1:8" ht="16" x14ac:dyDescent="0.2">
      <c r="A131" s="19">
        <v>130</v>
      </c>
      <c r="B131" s="117" t="s">
        <v>2553</v>
      </c>
      <c r="C131" s="111">
        <v>3</v>
      </c>
      <c r="D131" s="110" t="s">
        <v>463</v>
      </c>
      <c r="E131" s="111">
        <v>3</v>
      </c>
      <c r="F131" s="111">
        <v>0</v>
      </c>
      <c r="G131" s="111">
        <v>0</v>
      </c>
      <c r="H131" s="118">
        <v>0</v>
      </c>
    </row>
    <row r="132" spans="1:8" ht="16" x14ac:dyDescent="0.2">
      <c r="A132" s="19">
        <v>131</v>
      </c>
      <c r="B132" s="117" t="s">
        <v>2545</v>
      </c>
      <c r="C132" s="111">
        <v>3</v>
      </c>
      <c r="D132" s="110" t="s">
        <v>746</v>
      </c>
      <c r="E132" s="111">
        <v>2</v>
      </c>
      <c r="F132" s="111">
        <v>0</v>
      </c>
      <c r="G132" s="111">
        <v>0</v>
      </c>
      <c r="H132" s="118">
        <v>1</v>
      </c>
    </row>
    <row r="133" spans="1:8" ht="16" x14ac:dyDescent="0.2">
      <c r="A133" s="19">
        <v>132</v>
      </c>
      <c r="B133" s="117" t="s">
        <v>2584</v>
      </c>
      <c r="C133" s="111">
        <v>3</v>
      </c>
      <c r="D133" s="110" t="s">
        <v>416</v>
      </c>
      <c r="E133" s="111">
        <v>1</v>
      </c>
      <c r="F133" s="111">
        <v>0</v>
      </c>
      <c r="G133" s="111">
        <v>0</v>
      </c>
      <c r="H133" s="118">
        <v>2</v>
      </c>
    </row>
    <row r="134" spans="1:8" ht="16" x14ac:dyDescent="0.2">
      <c r="A134" s="19">
        <v>133</v>
      </c>
      <c r="B134" s="117" t="s">
        <v>2524</v>
      </c>
      <c r="C134" s="111">
        <v>3</v>
      </c>
      <c r="D134" s="110" t="s">
        <v>245</v>
      </c>
      <c r="E134" s="111">
        <v>1</v>
      </c>
      <c r="F134" s="111">
        <v>0</v>
      </c>
      <c r="G134" s="111">
        <v>0</v>
      </c>
      <c r="H134" s="118">
        <v>2</v>
      </c>
    </row>
    <row r="135" spans="1:8" ht="16" x14ac:dyDescent="0.2">
      <c r="A135" s="19">
        <v>134</v>
      </c>
      <c r="B135" s="117" t="s">
        <v>2559</v>
      </c>
      <c r="C135" s="111">
        <v>3</v>
      </c>
      <c r="D135" s="110" t="s">
        <v>1259</v>
      </c>
      <c r="E135" s="111">
        <v>3</v>
      </c>
      <c r="F135" s="111">
        <v>0</v>
      </c>
      <c r="G135" s="111">
        <v>0</v>
      </c>
      <c r="H135" s="118">
        <v>0</v>
      </c>
    </row>
    <row r="136" spans="1:8" ht="16" x14ac:dyDescent="0.2">
      <c r="A136" s="19">
        <v>135</v>
      </c>
      <c r="B136" s="117" t="s">
        <v>2555</v>
      </c>
      <c r="C136" s="111">
        <v>3</v>
      </c>
      <c r="D136" s="110" t="s">
        <v>512</v>
      </c>
      <c r="E136" s="111">
        <v>1</v>
      </c>
      <c r="F136" s="111">
        <v>0</v>
      </c>
      <c r="G136" s="111">
        <v>0</v>
      </c>
      <c r="H136" s="118">
        <v>2</v>
      </c>
    </row>
    <row r="137" spans="1:8" ht="16" x14ac:dyDescent="0.2">
      <c r="A137" s="19">
        <v>136</v>
      </c>
      <c r="B137" s="117" t="s">
        <v>2582</v>
      </c>
      <c r="C137" s="111">
        <v>3</v>
      </c>
      <c r="D137" s="110" t="s">
        <v>568</v>
      </c>
      <c r="E137" s="111">
        <v>2</v>
      </c>
      <c r="F137" s="111">
        <v>1</v>
      </c>
      <c r="G137" s="111">
        <v>0</v>
      </c>
      <c r="H137" s="118">
        <v>0</v>
      </c>
    </row>
    <row r="138" spans="1:8" ht="16" x14ac:dyDescent="0.2">
      <c r="A138" s="19">
        <v>137</v>
      </c>
      <c r="B138" s="117" t="s">
        <v>2557</v>
      </c>
      <c r="C138" s="111">
        <v>3</v>
      </c>
      <c r="D138" s="110" t="s">
        <v>546</v>
      </c>
      <c r="E138" s="111">
        <v>0</v>
      </c>
      <c r="F138" s="111">
        <v>0</v>
      </c>
      <c r="G138" s="111">
        <v>1</v>
      </c>
      <c r="H138" s="118">
        <v>2</v>
      </c>
    </row>
    <row r="139" spans="1:8" ht="16" x14ac:dyDescent="0.2">
      <c r="A139" s="19">
        <v>138</v>
      </c>
      <c r="B139" s="117" t="s">
        <v>2571</v>
      </c>
      <c r="C139" s="111">
        <v>3</v>
      </c>
      <c r="D139" s="110" t="s">
        <v>521</v>
      </c>
      <c r="E139" s="111">
        <v>1</v>
      </c>
      <c r="F139" s="111">
        <v>0</v>
      </c>
      <c r="G139" s="111">
        <v>0</v>
      </c>
      <c r="H139" s="118">
        <v>2</v>
      </c>
    </row>
    <row r="140" spans="1:8" ht="16" x14ac:dyDescent="0.2">
      <c r="A140" s="19">
        <v>139</v>
      </c>
      <c r="B140" s="117" t="s">
        <v>2573</v>
      </c>
      <c r="C140" s="111">
        <v>3</v>
      </c>
      <c r="D140" s="110" t="s">
        <v>657</v>
      </c>
      <c r="E140" s="111">
        <v>2</v>
      </c>
      <c r="F140" s="111">
        <v>0</v>
      </c>
      <c r="G140" s="111">
        <v>1</v>
      </c>
      <c r="H140" s="118">
        <v>0</v>
      </c>
    </row>
    <row r="141" spans="1:8" ht="16" x14ac:dyDescent="0.2">
      <c r="A141" s="19">
        <v>140</v>
      </c>
      <c r="B141" s="117" t="s">
        <v>2534</v>
      </c>
      <c r="C141" s="111">
        <v>3</v>
      </c>
      <c r="D141" s="110" t="s">
        <v>730</v>
      </c>
      <c r="E141" s="111">
        <v>3</v>
      </c>
      <c r="F141" s="111">
        <v>0</v>
      </c>
      <c r="G141" s="111">
        <v>0</v>
      </c>
      <c r="H141" s="118">
        <v>0</v>
      </c>
    </row>
    <row r="142" spans="1:8" ht="16" x14ac:dyDescent="0.2">
      <c r="A142" s="19">
        <v>141</v>
      </c>
      <c r="B142" s="117" t="s">
        <v>2521</v>
      </c>
      <c r="C142" s="111">
        <v>3</v>
      </c>
      <c r="D142" s="110" t="s">
        <v>606</v>
      </c>
      <c r="E142" s="111">
        <v>2</v>
      </c>
      <c r="F142" s="111">
        <v>1</v>
      </c>
      <c r="G142" s="111">
        <v>0</v>
      </c>
      <c r="H142" s="118">
        <v>0</v>
      </c>
    </row>
    <row r="143" spans="1:8" ht="16" x14ac:dyDescent="0.2">
      <c r="A143" s="19">
        <v>142</v>
      </c>
      <c r="B143" s="117" t="s">
        <v>432</v>
      </c>
      <c r="C143" s="111">
        <v>3</v>
      </c>
      <c r="D143" s="110" t="s">
        <v>431</v>
      </c>
      <c r="E143" s="111">
        <v>1</v>
      </c>
      <c r="F143" s="111">
        <v>0</v>
      </c>
      <c r="G143" s="111">
        <v>0</v>
      </c>
      <c r="H143" s="118">
        <v>2</v>
      </c>
    </row>
    <row r="144" spans="1:8" ht="16" x14ac:dyDescent="0.2">
      <c r="A144" s="19">
        <v>143</v>
      </c>
      <c r="B144" s="117" t="s">
        <v>2561</v>
      </c>
      <c r="C144" s="111">
        <v>3</v>
      </c>
      <c r="D144" s="110" t="s">
        <v>472</v>
      </c>
      <c r="E144" s="111">
        <v>2</v>
      </c>
      <c r="F144" s="111">
        <v>1</v>
      </c>
      <c r="G144" s="111">
        <v>0</v>
      </c>
      <c r="H144" s="118">
        <v>0</v>
      </c>
    </row>
    <row r="145" spans="1:8" ht="16" x14ac:dyDescent="0.2">
      <c r="A145" s="19">
        <v>144</v>
      </c>
      <c r="B145" s="117" t="s">
        <v>2530</v>
      </c>
      <c r="C145" s="111">
        <v>3</v>
      </c>
      <c r="D145" s="110" t="s">
        <v>226</v>
      </c>
      <c r="E145" s="111">
        <v>1</v>
      </c>
      <c r="F145" s="111">
        <v>0</v>
      </c>
      <c r="G145" s="111">
        <v>1</v>
      </c>
      <c r="H145" s="118">
        <v>1</v>
      </c>
    </row>
    <row r="146" spans="1:8" ht="16" x14ac:dyDescent="0.2">
      <c r="A146" s="19">
        <v>145</v>
      </c>
      <c r="B146" s="117" t="s">
        <v>2733</v>
      </c>
      <c r="C146" s="111">
        <v>2</v>
      </c>
      <c r="D146" s="110" t="s">
        <v>766</v>
      </c>
      <c r="E146" s="111">
        <v>0</v>
      </c>
      <c r="F146" s="111">
        <v>2</v>
      </c>
      <c r="G146" s="111">
        <v>0</v>
      </c>
      <c r="H146" s="118">
        <v>0</v>
      </c>
    </row>
    <row r="147" spans="1:8" ht="16" x14ac:dyDescent="0.2">
      <c r="A147" s="19">
        <v>146</v>
      </c>
      <c r="B147" s="117" t="s">
        <v>2608</v>
      </c>
      <c r="C147" s="111">
        <v>2</v>
      </c>
      <c r="D147" s="110" t="s">
        <v>587</v>
      </c>
      <c r="E147" s="111">
        <v>2</v>
      </c>
      <c r="F147" s="111">
        <v>0</v>
      </c>
      <c r="G147" s="111">
        <v>0</v>
      </c>
      <c r="H147" s="118">
        <v>0</v>
      </c>
    </row>
    <row r="148" spans="1:8" ht="16" x14ac:dyDescent="0.2">
      <c r="A148" s="19">
        <v>147</v>
      </c>
      <c r="B148" s="117" t="s">
        <v>1117</v>
      </c>
      <c r="C148" s="111">
        <v>2</v>
      </c>
      <c r="D148" s="110" t="s">
        <v>1116</v>
      </c>
      <c r="E148" s="111">
        <v>2</v>
      </c>
      <c r="F148" s="111">
        <v>0</v>
      </c>
      <c r="G148" s="111">
        <v>0</v>
      </c>
      <c r="H148" s="118">
        <v>0</v>
      </c>
    </row>
    <row r="149" spans="1:8" ht="16" x14ac:dyDescent="0.2">
      <c r="A149" s="19">
        <v>148</v>
      </c>
      <c r="B149" s="117" t="s">
        <v>2627</v>
      </c>
      <c r="C149" s="111">
        <v>2</v>
      </c>
      <c r="D149" s="110" t="s">
        <v>610</v>
      </c>
      <c r="E149" s="111">
        <v>1</v>
      </c>
      <c r="F149" s="111">
        <v>0</v>
      </c>
      <c r="G149" s="111">
        <v>0</v>
      </c>
      <c r="H149" s="118">
        <v>1</v>
      </c>
    </row>
    <row r="150" spans="1:8" ht="16" x14ac:dyDescent="0.2">
      <c r="A150" s="19">
        <v>149</v>
      </c>
      <c r="B150" s="117" t="s">
        <v>2748</v>
      </c>
      <c r="C150" s="111">
        <v>2</v>
      </c>
      <c r="D150" s="110" t="s">
        <v>781</v>
      </c>
      <c r="E150" s="111">
        <v>1</v>
      </c>
      <c r="F150" s="111">
        <v>1</v>
      </c>
      <c r="G150" s="111">
        <v>0</v>
      </c>
      <c r="H150" s="118">
        <v>0</v>
      </c>
    </row>
    <row r="151" spans="1:8" ht="16" x14ac:dyDescent="0.2">
      <c r="A151" s="19">
        <v>150</v>
      </c>
      <c r="B151" s="117" t="s">
        <v>2656</v>
      </c>
      <c r="C151" s="111">
        <v>2</v>
      </c>
      <c r="D151" s="110" t="s">
        <v>2265</v>
      </c>
      <c r="E151" s="111">
        <v>2</v>
      </c>
      <c r="F151" s="111">
        <v>0</v>
      </c>
      <c r="G151" s="111">
        <v>0</v>
      </c>
      <c r="H151" s="118">
        <v>0</v>
      </c>
    </row>
    <row r="152" spans="1:8" ht="16" x14ac:dyDescent="0.2">
      <c r="A152" s="19">
        <v>151</v>
      </c>
      <c r="B152" s="117" t="s">
        <v>2609</v>
      </c>
      <c r="C152" s="111">
        <v>2</v>
      </c>
      <c r="D152" s="110" t="s">
        <v>675</v>
      </c>
      <c r="E152" s="111">
        <v>1</v>
      </c>
      <c r="F152" s="111">
        <v>0</v>
      </c>
      <c r="G152" s="111">
        <v>0</v>
      </c>
      <c r="H152" s="118">
        <v>1</v>
      </c>
    </row>
    <row r="153" spans="1:8" ht="16" x14ac:dyDescent="0.2">
      <c r="A153" s="19">
        <v>152</v>
      </c>
      <c r="B153" s="117" t="s">
        <v>2090</v>
      </c>
      <c r="C153" s="111">
        <v>2</v>
      </c>
      <c r="D153" s="110" t="s">
        <v>987</v>
      </c>
      <c r="E153" s="111">
        <v>2</v>
      </c>
      <c r="F153" s="111">
        <v>0</v>
      </c>
      <c r="G153" s="111">
        <v>0</v>
      </c>
      <c r="H153" s="118">
        <v>0</v>
      </c>
    </row>
    <row r="154" spans="1:8" ht="16" x14ac:dyDescent="0.2">
      <c r="A154" s="19">
        <v>153</v>
      </c>
      <c r="B154" s="117" t="s">
        <v>1686</v>
      </c>
      <c r="C154" s="111">
        <v>2</v>
      </c>
      <c r="D154" s="110" t="s">
        <v>603</v>
      </c>
      <c r="E154" s="111">
        <v>2</v>
      </c>
      <c r="F154" s="111">
        <v>0</v>
      </c>
      <c r="G154" s="111">
        <v>0</v>
      </c>
      <c r="H154" s="118">
        <v>0</v>
      </c>
    </row>
    <row r="155" spans="1:8" ht="16" x14ac:dyDescent="0.2">
      <c r="A155" s="19">
        <v>154</v>
      </c>
      <c r="B155" s="117" t="s">
        <v>1692</v>
      </c>
      <c r="C155" s="111">
        <v>2</v>
      </c>
      <c r="D155" s="110" t="s">
        <v>1209</v>
      </c>
      <c r="E155" s="111">
        <v>2</v>
      </c>
      <c r="F155" s="111">
        <v>0</v>
      </c>
      <c r="G155" s="111">
        <v>0</v>
      </c>
      <c r="H155" s="118">
        <v>0</v>
      </c>
    </row>
    <row r="156" spans="1:8" ht="16" x14ac:dyDescent="0.2">
      <c r="A156" s="19">
        <v>155</v>
      </c>
      <c r="B156" s="117" t="s">
        <v>2621</v>
      </c>
      <c r="C156" s="111">
        <v>2</v>
      </c>
      <c r="D156" s="110" t="s">
        <v>996</v>
      </c>
      <c r="E156" s="111">
        <v>2</v>
      </c>
      <c r="F156" s="111">
        <v>0</v>
      </c>
      <c r="G156" s="111">
        <v>0</v>
      </c>
      <c r="H156" s="118">
        <v>0</v>
      </c>
    </row>
    <row r="157" spans="1:8" ht="16" x14ac:dyDescent="0.2">
      <c r="A157" s="19">
        <v>156</v>
      </c>
      <c r="B157" s="117" t="s">
        <v>2615</v>
      </c>
      <c r="C157" s="111">
        <v>2</v>
      </c>
      <c r="D157" s="110" t="s">
        <v>342</v>
      </c>
      <c r="E157" s="111">
        <v>2</v>
      </c>
      <c r="F157" s="111">
        <v>0</v>
      </c>
      <c r="G157" s="111">
        <v>0</v>
      </c>
      <c r="H157" s="118">
        <v>0</v>
      </c>
    </row>
    <row r="158" spans="1:8" ht="16" x14ac:dyDescent="0.2">
      <c r="A158" s="19">
        <v>157</v>
      </c>
      <c r="B158" s="117" t="s">
        <v>605</v>
      </c>
      <c r="C158" s="111">
        <v>2</v>
      </c>
      <c r="D158" s="110" t="s">
        <v>604</v>
      </c>
      <c r="E158" s="111">
        <v>2</v>
      </c>
      <c r="F158" s="111">
        <v>0</v>
      </c>
      <c r="G158" s="111">
        <v>0</v>
      </c>
      <c r="H158" s="118">
        <v>0</v>
      </c>
    </row>
    <row r="159" spans="1:8" ht="16" x14ac:dyDescent="0.2">
      <c r="A159" s="19">
        <v>158</v>
      </c>
      <c r="B159" s="117" t="s">
        <v>2688</v>
      </c>
      <c r="C159" s="111">
        <v>2</v>
      </c>
      <c r="D159" s="110" t="s">
        <v>841</v>
      </c>
      <c r="E159" s="111">
        <v>0</v>
      </c>
      <c r="F159" s="111">
        <v>0</v>
      </c>
      <c r="G159" s="111">
        <v>0</v>
      </c>
      <c r="H159" s="118">
        <v>2</v>
      </c>
    </row>
    <row r="160" spans="1:8" ht="16" x14ac:dyDescent="0.2">
      <c r="A160" s="19">
        <v>159</v>
      </c>
      <c r="B160" s="117" t="s">
        <v>2606</v>
      </c>
      <c r="C160" s="111">
        <v>2</v>
      </c>
      <c r="D160" s="110" t="s">
        <v>624</v>
      </c>
      <c r="E160" s="111">
        <v>2</v>
      </c>
      <c r="F160" s="111">
        <v>0</v>
      </c>
      <c r="G160" s="111">
        <v>0</v>
      </c>
      <c r="H160" s="118">
        <v>0</v>
      </c>
    </row>
    <row r="161" spans="1:8" ht="16" x14ac:dyDescent="0.2">
      <c r="A161" s="19">
        <v>160</v>
      </c>
      <c r="B161" s="117" t="s">
        <v>2636</v>
      </c>
      <c r="C161" s="111">
        <v>2</v>
      </c>
      <c r="D161" s="110" t="s">
        <v>588</v>
      </c>
      <c r="E161" s="111">
        <v>1</v>
      </c>
      <c r="F161" s="111">
        <v>0</v>
      </c>
      <c r="G161" s="111">
        <v>0</v>
      </c>
      <c r="H161" s="118">
        <v>1</v>
      </c>
    </row>
    <row r="162" spans="1:8" ht="16" x14ac:dyDescent="0.2">
      <c r="A162" s="19">
        <v>161</v>
      </c>
      <c r="B162" s="117" t="s">
        <v>2654</v>
      </c>
      <c r="C162" s="111">
        <v>2</v>
      </c>
      <c r="D162" s="110" t="s">
        <v>756</v>
      </c>
      <c r="E162" s="111">
        <v>1</v>
      </c>
      <c r="F162" s="111">
        <v>0</v>
      </c>
      <c r="G162" s="111">
        <v>0</v>
      </c>
      <c r="H162" s="118">
        <v>1</v>
      </c>
    </row>
    <row r="163" spans="1:8" x14ac:dyDescent="0.25">
      <c r="A163" s="19">
        <v>162</v>
      </c>
      <c r="B163" s="117" t="s">
        <v>4346</v>
      </c>
      <c r="C163" s="112">
        <v>2</v>
      </c>
      <c r="D163" s="110" t="s">
        <v>651</v>
      </c>
      <c r="E163" s="111">
        <v>2</v>
      </c>
      <c r="F163" s="111">
        <v>0</v>
      </c>
      <c r="G163" s="111">
        <v>0</v>
      </c>
      <c r="H163" s="118">
        <v>0</v>
      </c>
    </row>
    <row r="164" spans="1:8" ht="16" x14ac:dyDescent="0.2">
      <c r="A164" s="19">
        <v>163</v>
      </c>
      <c r="B164" s="117" t="s">
        <v>2653</v>
      </c>
      <c r="C164" s="111">
        <v>2</v>
      </c>
      <c r="D164" s="110" t="s">
        <v>887</v>
      </c>
      <c r="E164" s="111">
        <v>0</v>
      </c>
      <c r="F164" s="111">
        <v>0</v>
      </c>
      <c r="G164" s="111">
        <v>0</v>
      </c>
      <c r="H164" s="118">
        <v>2</v>
      </c>
    </row>
    <row r="165" spans="1:8" ht="16" x14ac:dyDescent="0.2">
      <c r="A165" s="19">
        <v>164</v>
      </c>
      <c r="B165" s="117" t="s">
        <v>2670</v>
      </c>
      <c r="C165" s="111">
        <v>2</v>
      </c>
      <c r="D165" s="110" t="s">
        <v>830</v>
      </c>
      <c r="E165" s="111">
        <v>0</v>
      </c>
      <c r="F165" s="111">
        <v>0</v>
      </c>
      <c r="G165" s="111">
        <v>0</v>
      </c>
      <c r="H165" s="118">
        <v>2</v>
      </c>
    </row>
    <row r="166" spans="1:8" ht="16" x14ac:dyDescent="0.2">
      <c r="A166" s="19">
        <v>165</v>
      </c>
      <c r="B166" s="117" t="s">
        <v>550</v>
      </c>
      <c r="C166" s="111">
        <v>2</v>
      </c>
      <c r="D166" s="110" t="s">
        <v>549</v>
      </c>
      <c r="E166" s="111">
        <v>1</v>
      </c>
      <c r="F166" s="111">
        <v>1</v>
      </c>
      <c r="G166" s="111">
        <v>0</v>
      </c>
      <c r="H166" s="118">
        <v>0</v>
      </c>
    </row>
    <row r="167" spans="1:8" ht="16" x14ac:dyDescent="0.2">
      <c r="A167" s="19">
        <v>166</v>
      </c>
      <c r="B167" s="117" t="s">
        <v>580</v>
      </c>
      <c r="C167" s="111">
        <v>2</v>
      </c>
      <c r="D167" s="110" t="s">
        <v>579</v>
      </c>
      <c r="E167" s="111">
        <v>2</v>
      </c>
      <c r="F167" s="111">
        <v>0</v>
      </c>
      <c r="G167" s="111">
        <v>0</v>
      </c>
      <c r="H167" s="118">
        <v>0</v>
      </c>
    </row>
    <row r="168" spans="1:8" ht="16" x14ac:dyDescent="0.2">
      <c r="A168" s="19">
        <v>167</v>
      </c>
      <c r="B168" s="117" t="s">
        <v>2696</v>
      </c>
      <c r="C168" s="111">
        <v>2</v>
      </c>
      <c r="D168" s="110" t="s">
        <v>844</v>
      </c>
      <c r="E168" s="111">
        <v>0</v>
      </c>
      <c r="F168" s="111">
        <v>0</v>
      </c>
      <c r="G168" s="111">
        <v>0</v>
      </c>
      <c r="H168" s="118">
        <v>2</v>
      </c>
    </row>
    <row r="169" spans="1:8" ht="16" x14ac:dyDescent="0.2">
      <c r="A169" s="19">
        <v>168</v>
      </c>
      <c r="B169" s="117" t="s">
        <v>2587</v>
      </c>
      <c r="C169" s="111">
        <v>2</v>
      </c>
      <c r="D169" s="110" t="s">
        <v>2211</v>
      </c>
      <c r="E169" s="111">
        <v>2</v>
      </c>
      <c r="F169" s="111">
        <v>0</v>
      </c>
      <c r="G169" s="111">
        <v>0</v>
      </c>
      <c r="H169" s="118">
        <v>0</v>
      </c>
    </row>
    <row r="170" spans="1:8" ht="16" x14ac:dyDescent="0.2">
      <c r="A170" s="19">
        <v>169</v>
      </c>
      <c r="B170" s="117" t="s">
        <v>2596</v>
      </c>
      <c r="C170" s="111">
        <v>2</v>
      </c>
      <c r="D170" s="110" t="s">
        <v>1656</v>
      </c>
      <c r="E170" s="111">
        <v>1</v>
      </c>
      <c r="F170" s="111">
        <v>1</v>
      </c>
      <c r="G170" s="111">
        <v>0</v>
      </c>
      <c r="H170" s="118">
        <v>0</v>
      </c>
    </row>
    <row r="171" spans="1:8" ht="16" x14ac:dyDescent="0.2">
      <c r="A171" s="19">
        <v>170</v>
      </c>
      <c r="B171" s="117" t="s">
        <v>1687</v>
      </c>
      <c r="C171" s="111">
        <v>2</v>
      </c>
      <c r="D171" s="110" t="s">
        <v>647</v>
      </c>
      <c r="E171" s="111">
        <v>1</v>
      </c>
      <c r="F171" s="111">
        <v>1</v>
      </c>
      <c r="G171" s="111">
        <v>0</v>
      </c>
      <c r="H171" s="118">
        <v>0</v>
      </c>
    </row>
    <row r="172" spans="1:8" ht="16" x14ac:dyDescent="0.2">
      <c r="A172" s="19">
        <v>171</v>
      </c>
      <c r="B172" s="117" t="s">
        <v>2641</v>
      </c>
      <c r="C172" s="111">
        <v>2</v>
      </c>
      <c r="D172" s="110" t="s">
        <v>877</v>
      </c>
      <c r="E172" s="111">
        <v>0</v>
      </c>
      <c r="F172" s="111">
        <v>0</v>
      </c>
      <c r="G172" s="111">
        <v>0</v>
      </c>
      <c r="H172" s="118">
        <v>2</v>
      </c>
    </row>
    <row r="173" spans="1:8" ht="16" x14ac:dyDescent="0.2">
      <c r="A173" s="19">
        <v>172</v>
      </c>
      <c r="B173" s="117" t="s">
        <v>2673</v>
      </c>
      <c r="C173" s="111">
        <v>2</v>
      </c>
      <c r="D173" s="110" t="s">
        <v>632</v>
      </c>
      <c r="E173" s="111">
        <v>1</v>
      </c>
      <c r="F173" s="111">
        <v>0</v>
      </c>
      <c r="G173" s="111">
        <v>0</v>
      </c>
      <c r="H173" s="118">
        <v>1</v>
      </c>
    </row>
    <row r="174" spans="1:8" ht="16" x14ac:dyDescent="0.2">
      <c r="A174" s="19">
        <v>173</v>
      </c>
      <c r="B174" s="117" t="s">
        <v>2701</v>
      </c>
      <c r="C174" s="111">
        <v>2</v>
      </c>
      <c r="D174" s="110" t="s">
        <v>852</v>
      </c>
      <c r="E174" s="111">
        <v>0</v>
      </c>
      <c r="F174" s="111">
        <v>0</v>
      </c>
      <c r="G174" s="111">
        <v>0</v>
      </c>
      <c r="H174" s="118">
        <v>2</v>
      </c>
    </row>
    <row r="175" spans="1:8" ht="16" x14ac:dyDescent="0.2">
      <c r="A175" s="19">
        <v>174</v>
      </c>
      <c r="B175" s="117" t="s">
        <v>2642</v>
      </c>
      <c r="C175" s="111">
        <v>2</v>
      </c>
      <c r="D175" s="110" t="s">
        <v>661</v>
      </c>
      <c r="E175" s="111">
        <v>1</v>
      </c>
      <c r="F175" s="111">
        <v>0</v>
      </c>
      <c r="G175" s="111">
        <v>0</v>
      </c>
      <c r="H175" s="118">
        <v>1</v>
      </c>
    </row>
    <row r="176" spans="1:8" ht="16" x14ac:dyDescent="0.2">
      <c r="A176" s="19">
        <v>175</v>
      </c>
      <c r="B176" s="117" t="s">
        <v>2703</v>
      </c>
      <c r="C176" s="111">
        <v>2</v>
      </c>
      <c r="D176" s="110" t="s">
        <v>862</v>
      </c>
      <c r="E176" s="111">
        <v>0</v>
      </c>
      <c r="F176" s="111">
        <v>0</v>
      </c>
      <c r="G176" s="111">
        <v>0</v>
      </c>
      <c r="H176" s="118">
        <v>2</v>
      </c>
    </row>
    <row r="177" spans="1:8" ht="16" x14ac:dyDescent="0.2">
      <c r="A177" s="19">
        <v>176</v>
      </c>
      <c r="B177" s="117" t="s">
        <v>2625</v>
      </c>
      <c r="C177" s="111">
        <v>2</v>
      </c>
      <c r="D177" s="110" t="s">
        <v>707</v>
      </c>
      <c r="E177" s="111">
        <v>2</v>
      </c>
      <c r="F177" s="111">
        <v>0</v>
      </c>
      <c r="G177" s="111">
        <v>0</v>
      </c>
      <c r="H177" s="118">
        <v>0</v>
      </c>
    </row>
    <row r="178" spans="1:8" ht="16" x14ac:dyDescent="0.2">
      <c r="A178" s="19">
        <v>177</v>
      </c>
      <c r="B178" s="117" t="s">
        <v>2662</v>
      </c>
      <c r="C178" s="111">
        <v>2</v>
      </c>
      <c r="D178" s="110" t="s">
        <v>1171</v>
      </c>
      <c r="E178" s="111">
        <v>2</v>
      </c>
      <c r="F178" s="111">
        <v>0</v>
      </c>
      <c r="G178" s="111">
        <v>0</v>
      </c>
      <c r="H178" s="118">
        <v>0</v>
      </c>
    </row>
    <row r="179" spans="1:8" ht="16" x14ac:dyDescent="0.2">
      <c r="A179" s="19">
        <v>178</v>
      </c>
      <c r="B179" s="117" t="s">
        <v>2683</v>
      </c>
      <c r="C179" s="111">
        <v>2</v>
      </c>
      <c r="D179" s="110" t="s">
        <v>666</v>
      </c>
      <c r="E179" s="111">
        <v>2</v>
      </c>
      <c r="F179" s="111">
        <v>0</v>
      </c>
      <c r="G179" s="111">
        <v>0</v>
      </c>
      <c r="H179" s="118">
        <v>0</v>
      </c>
    </row>
    <row r="180" spans="1:8" ht="16" x14ac:dyDescent="0.2">
      <c r="A180" s="19">
        <v>179</v>
      </c>
      <c r="B180" s="117" t="s">
        <v>2323</v>
      </c>
      <c r="C180" s="111">
        <v>2</v>
      </c>
      <c r="D180" s="110" t="s">
        <v>552</v>
      </c>
      <c r="E180" s="111">
        <v>1</v>
      </c>
      <c r="F180" s="111">
        <v>1</v>
      </c>
      <c r="G180" s="111">
        <v>0</v>
      </c>
      <c r="H180" s="118">
        <v>0</v>
      </c>
    </row>
    <row r="181" spans="1:8" ht="16" x14ac:dyDescent="0.2">
      <c r="A181" s="19">
        <v>180</v>
      </c>
      <c r="B181" s="117" t="s">
        <v>2711</v>
      </c>
      <c r="C181" s="111">
        <v>2</v>
      </c>
      <c r="D181" s="110" t="s">
        <v>1276</v>
      </c>
      <c r="E181" s="111">
        <v>2</v>
      </c>
      <c r="F181" s="111">
        <v>0</v>
      </c>
      <c r="G181" s="111">
        <v>0</v>
      </c>
      <c r="H181" s="118">
        <v>0</v>
      </c>
    </row>
    <row r="182" spans="1:8" ht="16" x14ac:dyDescent="0.2">
      <c r="A182" s="19">
        <v>181</v>
      </c>
      <c r="B182" s="117" t="s">
        <v>1327</v>
      </c>
      <c r="C182" s="111">
        <v>2</v>
      </c>
      <c r="D182" s="110" t="s">
        <v>1326</v>
      </c>
      <c r="E182" s="111">
        <v>1</v>
      </c>
      <c r="F182" s="111">
        <v>1</v>
      </c>
      <c r="G182" s="111">
        <v>0</v>
      </c>
      <c r="H182" s="118">
        <v>0</v>
      </c>
    </row>
    <row r="183" spans="1:8" ht="16" x14ac:dyDescent="0.2">
      <c r="A183" s="19">
        <v>182</v>
      </c>
      <c r="B183" s="117" t="s">
        <v>2747</v>
      </c>
      <c r="C183" s="111">
        <v>2</v>
      </c>
      <c r="D183" s="110" t="s">
        <v>786</v>
      </c>
      <c r="E183" s="111">
        <v>1</v>
      </c>
      <c r="F183" s="111">
        <v>1</v>
      </c>
      <c r="G183" s="111">
        <v>0</v>
      </c>
      <c r="H183" s="118">
        <v>0</v>
      </c>
    </row>
    <row r="184" spans="1:8" ht="16" x14ac:dyDescent="0.2">
      <c r="A184" s="19">
        <v>183</v>
      </c>
      <c r="B184" s="117" t="s">
        <v>2704</v>
      </c>
      <c r="C184" s="111">
        <v>2</v>
      </c>
      <c r="D184" s="110" t="s">
        <v>735</v>
      </c>
      <c r="E184" s="111">
        <v>2</v>
      </c>
      <c r="F184" s="111">
        <v>0</v>
      </c>
      <c r="G184" s="111">
        <v>0</v>
      </c>
      <c r="H184" s="118">
        <v>0</v>
      </c>
    </row>
    <row r="185" spans="1:8" ht="16" x14ac:dyDescent="0.2">
      <c r="A185" s="19">
        <v>184</v>
      </c>
      <c r="B185" s="117" t="s">
        <v>2589</v>
      </c>
      <c r="C185" s="111">
        <v>2</v>
      </c>
      <c r="D185" s="110" t="s">
        <v>2210</v>
      </c>
      <c r="E185" s="111">
        <v>2</v>
      </c>
      <c r="F185" s="111">
        <v>0</v>
      </c>
      <c r="G185" s="111">
        <v>0</v>
      </c>
      <c r="H185" s="118">
        <v>0</v>
      </c>
    </row>
    <row r="186" spans="1:8" ht="16" x14ac:dyDescent="0.2">
      <c r="A186" s="19">
        <v>185</v>
      </c>
      <c r="B186" s="117" t="s">
        <v>2674</v>
      </c>
      <c r="C186" s="111">
        <v>2</v>
      </c>
      <c r="D186" s="110" t="s">
        <v>310</v>
      </c>
      <c r="E186" s="111">
        <v>1</v>
      </c>
      <c r="F186" s="111">
        <v>0</v>
      </c>
      <c r="G186" s="111">
        <v>1</v>
      </c>
      <c r="H186" s="118">
        <v>0</v>
      </c>
    </row>
    <row r="187" spans="1:8" ht="16" x14ac:dyDescent="0.2">
      <c r="A187" s="19">
        <v>186</v>
      </c>
      <c r="B187" s="117" t="s">
        <v>2613</v>
      </c>
      <c r="C187" s="111">
        <v>2</v>
      </c>
      <c r="D187" s="110" t="s">
        <v>2320</v>
      </c>
      <c r="E187" s="111">
        <v>2</v>
      </c>
      <c r="F187" s="111">
        <v>0</v>
      </c>
      <c r="G187" s="111">
        <v>0</v>
      </c>
      <c r="H187" s="118">
        <v>0</v>
      </c>
    </row>
    <row r="188" spans="1:8" ht="16" x14ac:dyDescent="0.2">
      <c r="A188" s="19">
        <v>187</v>
      </c>
      <c r="B188" s="117" t="s">
        <v>2707</v>
      </c>
      <c r="C188" s="111">
        <v>2</v>
      </c>
      <c r="D188" s="110" t="s">
        <v>526</v>
      </c>
      <c r="E188" s="111">
        <v>1</v>
      </c>
      <c r="F188" s="111">
        <v>1</v>
      </c>
      <c r="G188" s="111">
        <v>0</v>
      </c>
      <c r="H188" s="118">
        <v>0</v>
      </c>
    </row>
    <row r="189" spans="1:8" ht="16" x14ac:dyDescent="0.2">
      <c r="A189" s="19">
        <v>188</v>
      </c>
      <c r="B189" s="117" t="s">
        <v>2712</v>
      </c>
      <c r="C189" s="111">
        <v>2</v>
      </c>
      <c r="D189" s="110" t="s">
        <v>534</v>
      </c>
      <c r="E189" s="111">
        <v>0</v>
      </c>
      <c r="F189" s="111">
        <v>0</v>
      </c>
      <c r="G189" s="111">
        <v>1</v>
      </c>
      <c r="H189" s="118">
        <v>1</v>
      </c>
    </row>
    <row r="190" spans="1:8" ht="16" x14ac:dyDescent="0.2">
      <c r="A190" s="19">
        <v>189</v>
      </c>
      <c r="B190" s="117" t="s">
        <v>2723</v>
      </c>
      <c r="C190" s="111">
        <v>2</v>
      </c>
      <c r="D190" s="110" t="s">
        <v>724</v>
      </c>
      <c r="E190" s="111">
        <v>2</v>
      </c>
      <c r="F190" s="111">
        <v>0</v>
      </c>
      <c r="G190" s="111">
        <v>0</v>
      </c>
      <c r="H190" s="118">
        <v>0</v>
      </c>
    </row>
    <row r="191" spans="1:8" ht="16" x14ac:dyDescent="0.2">
      <c r="A191" s="19">
        <v>190</v>
      </c>
      <c r="B191" s="117" t="s">
        <v>2694</v>
      </c>
      <c r="C191" s="111">
        <v>2</v>
      </c>
      <c r="D191" s="110" t="s">
        <v>492</v>
      </c>
      <c r="E191" s="111">
        <v>2</v>
      </c>
      <c r="F191" s="111">
        <v>0</v>
      </c>
      <c r="G191" s="111">
        <v>0</v>
      </c>
      <c r="H191" s="118">
        <v>0</v>
      </c>
    </row>
    <row r="192" spans="1:8" ht="16" x14ac:dyDescent="0.2">
      <c r="A192" s="19">
        <v>191</v>
      </c>
      <c r="B192" s="117" t="s">
        <v>2717</v>
      </c>
      <c r="C192" s="111">
        <v>2</v>
      </c>
      <c r="D192" s="110" t="s">
        <v>901</v>
      </c>
      <c r="E192" s="111">
        <v>1</v>
      </c>
      <c r="F192" s="111">
        <v>0</v>
      </c>
      <c r="G192" s="111">
        <v>0</v>
      </c>
      <c r="H192" s="118">
        <v>1</v>
      </c>
    </row>
    <row r="193" spans="1:8" ht="16" x14ac:dyDescent="0.2">
      <c r="A193" s="19">
        <v>192</v>
      </c>
      <c r="B193" s="117" t="s">
        <v>2611</v>
      </c>
      <c r="C193" s="111">
        <v>2</v>
      </c>
      <c r="D193" s="110" t="s">
        <v>525</v>
      </c>
      <c r="E193" s="111">
        <v>2</v>
      </c>
      <c r="F193" s="111">
        <v>0</v>
      </c>
      <c r="G193" s="111">
        <v>0</v>
      </c>
      <c r="H193" s="118">
        <v>0</v>
      </c>
    </row>
    <row r="194" spans="1:8" ht="16" x14ac:dyDescent="0.2">
      <c r="A194" s="19">
        <v>193</v>
      </c>
      <c r="B194" s="117" t="s">
        <v>2607</v>
      </c>
      <c r="C194" s="111">
        <v>2</v>
      </c>
      <c r="D194" s="110" t="s">
        <v>615</v>
      </c>
      <c r="E194" s="111">
        <v>2</v>
      </c>
      <c r="F194" s="111">
        <v>0</v>
      </c>
      <c r="G194" s="111">
        <v>0</v>
      </c>
      <c r="H194" s="118">
        <v>0</v>
      </c>
    </row>
    <row r="195" spans="1:8" ht="16" x14ac:dyDescent="0.2">
      <c r="A195" s="19">
        <v>194</v>
      </c>
      <c r="B195" s="117" t="s">
        <v>2629</v>
      </c>
      <c r="C195" s="111">
        <v>2</v>
      </c>
      <c r="D195" s="110" t="s">
        <v>837</v>
      </c>
      <c r="E195" s="111">
        <v>0</v>
      </c>
      <c r="F195" s="111">
        <v>0</v>
      </c>
      <c r="G195" s="111">
        <v>0</v>
      </c>
      <c r="H195" s="118">
        <v>2</v>
      </c>
    </row>
    <row r="196" spans="1:8" ht="16" x14ac:dyDescent="0.2">
      <c r="A196" s="19">
        <v>195</v>
      </c>
      <c r="B196" s="117" t="s">
        <v>2635</v>
      </c>
      <c r="C196" s="111">
        <v>2</v>
      </c>
      <c r="D196" s="110" t="s">
        <v>585</v>
      </c>
      <c r="E196" s="111">
        <v>1</v>
      </c>
      <c r="F196" s="111">
        <v>0</v>
      </c>
      <c r="G196" s="111">
        <v>0</v>
      </c>
      <c r="H196" s="118">
        <v>1</v>
      </c>
    </row>
    <row r="197" spans="1:8" ht="16" x14ac:dyDescent="0.2">
      <c r="A197" s="19">
        <v>196</v>
      </c>
      <c r="B197" s="117" t="s">
        <v>622</v>
      </c>
      <c r="C197" s="111">
        <v>2</v>
      </c>
      <c r="D197" s="110" t="s">
        <v>621</v>
      </c>
      <c r="E197" s="111">
        <v>2</v>
      </c>
      <c r="F197" s="111">
        <v>0</v>
      </c>
      <c r="G197" s="111">
        <v>0</v>
      </c>
      <c r="H197" s="118">
        <v>0</v>
      </c>
    </row>
    <row r="198" spans="1:8" ht="16" x14ac:dyDescent="0.2">
      <c r="A198" s="19">
        <v>197</v>
      </c>
      <c r="B198" s="117" t="s">
        <v>2693</v>
      </c>
      <c r="C198" s="111">
        <v>2</v>
      </c>
      <c r="D198" s="110" t="s">
        <v>848</v>
      </c>
      <c r="E198" s="111">
        <v>0</v>
      </c>
      <c r="F198" s="111">
        <v>0</v>
      </c>
      <c r="G198" s="111">
        <v>0</v>
      </c>
      <c r="H198" s="118">
        <v>2</v>
      </c>
    </row>
    <row r="199" spans="1:8" ht="16" x14ac:dyDescent="0.2">
      <c r="A199" s="19">
        <v>198</v>
      </c>
      <c r="B199" s="117" t="s">
        <v>2650</v>
      </c>
      <c r="C199" s="111">
        <v>2</v>
      </c>
      <c r="D199" s="110" t="s">
        <v>900</v>
      </c>
      <c r="E199" s="111">
        <v>2</v>
      </c>
      <c r="F199" s="111">
        <v>0</v>
      </c>
      <c r="G199" s="111">
        <v>0</v>
      </c>
      <c r="H199" s="118">
        <v>0</v>
      </c>
    </row>
    <row r="200" spans="1:8" ht="16" x14ac:dyDescent="0.2">
      <c r="A200" s="19">
        <v>199</v>
      </c>
      <c r="B200" s="117" t="s">
        <v>2680</v>
      </c>
      <c r="C200" s="111">
        <v>2</v>
      </c>
      <c r="D200" s="110" t="s">
        <v>729</v>
      </c>
      <c r="E200" s="111">
        <v>2</v>
      </c>
      <c r="F200" s="111">
        <v>0</v>
      </c>
      <c r="G200" s="111">
        <v>0</v>
      </c>
      <c r="H200" s="118">
        <v>0</v>
      </c>
    </row>
    <row r="201" spans="1:8" ht="16" x14ac:dyDescent="0.2">
      <c r="A201" s="19">
        <v>200</v>
      </c>
      <c r="B201" s="117" t="s">
        <v>2684</v>
      </c>
      <c r="C201" s="111">
        <v>2</v>
      </c>
      <c r="D201" s="110" t="s">
        <v>1488</v>
      </c>
      <c r="E201" s="111">
        <v>1</v>
      </c>
      <c r="F201" s="111">
        <v>0</v>
      </c>
      <c r="G201" s="111">
        <v>0</v>
      </c>
      <c r="H201" s="118">
        <v>1</v>
      </c>
    </row>
    <row r="202" spans="1:8" ht="16" x14ac:dyDescent="0.2">
      <c r="A202" s="19">
        <v>201</v>
      </c>
      <c r="B202" s="117" t="s">
        <v>2676</v>
      </c>
      <c r="C202" s="111">
        <v>2</v>
      </c>
      <c r="D202" s="110" t="s">
        <v>321</v>
      </c>
      <c r="E202" s="111">
        <v>2</v>
      </c>
      <c r="F202" s="111">
        <v>0</v>
      </c>
      <c r="G202" s="111">
        <v>0</v>
      </c>
      <c r="H202" s="118">
        <v>0</v>
      </c>
    </row>
    <row r="203" spans="1:8" ht="16" x14ac:dyDescent="0.2">
      <c r="A203" s="19">
        <v>202</v>
      </c>
      <c r="B203" s="117" t="s">
        <v>2660</v>
      </c>
      <c r="C203" s="111">
        <v>2</v>
      </c>
      <c r="D203" s="110" t="s">
        <v>884</v>
      </c>
      <c r="E203" s="111">
        <v>0</v>
      </c>
      <c r="F203" s="111">
        <v>0</v>
      </c>
      <c r="G203" s="111">
        <v>0</v>
      </c>
      <c r="H203" s="118">
        <v>2</v>
      </c>
    </row>
    <row r="204" spans="1:8" ht="16" x14ac:dyDescent="0.2">
      <c r="A204" s="19">
        <v>203</v>
      </c>
      <c r="B204" s="117" t="s">
        <v>2624</v>
      </c>
      <c r="C204" s="111">
        <v>2</v>
      </c>
      <c r="D204" s="110" t="s">
        <v>408</v>
      </c>
      <c r="E204" s="111">
        <v>2</v>
      </c>
      <c r="F204" s="111">
        <v>0</v>
      </c>
      <c r="G204" s="111">
        <v>0</v>
      </c>
      <c r="H204" s="118">
        <v>0</v>
      </c>
    </row>
    <row r="205" spans="1:8" ht="16" x14ac:dyDescent="0.2">
      <c r="A205" s="19">
        <v>204</v>
      </c>
      <c r="B205" s="117" t="s">
        <v>2686</v>
      </c>
      <c r="C205" s="111">
        <v>2</v>
      </c>
      <c r="D205" s="110" t="s">
        <v>871</v>
      </c>
      <c r="E205" s="111">
        <v>0</v>
      </c>
      <c r="F205" s="111">
        <v>0</v>
      </c>
      <c r="G205" s="111">
        <v>0</v>
      </c>
      <c r="H205" s="118">
        <v>2</v>
      </c>
    </row>
    <row r="206" spans="1:8" ht="16" x14ac:dyDescent="0.2">
      <c r="A206" s="19">
        <v>205</v>
      </c>
      <c r="B206" s="117" t="s">
        <v>2755</v>
      </c>
      <c r="C206" s="111">
        <v>2</v>
      </c>
      <c r="D206" s="110" t="s">
        <v>1450</v>
      </c>
      <c r="E206" s="111">
        <v>0</v>
      </c>
      <c r="F206" s="111">
        <v>0</v>
      </c>
      <c r="G206" s="111">
        <v>2</v>
      </c>
      <c r="H206" s="118">
        <v>0</v>
      </c>
    </row>
    <row r="207" spans="1:8" ht="16" x14ac:dyDescent="0.2">
      <c r="A207" s="19">
        <v>206</v>
      </c>
      <c r="B207" s="117" t="s">
        <v>2084</v>
      </c>
      <c r="C207" s="111">
        <v>2</v>
      </c>
      <c r="D207" s="110" t="s">
        <v>2195</v>
      </c>
      <c r="E207" s="111">
        <v>2</v>
      </c>
      <c r="F207" s="111">
        <v>0</v>
      </c>
      <c r="G207" s="111">
        <v>0</v>
      </c>
      <c r="H207" s="118">
        <v>0</v>
      </c>
    </row>
    <row r="208" spans="1:8" ht="16" x14ac:dyDescent="0.2">
      <c r="A208" s="19">
        <v>207</v>
      </c>
      <c r="B208" s="117" t="s">
        <v>2727</v>
      </c>
      <c r="C208" s="111">
        <v>2</v>
      </c>
      <c r="D208" s="110" t="s">
        <v>686</v>
      </c>
      <c r="E208" s="111">
        <v>1</v>
      </c>
      <c r="F208" s="111">
        <v>1</v>
      </c>
      <c r="G208" s="111">
        <v>0</v>
      </c>
      <c r="H208" s="118">
        <v>0</v>
      </c>
    </row>
    <row r="209" spans="1:8" ht="16" x14ac:dyDescent="0.2">
      <c r="A209" s="19">
        <v>208</v>
      </c>
      <c r="B209" s="117" t="s">
        <v>2595</v>
      </c>
      <c r="C209" s="111">
        <v>2</v>
      </c>
      <c r="D209" s="110" t="s">
        <v>838</v>
      </c>
      <c r="E209" s="111">
        <v>0</v>
      </c>
      <c r="F209" s="111">
        <v>0</v>
      </c>
      <c r="G209" s="111">
        <v>0</v>
      </c>
      <c r="H209" s="118">
        <v>2</v>
      </c>
    </row>
    <row r="210" spans="1:8" ht="16" x14ac:dyDescent="0.2">
      <c r="A210" s="19">
        <v>209</v>
      </c>
      <c r="B210" s="117" t="s">
        <v>2605</v>
      </c>
      <c r="C210" s="111">
        <v>2</v>
      </c>
      <c r="D210" s="110" t="s">
        <v>1214</v>
      </c>
      <c r="E210" s="111">
        <v>2</v>
      </c>
      <c r="F210" s="111">
        <v>0</v>
      </c>
      <c r="G210" s="111">
        <v>0</v>
      </c>
      <c r="H210" s="118">
        <v>0</v>
      </c>
    </row>
    <row r="211" spans="1:8" ht="16" x14ac:dyDescent="0.2">
      <c r="A211" s="19">
        <v>210</v>
      </c>
      <c r="B211" s="117" t="s">
        <v>3753</v>
      </c>
      <c r="C211" s="111">
        <v>2</v>
      </c>
      <c r="D211" s="110" t="s">
        <v>1283</v>
      </c>
      <c r="E211" s="111">
        <v>2</v>
      </c>
      <c r="F211" s="111">
        <v>0</v>
      </c>
      <c r="G211" s="111">
        <v>0</v>
      </c>
      <c r="H211" s="118">
        <v>0</v>
      </c>
    </row>
    <row r="212" spans="1:8" ht="16" x14ac:dyDescent="0.2">
      <c r="A212" s="19">
        <v>211</v>
      </c>
      <c r="B212" s="117" t="s">
        <v>2715</v>
      </c>
      <c r="C212" s="111">
        <v>2</v>
      </c>
      <c r="D212" s="110" t="s">
        <v>740</v>
      </c>
      <c r="E212" s="111">
        <v>1</v>
      </c>
      <c r="F212" s="111">
        <v>0</v>
      </c>
      <c r="G212" s="111">
        <v>1</v>
      </c>
      <c r="H212" s="118">
        <v>0</v>
      </c>
    </row>
    <row r="213" spans="1:8" ht="16" x14ac:dyDescent="0.2">
      <c r="A213" s="19">
        <v>212</v>
      </c>
      <c r="B213" s="117" t="s">
        <v>2754</v>
      </c>
      <c r="C213" s="111">
        <v>2</v>
      </c>
      <c r="D213" s="110" t="s">
        <v>1332</v>
      </c>
      <c r="E213" s="111">
        <v>1</v>
      </c>
      <c r="F213" s="111">
        <v>1</v>
      </c>
      <c r="G213" s="111">
        <v>0</v>
      </c>
      <c r="H213" s="118">
        <v>0</v>
      </c>
    </row>
    <row r="214" spans="1:8" ht="16" x14ac:dyDescent="0.2">
      <c r="A214" s="19">
        <v>213</v>
      </c>
      <c r="B214" s="117" t="s">
        <v>2652</v>
      </c>
      <c r="C214" s="111">
        <v>2</v>
      </c>
      <c r="D214" s="110" t="s">
        <v>859</v>
      </c>
      <c r="E214" s="111">
        <v>0</v>
      </c>
      <c r="F214" s="111">
        <v>0</v>
      </c>
      <c r="G214" s="111">
        <v>0</v>
      </c>
      <c r="H214" s="118">
        <v>2</v>
      </c>
    </row>
    <row r="215" spans="1:8" ht="16" x14ac:dyDescent="0.2">
      <c r="A215" s="19">
        <v>214</v>
      </c>
      <c r="B215" s="117" t="s">
        <v>590</v>
      </c>
      <c r="C215" s="111">
        <v>2</v>
      </c>
      <c r="D215" s="110" t="s">
        <v>589</v>
      </c>
      <c r="E215" s="111">
        <v>1</v>
      </c>
      <c r="F215" s="111">
        <v>0</v>
      </c>
      <c r="G215" s="111">
        <v>0</v>
      </c>
      <c r="H215" s="118">
        <v>1</v>
      </c>
    </row>
    <row r="216" spans="1:8" ht="16" x14ac:dyDescent="0.2">
      <c r="A216" s="19">
        <v>215</v>
      </c>
      <c r="B216" s="117" t="s">
        <v>2681</v>
      </c>
      <c r="C216" s="111">
        <v>2</v>
      </c>
      <c r="D216" s="110" t="s">
        <v>1522</v>
      </c>
      <c r="E216" s="111">
        <v>1</v>
      </c>
      <c r="F216" s="111">
        <v>0</v>
      </c>
      <c r="G216" s="111">
        <v>0</v>
      </c>
      <c r="H216" s="118">
        <v>1</v>
      </c>
    </row>
    <row r="217" spans="1:8" ht="16" x14ac:dyDescent="0.2">
      <c r="A217" s="19">
        <v>216</v>
      </c>
      <c r="B217" s="117" t="s">
        <v>2745</v>
      </c>
      <c r="C217" s="111">
        <v>2</v>
      </c>
      <c r="D217" s="110" t="s">
        <v>833</v>
      </c>
      <c r="E217" s="111">
        <v>0</v>
      </c>
      <c r="F217" s="111">
        <v>0</v>
      </c>
      <c r="G217" s="111">
        <v>0</v>
      </c>
      <c r="H217" s="118">
        <v>2</v>
      </c>
    </row>
    <row r="218" spans="1:8" ht="16" x14ac:dyDescent="0.2">
      <c r="A218" s="19">
        <v>217</v>
      </c>
      <c r="B218" s="117" t="s">
        <v>2647</v>
      </c>
      <c r="C218" s="111">
        <v>2</v>
      </c>
      <c r="D218" s="110" t="s">
        <v>593</v>
      </c>
      <c r="E218" s="111">
        <v>1</v>
      </c>
      <c r="F218" s="111">
        <v>0</v>
      </c>
      <c r="G218" s="111">
        <v>0</v>
      </c>
      <c r="H218" s="118">
        <v>1</v>
      </c>
    </row>
    <row r="219" spans="1:8" ht="16" x14ac:dyDescent="0.2">
      <c r="A219" s="19">
        <v>218</v>
      </c>
      <c r="B219" s="117" t="s">
        <v>2328</v>
      </c>
      <c r="C219" s="111">
        <v>2</v>
      </c>
      <c r="D219" s="110" t="s">
        <v>539</v>
      </c>
      <c r="E219" s="111">
        <v>1</v>
      </c>
      <c r="F219" s="111">
        <v>0</v>
      </c>
      <c r="G219" s="111">
        <v>0</v>
      </c>
      <c r="H219" s="118">
        <v>1</v>
      </c>
    </row>
    <row r="220" spans="1:8" ht="16" x14ac:dyDescent="0.2">
      <c r="A220" s="19">
        <v>219</v>
      </c>
      <c r="B220" s="117" t="s">
        <v>2689</v>
      </c>
      <c r="C220" s="111">
        <v>2</v>
      </c>
      <c r="D220" s="110" t="s">
        <v>613</v>
      </c>
      <c r="E220" s="111">
        <v>1</v>
      </c>
      <c r="F220" s="111">
        <v>0</v>
      </c>
      <c r="G220" s="111">
        <v>0</v>
      </c>
      <c r="H220" s="118">
        <v>1</v>
      </c>
    </row>
    <row r="221" spans="1:8" ht="16" x14ac:dyDescent="0.2">
      <c r="A221" s="19">
        <v>220</v>
      </c>
      <c r="B221" s="117" t="s">
        <v>577</v>
      </c>
      <c r="C221" s="111">
        <v>2</v>
      </c>
      <c r="D221" s="110" t="s">
        <v>576</v>
      </c>
      <c r="E221" s="111">
        <v>1</v>
      </c>
      <c r="F221" s="111">
        <v>0</v>
      </c>
      <c r="G221" s="111">
        <v>0</v>
      </c>
      <c r="H221" s="118">
        <v>1</v>
      </c>
    </row>
    <row r="222" spans="1:8" ht="16" x14ac:dyDescent="0.2">
      <c r="A222" s="19">
        <v>221</v>
      </c>
      <c r="B222" s="117" t="s">
        <v>2714</v>
      </c>
      <c r="C222" s="111">
        <v>2</v>
      </c>
      <c r="D222" s="110" t="s">
        <v>394</v>
      </c>
      <c r="E222" s="111">
        <v>0</v>
      </c>
      <c r="F222" s="111">
        <v>0</v>
      </c>
      <c r="G222" s="111">
        <v>1</v>
      </c>
      <c r="H222" s="118">
        <v>1</v>
      </c>
    </row>
    <row r="223" spans="1:8" ht="16" x14ac:dyDescent="0.2">
      <c r="A223" s="19">
        <v>222</v>
      </c>
      <c r="B223" s="117" t="s">
        <v>799</v>
      </c>
      <c r="C223" s="111">
        <v>2</v>
      </c>
      <c r="D223" s="110" t="s">
        <v>798</v>
      </c>
      <c r="E223" s="111">
        <v>0</v>
      </c>
      <c r="F223" s="111">
        <v>1</v>
      </c>
      <c r="G223" s="111">
        <v>0</v>
      </c>
      <c r="H223" s="118">
        <v>1</v>
      </c>
    </row>
    <row r="224" spans="1:8" ht="16" x14ac:dyDescent="0.2">
      <c r="A224" s="19">
        <v>223</v>
      </c>
      <c r="B224" s="117" t="s">
        <v>2664</v>
      </c>
      <c r="C224" s="111">
        <v>2</v>
      </c>
      <c r="D224" s="110" t="s">
        <v>725</v>
      </c>
      <c r="E224" s="111">
        <v>2</v>
      </c>
      <c r="F224" s="111">
        <v>0</v>
      </c>
      <c r="G224" s="111">
        <v>0</v>
      </c>
      <c r="H224" s="118">
        <v>0</v>
      </c>
    </row>
    <row r="225" spans="1:8" ht="16" x14ac:dyDescent="0.2">
      <c r="A225" s="19">
        <v>224</v>
      </c>
      <c r="B225" s="117" t="s">
        <v>2643</v>
      </c>
      <c r="C225" s="111">
        <v>2</v>
      </c>
      <c r="D225" s="110" t="s">
        <v>770</v>
      </c>
      <c r="E225" s="111">
        <v>0</v>
      </c>
      <c r="F225" s="111">
        <v>2</v>
      </c>
      <c r="G225" s="111">
        <v>0</v>
      </c>
      <c r="H225" s="118">
        <v>0</v>
      </c>
    </row>
    <row r="226" spans="1:8" ht="16" x14ac:dyDescent="0.2">
      <c r="A226" s="19">
        <v>225</v>
      </c>
      <c r="B226" s="117" t="s">
        <v>2585</v>
      </c>
      <c r="C226" s="111">
        <v>2</v>
      </c>
      <c r="D226" s="110" t="s">
        <v>1649</v>
      </c>
      <c r="E226" s="111">
        <v>1</v>
      </c>
      <c r="F226" s="111">
        <v>1</v>
      </c>
      <c r="G226" s="111">
        <v>0</v>
      </c>
      <c r="H226" s="118">
        <v>0</v>
      </c>
    </row>
    <row r="227" spans="1:8" ht="16" x14ac:dyDescent="0.2">
      <c r="A227" s="19">
        <v>226</v>
      </c>
      <c r="B227" s="117" t="s">
        <v>544</v>
      </c>
      <c r="C227" s="111">
        <v>2</v>
      </c>
      <c r="D227" s="110" t="s">
        <v>543</v>
      </c>
      <c r="E227" s="111">
        <v>0</v>
      </c>
      <c r="F227" s="111">
        <v>0</v>
      </c>
      <c r="G227" s="111">
        <v>0</v>
      </c>
      <c r="H227" s="118">
        <v>2</v>
      </c>
    </row>
    <row r="228" spans="1:8" ht="16" x14ac:dyDescent="0.2">
      <c r="A228" s="19">
        <v>227</v>
      </c>
      <c r="B228" s="117" t="s">
        <v>2591</v>
      </c>
      <c r="C228" s="111">
        <v>2</v>
      </c>
      <c r="D228" s="110" t="s">
        <v>811</v>
      </c>
      <c r="E228" s="111">
        <v>1</v>
      </c>
      <c r="F228" s="111">
        <v>1</v>
      </c>
      <c r="G228" s="111">
        <v>0</v>
      </c>
      <c r="H228" s="118">
        <v>0</v>
      </c>
    </row>
    <row r="229" spans="1:8" ht="16" x14ac:dyDescent="0.2">
      <c r="A229" s="19">
        <v>228</v>
      </c>
      <c r="B229" s="117" t="s">
        <v>2616</v>
      </c>
      <c r="C229" s="111">
        <v>2</v>
      </c>
      <c r="D229" s="110" t="s">
        <v>1619</v>
      </c>
      <c r="E229" s="111">
        <v>1</v>
      </c>
      <c r="F229" s="111">
        <v>1</v>
      </c>
      <c r="G229" s="111">
        <v>0</v>
      </c>
      <c r="H229" s="118">
        <v>0</v>
      </c>
    </row>
    <row r="230" spans="1:8" ht="16" x14ac:dyDescent="0.2">
      <c r="A230" s="19">
        <v>229</v>
      </c>
      <c r="B230" s="117" t="s">
        <v>2752</v>
      </c>
      <c r="C230" s="111">
        <v>2</v>
      </c>
      <c r="D230" s="110" t="s">
        <v>866</v>
      </c>
      <c r="E230" s="111">
        <v>0</v>
      </c>
      <c r="F230" s="111">
        <v>0</v>
      </c>
      <c r="G230" s="111">
        <v>0</v>
      </c>
      <c r="H230" s="118">
        <v>2</v>
      </c>
    </row>
    <row r="231" spans="1:8" ht="16" x14ac:dyDescent="0.2">
      <c r="A231" s="19">
        <v>230</v>
      </c>
      <c r="B231" s="117" t="s">
        <v>2734</v>
      </c>
      <c r="C231" s="111">
        <v>2</v>
      </c>
      <c r="D231" s="110" t="s">
        <v>466</v>
      </c>
      <c r="E231" s="111">
        <v>1</v>
      </c>
      <c r="F231" s="111">
        <v>1</v>
      </c>
      <c r="G231" s="111">
        <v>0</v>
      </c>
      <c r="H231" s="118">
        <v>0</v>
      </c>
    </row>
    <row r="232" spans="1:8" ht="16" x14ac:dyDescent="0.2">
      <c r="A232" s="19">
        <v>231</v>
      </c>
      <c r="B232" s="117" t="s">
        <v>2511</v>
      </c>
      <c r="C232" s="111">
        <v>2</v>
      </c>
      <c r="D232" s="110" t="s">
        <v>1644</v>
      </c>
      <c r="E232" s="111">
        <v>1</v>
      </c>
      <c r="F232" s="111">
        <v>1</v>
      </c>
      <c r="G232" s="111">
        <v>0</v>
      </c>
      <c r="H232" s="118">
        <v>0</v>
      </c>
    </row>
    <row r="233" spans="1:8" ht="16" x14ac:dyDescent="0.2">
      <c r="A233" s="19">
        <v>232</v>
      </c>
      <c r="B233" s="117" t="s">
        <v>1701</v>
      </c>
      <c r="C233" s="111">
        <v>2</v>
      </c>
      <c r="D233" s="110" t="s">
        <v>1647</v>
      </c>
      <c r="E233" s="111">
        <v>1</v>
      </c>
      <c r="F233" s="111">
        <v>1</v>
      </c>
      <c r="G233" s="111">
        <v>0</v>
      </c>
      <c r="H233" s="118">
        <v>0</v>
      </c>
    </row>
    <row r="234" spans="1:8" ht="16" x14ac:dyDescent="0.2">
      <c r="A234" s="19">
        <v>233</v>
      </c>
      <c r="B234" s="117" t="s">
        <v>2742</v>
      </c>
      <c r="C234" s="111">
        <v>2</v>
      </c>
      <c r="D234" s="110" t="s">
        <v>440</v>
      </c>
      <c r="E234" s="111">
        <v>1</v>
      </c>
      <c r="F234" s="111">
        <v>1</v>
      </c>
      <c r="G234" s="111">
        <v>0</v>
      </c>
      <c r="H234" s="118">
        <v>0</v>
      </c>
    </row>
    <row r="235" spans="1:8" ht="16" x14ac:dyDescent="0.2">
      <c r="A235" s="19">
        <v>234</v>
      </c>
      <c r="B235" s="117" t="s">
        <v>2678</v>
      </c>
      <c r="C235" s="111">
        <v>2</v>
      </c>
      <c r="D235" s="110" t="s">
        <v>792</v>
      </c>
      <c r="E235" s="111">
        <v>0</v>
      </c>
      <c r="F235" s="111">
        <v>2</v>
      </c>
      <c r="G235" s="111">
        <v>0</v>
      </c>
      <c r="H235" s="118">
        <v>0</v>
      </c>
    </row>
    <row r="236" spans="1:8" ht="16" x14ac:dyDescent="0.2">
      <c r="A236" s="19">
        <v>235</v>
      </c>
      <c r="B236" s="117" t="s">
        <v>2698</v>
      </c>
      <c r="C236" s="111">
        <v>2</v>
      </c>
      <c r="D236" s="110" t="s">
        <v>2337</v>
      </c>
      <c r="E236" s="111">
        <v>1</v>
      </c>
      <c r="F236" s="111">
        <v>0</v>
      </c>
      <c r="G236" s="111">
        <v>0</v>
      </c>
      <c r="H236" s="118">
        <v>1</v>
      </c>
    </row>
    <row r="237" spans="1:8" ht="16" x14ac:dyDescent="0.2">
      <c r="A237" s="19">
        <v>236</v>
      </c>
      <c r="B237" s="117" t="s">
        <v>2597</v>
      </c>
      <c r="C237" s="111">
        <v>2</v>
      </c>
      <c r="D237" s="110" t="s">
        <v>1640</v>
      </c>
      <c r="E237" s="111">
        <v>1</v>
      </c>
      <c r="F237" s="111">
        <v>1</v>
      </c>
      <c r="G237" s="111">
        <v>0</v>
      </c>
      <c r="H237" s="118">
        <v>0</v>
      </c>
    </row>
    <row r="238" spans="1:8" ht="16" x14ac:dyDescent="0.2">
      <c r="A238" s="19">
        <v>237</v>
      </c>
      <c r="B238" s="117" t="s">
        <v>1362</v>
      </c>
      <c r="C238" s="111">
        <v>2</v>
      </c>
      <c r="D238" s="110" t="s">
        <v>1361</v>
      </c>
      <c r="E238" s="111">
        <v>1</v>
      </c>
      <c r="F238" s="111">
        <v>1</v>
      </c>
      <c r="G238" s="111">
        <v>0</v>
      </c>
      <c r="H238" s="118">
        <v>0</v>
      </c>
    </row>
    <row r="239" spans="1:8" ht="16" x14ac:dyDescent="0.2">
      <c r="A239" s="19">
        <v>238</v>
      </c>
      <c r="B239" s="117" t="s">
        <v>2618</v>
      </c>
      <c r="C239" s="111">
        <v>2</v>
      </c>
      <c r="D239" s="110" t="s">
        <v>711</v>
      </c>
      <c r="E239" s="111">
        <v>2</v>
      </c>
      <c r="F239" s="111">
        <v>0</v>
      </c>
      <c r="G239" s="111">
        <v>0</v>
      </c>
      <c r="H239" s="118">
        <v>0</v>
      </c>
    </row>
    <row r="240" spans="1:8" ht="16" x14ac:dyDescent="0.2">
      <c r="A240" s="19">
        <v>239</v>
      </c>
      <c r="B240" s="117" t="s">
        <v>3754</v>
      </c>
      <c r="C240" s="111">
        <v>2</v>
      </c>
      <c r="D240" s="110" t="s">
        <v>652</v>
      </c>
      <c r="E240" s="111">
        <v>1</v>
      </c>
      <c r="F240" s="111">
        <v>0</v>
      </c>
      <c r="G240" s="111">
        <v>0</v>
      </c>
      <c r="H240" s="118">
        <v>1</v>
      </c>
    </row>
    <row r="241" spans="1:8" ht="16" x14ac:dyDescent="0.2">
      <c r="A241" s="19">
        <v>240</v>
      </c>
      <c r="B241" s="117" t="s">
        <v>2638</v>
      </c>
      <c r="C241" s="111">
        <v>2</v>
      </c>
      <c r="D241" s="110" t="s">
        <v>536</v>
      </c>
      <c r="E241" s="111">
        <v>0</v>
      </c>
      <c r="F241" s="111">
        <v>0</v>
      </c>
      <c r="G241" s="111">
        <v>0</v>
      </c>
      <c r="H241" s="118">
        <v>2</v>
      </c>
    </row>
    <row r="242" spans="1:8" ht="16" x14ac:dyDescent="0.2">
      <c r="A242" s="19">
        <v>241</v>
      </c>
      <c r="B242" s="117" t="s">
        <v>701</v>
      </c>
      <c r="C242" s="111">
        <v>2</v>
      </c>
      <c r="D242" s="110" t="s">
        <v>700</v>
      </c>
      <c r="E242" s="111">
        <v>2</v>
      </c>
      <c r="F242" s="111">
        <v>0</v>
      </c>
      <c r="G242" s="111">
        <v>0</v>
      </c>
      <c r="H242" s="118">
        <v>0</v>
      </c>
    </row>
    <row r="243" spans="1:8" ht="16" x14ac:dyDescent="0.2">
      <c r="A243" s="19">
        <v>242</v>
      </c>
      <c r="B243" s="117" t="s">
        <v>2631</v>
      </c>
      <c r="C243" s="111">
        <v>2</v>
      </c>
      <c r="D243" s="110" t="s">
        <v>856</v>
      </c>
      <c r="E243" s="111">
        <v>0</v>
      </c>
      <c r="F243" s="111">
        <v>0</v>
      </c>
      <c r="G243" s="111">
        <v>0</v>
      </c>
      <c r="H243" s="118">
        <v>2</v>
      </c>
    </row>
    <row r="244" spans="1:8" ht="16" x14ac:dyDescent="0.2">
      <c r="A244" s="19">
        <v>243</v>
      </c>
      <c r="B244" s="117" t="s">
        <v>2731</v>
      </c>
      <c r="C244" s="111">
        <v>2</v>
      </c>
      <c r="D244" s="110" t="s">
        <v>754</v>
      </c>
      <c r="E244" s="111">
        <v>2</v>
      </c>
      <c r="F244" s="111">
        <v>0</v>
      </c>
      <c r="G244" s="111">
        <v>0</v>
      </c>
      <c r="H244" s="118">
        <v>0</v>
      </c>
    </row>
    <row r="245" spans="1:8" ht="16" x14ac:dyDescent="0.2">
      <c r="A245" s="19">
        <v>244</v>
      </c>
      <c r="B245" s="117" t="s">
        <v>679</v>
      </c>
      <c r="C245" s="111">
        <v>2</v>
      </c>
      <c r="D245" s="110" t="s">
        <v>678</v>
      </c>
      <c r="E245" s="111">
        <v>2</v>
      </c>
      <c r="F245" s="111">
        <v>0</v>
      </c>
      <c r="G245" s="111">
        <v>0</v>
      </c>
      <c r="H245" s="118">
        <v>0</v>
      </c>
    </row>
    <row r="246" spans="1:8" ht="16" x14ac:dyDescent="0.2">
      <c r="A246" s="19">
        <v>245</v>
      </c>
      <c r="B246" s="117" t="s">
        <v>2737</v>
      </c>
      <c r="C246" s="111">
        <v>2</v>
      </c>
      <c r="D246" s="110" t="s">
        <v>773</v>
      </c>
      <c r="E246" s="111">
        <v>0</v>
      </c>
      <c r="F246" s="111">
        <v>1</v>
      </c>
      <c r="G246" s="111">
        <v>0</v>
      </c>
      <c r="H246" s="118">
        <v>1</v>
      </c>
    </row>
    <row r="247" spans="1:8" ht="16" x14ac:dyDescent="0.2">
      <c r="A247" s="19">
        <v>246</v>
      </c>
      <c r="B247" s="117" t="s">
        <v>2697</v>
      </c>
      <c r="C247" s="111">
        <v>2</v>
      </c>
      <c r="D247" s="110" t="s">
        <v>860</v>
      </c>
      <c r="E247" s="111">
        <v>0</v>
      </c>
      <c r="F247" s="111">
        <v>0</v>
      </c>
      <c r="G247" s="111">
        <v>0</v>
      </c>
      <c r="H247" s="118">
        <v>2</v>
      </c>
    </row>
    <row r="248" spans="1:8" ht="16" x14ac:dyDescent="0.2">
      <c r="A248" s="19">
        <v>247</v>
      </c>
      <c r="B248" s="117" t="s">
        <v>2668</v>
      </c>
      <c r="C248" s="111">
        <v>2</v>
      </c>
      <c r="D248" s="110" t="s">
        <v>864</v>
      </c>
      <c r="E248" s="111">
        <v>0</v>
      </c>
      <c r="F248" s="111">
        <v>0</v>
      </c>
      <c r="G248" s="111">
        <v>0</v>
      </c>
      <c r="H248" s="118">
        <v>2</v>
      </c>
    </row>
    <row r="249" spans="1:8" ht="16" x14ac:dyDescent="0.2">
      <c r="A249" s="19">
        <v>248</v>
      </c>
      <c r="B249" s="117" t="s">
        <v>2736</v>
      </c>
      <c r="C249" s="111">
        <v>2</v>
      </c>
      <c r="D249" s="110" t="s">
        <v>875</v>
      </c>
      <c r="E249" s="111">
        <v>0</v>
      </c>
      <c r="F249" s="111">
        <v>0</v>
      </c>
      <c r="G249" s="111">
        <v>0</v>
      </c>
      <c r="H249" s="118">
        <v>2</v>
      </c>
    </row>
    <row r="250" spans="1:8" ht="16" x14ac:dyDescent="0.2">
      <c r="A250" s="19">
        <v>249</v>
      </c>
      <c r="B250" s="117" t="s">
        <v>2691</v>
      </c>
      <c r="C250" s="111">
        <v>2</v>
      </c>
      <c r="D250" s="110" t="s">
        <v>850</v>
      </c>
      <c r="E250" s="111">
        <v>0</v>
      </c>
      <c r="F250" s="111">
        <v>0</v>
      </c>
      <c r="G250" s="111">
        <v>0</v>
      </c>
      <c r="H250" s="118">
        <v>2</v>
      </c>
    </row>
    <row r="251" spans="1:8" ht="16" x14ac:dyDescent="0.2">
      <c r="A251" s="19">
        <v>250</v>
      </c>
      <c r="B251" s="117" t="s">
        <v>2729</v>
      </c>
      <c r="C251" s="111">
        <v>2</v>
      </c>
      <c r="D251" s="110" t="s">
        <v>1255</v>
      </c>
      <c r="E251" s="111">
        <v>2</v>
      </c>
      <c r="F251" s="111">
        <v>0</v>
      </c>
      <c r="G251" s="111">
        <v>0</v>
      </c>
      <c r="H251" s="118">
        <v>0</v>
      </c>
    </row>
    <row r="252" spans="1:8" ht="16" x14ac:dyDescent="0.2">
      <c r="A252" s="19">
        <v>251</v>
      </c>
      <c r="B252" s="117" t="s">
        <v>2739</v>
      </c>
      <c r="C252" s="111">
        <v>2</v>
      </c>
      <c r="D252" s="110" t="s">
        <v>796</v>
      </c>
      <c r="E252" s="111">
        <v>0</v>
      </c>
      <c r="F252" s="111">
        <v>1</v>
      </c>
      <c r="G252" s="111">
        <v>0</v>
      </c>
      <c r="H252" s="118">
        <v>1</v>
      </c>
    </row>
    <row r="253" spans="1:8" ht="16" x14ac:dyDescent="0.2">
      <c r="A253" s="19">
        <v>252</v>
      </c>
      <c r="B253" s="117" t="s">
        <v>2719</v>
      </c>
      <c r="C253" s="111">
        <v>2</v>
      </c>
      <c r="D253" s="110" t="s">
        <v>2264</v>
      </c>
      <c r="E253" s="111">
        <v>1</v>
      </c>
      <c r="F253" s="111">
        <v>1</v>
      </c>
      <c r="G253" s="111">
        <v>0</v>
      </c>
      <c r="H253" s="118">
        <v>0</v>
      </c>
    </row>
    <row r="254" spans="1:8" ht="16" x14ac:dyDescent="0.2">
      <c r="A254" s="19">
        <v>253</v>
      </c>
      <c r="B254" s="117" t="s">
        <v>1090</v>
      </c>
      <c r="C254" s="111">
        <v>2</v>
      </c>
      <c r="D254" s="110" t="s">
        <v>1089</v>
      </c>
      <c r="E254" s="111">
        <v>2</v>
      </c>
      <c r="F254" s="111">
        <v>0</v>
      </c>
      <c r="G254" s="111">
        <v>0</v>
      </c>
      <c r="H254" s="118">
        <v>0</v>
      </c>
    </row>
    <row r="255" spans="1:8" ht="16" x14ac:dyDescent="0.2">
      <c r="A255" s="19">
        <v>254</v>
      </c>
      <c r="B255" s="117" t="s">
        <v>2646</v>
      </c>
      <c r="C255" s="111">
        <v>2</v>
      </c>
      <c r="D255" s="110" t="s">
        <v>427</v>
      </c>
      <c r="E255" s="111">
        <v>1</v>
      </c>
      <c r="F255" s="111">
        <v>0</v>
      </c>
      <c r="G255" s="111">
        <v>0</v>
      </c>
      <c r="H255" s="118">
        <v>1</v>
      </c>
    </row>
    <row r="256" spans="1:8" ht="16" x14ac:dyDescent="0.2">
      <c r="A256" s="19">
        <v>255</v>
      </c>
      <c r="B256" s="117" t="s">
        <v>2709</v>
      </c>
      <c r="C256" s="111">
        <v>2</v>
      </c>
      <c r="D256" s="110" t="s">
        <v>682</v>
      </c>
      <c r="E256" s="111">
        <v>1</v>
      </c>
      <c r="F256" s="111">
        <v>1</v>
      </c>
      <c r="G256" s="111">
        <v>0</v>
      </c>
      <c r="H256" s="118">
        <v>0</v>
      </c>
    </row>
    <row r="257" spans="1:8" ht="16" x14ac:dyDescent="0.2">
      <c r="A257" s="19">
        <v>256</v>
      </c>
      <c r="B257" s="117" t="s">
        <v>720</v>
      </c>
      <c r="C257" s="111">
        <v>2</v>
      </c>
      <c r="D257" s="110" t="s">
        <v>719</v>
      </c>
      <c r="E257" s="111">
        <v>2</v>
      </c>
      <c r="F257" s="111">
        <v>0</v>
      </c>
      <c r="G257" s="111">
        <v>0</v>
      </c>
      <c r="H257" s="118">
        <v>0</v>
      </c>
    </row>
    <row r="258" spans="1:8" ht="16" x14ac:dyDescent="0.2">
      <c r="A258" s="19">
        <v>257</v>
      </c>
      <c r="B258" s="117" t="s">
        <v>2730</v>
      </c>
      <c r="C258" s="111">
        <v>2</v>
      </c>
      <c r="D258" s="110" t="s">
        <v>1262</v>
      </c>
      <c r="E258" s="111">
        <v>2</v>
      </c>
      <c r="F258" s="111">
        <v>0</v>
      </c>
      <c r="G258" s="111">
        <v>0</v>
      </c>
      <c r="H258" s="118">
        <v>0</v>
      </c>
    </row>
    <row r="259" spans="1:8" ht="16" x14ac:dyDescent="0.2">
      <c r="A259" s="19">
        <v>258</v>
      </c>
      <c r="B259" s="117" t="s">
        <v>855</v>
      </c>
      <c r="C259" s="111">
        <v>2</v>
      </c>
      <c r="D259" s="110" t="s">
        <v>854</v>
      </c>
      <c r="E259" s="111">
        <v>0</v>
      </c>
      <c r="F259" s="111">
        <v>0</v>
      </c>
      <c r="G259" s="111">
        <v>0</v>
      </c>
      <c r="H259" s="118">
        <v>2</v>
      </c>
    </row>
    <row r="260" spans="1:8" ht="16" x14ac:dyDescent="0.2">
      <c r="A260" s="19">
        <v>259</v>
      </c>
      <c r="B260" s="117" t="s">
        <v>2665</v>
      </c>
      <c r="C260" s="111">
        <v>2</v>
      </c>
      <c r="D260" s="110" t="s">
        <v>885</v>
      </c>
      <c r="E260" s="111">
        <v>0</v>
      </c>
      <c r="F260" s="111">
        <v>0</v>
      </c>
      <c r="G260" s="111">
        <v>0</v>
      </c>
      <c r="H260" s="118">
        <v>2</v>
      </c>
    </row>
    <row r="261" spans="1:8" ht="16" x14ac:dyDescent="0.2">
      <c r="A261" s="19">
        <v>260</v>
      </c>
      <c r="B261" s="117" t="s">
        <v>2750</v>
      </c>
      <c r="C261" s="111">
        <v>2</v>
      </c>
      <c r="D261" s="110" t="s">
        <v>595</v>
      </c>
      <c r="E261" s="111">
        <v>1</v>
      </c>
      <c r="F261" s="111">
        <v>1</v>
      </c>
      <c r="G261" s="111">
        <v>0</v>
      </c>
      <c r="H261" s="118">
        <v>0</v>
      </c>
    </row>
    <row r="262" spans="1:8" ht="16" x14ac:dyDescent="0.2">
      <c r="A262" s="19">
        <v>261</v>
      </c>
      <c r="B262" s="117" t="s">
        <v>564</v>
      </c>
      <c r="C262" s="111">
        <v>2</v>
      </c>
      <c r="D262" s="110" t="s">
        <v>563</v>
      </c>
      <c r="E262" s="111">
        <v>1</v>
      </c>
      <c r="F262" s="111">
        <v>1</v>
      </c>
      <c r="G262" s="111">
        <v>0</v>
      </c>
      <c r="H262" s="118">
        <v>0</v>
      </c>
    </row>
    <row r="263" spans="1:8" ht="16" x14ac:dyDescent="0.2">
      <c r="A263" s="19">
        <v>262</v>
      </c>
      <c r="B263" s="117" t="s">
        <v>1493</v>
      </c>
      <c r="C263" s="111">
        <v>2</v>
      </c>
      <c r="D263" s="110" t="s">
        <v>1492</v>
      </c>
      <c r="E263" s="111">
        <v>1</v>
      </c>
      <c r="F263" s="111">
        <v>0</v>
      </c>
      <c r="G263" s="111">
        <v>0</v>
      </c>
      <c r="H263" s="118">
        <v>1</v>
      </c>
    </row>
    <row r="264" spans="1:8" ht="16" x14ac:dyDescent="0.2">
      <c r="A264" s="19">
        <v>263</v>
      </c>
      <c r="B264" s="117" t="s">
        <v>2622</v>
      </c>
      <c r="C264" s="111">
        <v>2</v>
      </c>
      <c r="D264" s="110" t="s">
        <v>1616</v>
      </c>
      <c r="E264" s="111">
        <v>1</v>
      </c>
      <c r="F264" s="111">
        <v>1</v>
      </c>
      <c r="G264" s="111">
        <v>0</v>
      </c>
      <c r="H264" s="118">
        <v>0</v>
      </c>
    </row>
    <row r="265" spans="1:8" ht="16" x14ac:dyDescent="0.2">
      <c r="A265" s="19">
        <v>264</v>
      </c>
      <c r="B265" s="117" t="s">
        <v>2741</v>
      </c>
      <c r="C265" s="111">
        <v>2</v>
      </c>
      <c r="D265" s="110" t="s">
        <v>1472</v>
      </c>
      <c r="E265" s="111">
        <v>0</v>
      </c>
      <c r="F265" s="111">
        <v>0</v>
      </c>
      <c r="G265" s="111">
        <v>2</v>
      </c>
      <c r="H265" s="118">
        <v>0</v>
      </c>
    </row>
    <row r="266" spans="1:8" ht="16" x14ac:dyDescent="0.2">
      <c r="A266" s="19">
        <v>265</v>
      </c>
      <c r="B266" s="117" t="s">
        <v>2725</v>
      </c>
      <c r="C266" s="111">
        <v>2</v>
      </c>
      <c r="D266" s="110" t="s">
        <v>601</v>
      </c>
      <c r="E266" s="111">
        <v>1</v>
      </c>
      <c r="F266" s="111">
        <v>0</v>
      </c>
      <c r="G266" s="111">
        <v>0</v>
      </c>
      <c r="H266" s="118">
        <v>1</v>
      </c>
    </row>
    <row r="267" spans="1:8" ht="16" x14ac:dyDescent="0.2">
      <c r="A267" s="19">
        <v>266</v>
      </c>
      <c r="B267" s="117" t="s">
        <v>2628</v>
      </c>
      <c r="C267" s="111">
        <v>2</v>
      </c>
      <c r="D267" s="110" t="s">
        <v>519</v>
      </c>
      <c r="E267" s="111">
        <v>1</v>
      </c>
      <c r="F267" s="111">
        <v>0</v>
      </c>
      <c r="G267" s="111">
        <v>0</v>
      </c>
      <c r="H267" s="118">
        <v>1</v>
      </c>
    </row>
    <row r="268" spans="1:8" ht="16" x14ac:dyDescent="0.2">
      <c r="A268" s="19">
        <v>267</v>
      </c>
      <c r="B268" s="117" t="s">
        <v>2645</v>
      </c>
      <c r="C268" s="111">
        <v>2</v>
      </c>
      <c r="D268" s="110" t="s">
        <v>752</v>
      </c>
      <c r="E268" s="111">
        <v>1</v>
      </c>
      <c r="F268" s="111">
        <v>0</v>
      </c>
      <c r="G268" s="111">
        <v>0</v>
      </c>
      <c r="H268" s="118">
        <v>1</v>
      </c>
    </row>
    <row r="269" spans="1:8" ht="16" x14ac:dyDescent="0.2">
      <c r="A269" s="19">
        <v>268</v>
      </c>
      <c r="B269" s="117" t="s">
        <v>2599</v>
      </c>
      <c r="C269" s="111">
        <v>1</v>
      </c>
      <c r="D269" s="110" t="s">
        <v>2293</v>
      </c>
      <c r="E269" s="111">
        <v>1</v>
      </c>
      <c r="F269" s="111">
        <v>0</v>
      </c>
      <c r="G269" s="111">
        <v>0</v>
      </c>
      <c r="H269" s="118">
        <v>0</v>
      </c>
    </row>
    <row r="270" spans="1:8" ht="16" x14ac:dyDescent="0.2">
      <c r="A270" s="19">
        <v>269</v>
      </c>
      <c r="B270" s="117" t="s">
        <v>1062</v>
      </c>
      <c r="C270" s="111">
        <v>1</v>
      </c>
      <c r="D270" s="110" t="s">
        <v>1061</v>
      </c>
      <c r="E270" s="111">
        <v>1</v>
      </c>
      <c r="F270" s="111">
        <v>0</v>
      </c>
      <c r="G270" s="111">
        <v>0</v>
      </c>
      <c r="H270" s="118">
        <v>0</v>
      </c>
    </row>
    <row r="271" spans="1:8" ht="16" x14ac:dyDescent="0.2">
      <c r="A271" s="19">
        <v>270</v>
      </c>
      <c r="B271" s="117" t="s">
        <v>3057</v>
      </c>
      <c r="C271" s="111">
        <v>1</v>
      </c>
      <c r="D271" s="110" t="s">
        <v>1144</v>
      </c>
      <c r="E271" s="111">
        <v>1</v>
      </c>
      <c r="F271" s="111">
        <v>0</v>
      </c>
      <c r="G271" s="111">
        <v>0</v>
      </c>
      <c r="H271" s="118">
        <v>0</v>
      </c>
    </row>
    <row r="272" spans="1:8" ht="16" x14ac:dyDescent="0.2">
      <c r="A272" s="19">
        <v>271</v>
      </c>
      <c r="B272" s="117" t="s">
        <v>3059</v>
      </c>
      <c r="C272" s="111">
        <v>1</v>
      </c>
      <c r="D272" s="110" t="s">
        <v>1232</v>
      </c>
      <c r="E272" s="111">
        <v>1</v>
      </c>
      <c r="F272" s="111">
        <v>0</v>
      </c>
      <c r="G272" s="111">
        <v>0</v>
      </c>
      <c r="H272" s="118">
        <v>0</v>
      </c>
    </row>
    <row r="273" spans="1:8" ht="16" x14ac:dyDescent="0.2">
      <c r="A273" s="19">
        <v>272</v>
      </c>
      <c r="B273" s="117" t="s">
        <v>2871</v>
      </c>
      <c r="C273" s="111">
        <v>1</v>
      </c>
      <c r="D273" s="110" t="s">
        <v>2313</v>
      </c>
      <c r="E273" s="111">
        <v>1</v>
      </c>
      <c r="F273" s="111">
        <v>0</v>
      </c>
      <c r="G273" s="111">
        <v>0</v>
      </c>
      <c r="H273" s="118">
        <v>0</v>
      </c>
    </row>
    <row r="274" spans="1:8" ht="16" x14ac:dyDescent="0.2">
      <c r="A274" s="19">
        <v>273</v>
      </c>
      <c r="B274" s="117" t="s">
        <v>2604</v>
      </c>
      <c r="C274" s="111">
        <v>1</v>
      </c>
      <c r="D274" s="110" t="s">
        <v>2237</v>
      </c>
      <c r="E274" s="111">
        <v>1</v>
      </c>
      <c r="F274" s="111">
        <v>0</v>
      </c>
      <c r="G274" s="111">
        <v>0</v>
      </c>
      <c r="H274" s="118">
        <v>0</v>
      </c>
    </row>
    <row r="275" spans="1:8" ht="16" x14ac:dyDescent="0.2">
      <c r="A275" s="19">
        <v>274</v>
      </c>
      <c r="B275" s="117" t="s">
        <v>3181</v>
      </c>
      <c r="C275" s="111">
        <v>1</v>
      </c>
      <c r="D275" s="110" t="s">
        <v>2194</v>
      </c>
      <c r="E275" s="111">
        <v>1</v>
      </c>
      <c r="F275" s="111">
        <v>0</v>
      </c>
      <c r="G275" s="111">
        <v>0</v>
      </c>
      <c r="H275" s="118">
        <v>0</v>
      </c>
    </row>
    <row r="276" spans="1:8" ht="16" x14ac:dyDescent="0.2">
      <c r="A276" s="19">
        <v>275</v>
      </c>
      <c r="B276" s="117" t="s">
        <v>2865</v>
      </c>
      <c r="C276" s="111">
        <v>1</v>
      </c>
      <c r="D276" s="110" t="s">
        <v>2299</v>
      </c>
      <c r="E276" s="111">
        <v>1</v>
      </c>
      <c r="F276" s="111">
        <v>0</v>
      </c>
      <c r="G276" s="111">
        <v>0</v>
      </c>
      <c r="H276" s="118">
        <v>0</v>
      </c>
    </row>
    <row r="277" spans="1:8" ht="16" x14ac:dyDescent="0.2">
      <c r="A277" s="19">
        <v>276</v>
      </c>
      <c r="B277" s="117" t="s">
        <v>3080</v>
      </c>
      <c r="C277" s="111">
        <v>1</v>
      </c>
      <c r="D277" s="110" t="s">
        <v>2263</v>
      </c>
      <c r="E277" s="111">
        <v>1</v>
      </c>
      <c r="F277" s="111">
        <v>0</v>
      </c>
      <c r="G277" s="111">
        <v>0</v>
      </c>
      <c r="H277" s="118">
        <v>0</v>
      </c>
    </row>
    <row r="278" spans="1:8" ht="16" x14ac:dyDescent="0.2">
      <c r="A278" s="19">
        <v>277</v>
      </c>
      <c r="B278" s="117" t="s">
        <v>3069</v>
      </c>
      <c r="C278" s="111">
        <v>1</v>
      </c>
      <c r="D278" s="110" t="s">
        <v>2279</v>
      </c>
      <c r="E278" s="111">
        <v>1</v>
      </c>
      <c r="F278" s="111">
        <v>0</v>
      </c>
      <c r="G278" s="111">
        <v>0</v>
      </c>
      <c r="H278" s="118">
        <v>0</v>
      </c>
    </row>
    <row r="279" spans="1:8" ht="16" x14ac:dyDescent="0.2">
      <c r="A279" s="19">
        <v>278</v>
      </c>
      <c r="B279" s="117" t="s">
        <v>1691</v>
      </c>
      <c r="C279" s="111">
        <v>1</v>
      </c>
      <c r="D279" s="110" t="s">
        <v>1180</v>
      </c>
      <c r="E279" s="111">
        <v>1</v>
      </c>
      <c r="F279" s="111">
        <v>0</v>
      </c>
      <c r="G279" s="111">
        <v>0</v>
      </c>
      <c r="H279" s="118">
        <v>0</v>
      </c>
    </row>
    <row r="280" spans="1:8" ht="16" x14ac:dyDescent="0.2">
      <c r="A280" s="19">
        <v>279</v>
      </c>
      <c r="B280" s="117" t="s">
        <v>3054</v>
      </c>
      <c r="C280" s="111">
        <v>1</v>
      </c>
      <c r="D280" s="110" t="s">
        <v>983</v>
      </c>
      <c r="E280" s="111">
        <v>1</v>
      </c>
      <c r="F280" s="111">
        <v>0</v>
      </c>
      <c r="G280" s="111">
        <v>0</v>
      </c>
      <c r="H280" s="118">
        <v>0</v>
      </c>
    </row>
    <row r="281" spans="1:8" ht="16" x14ac:dyDescent="0.2">
      <c r="A281" s="19">
        <v>280</v>
      </c>
      <c r="B281" s="117" t="s">
        <v>931</v>
      </c>
      <c r="C281" s="111">
        <v>1</v>
      </c>
      <c r="D281" s="110" t="s">
        <v>930</v>
      </c>
      <c r="E281" s="111">
        <v>1</v>
      </c>
      <c r="F281" s="111">
        <v>0</v>
      </c>
      <c r="G281" s="111">
        <v>0</v>
      </c>
      <c r="H281" s="118">
        <v>0</v>
      </c>
    </row>
    <row r="282" spans="1:8" ht="16" x14ac:dyDescent="0.2">
      <c r="A282" s="19">
        <v>281</v>
      </c>
      <c r="B282" s="117" t="s">
        <v>1213</v>
      </c>
      <c r="C282" s="111">
        <v>1</v>
      </c>
      <c r="D282" s="110" t="s">
        <v>1212</v>
      </c>
      <c r="E282" s="111">
        <v>1</v>
      </c>
      <c r="F282" s="111">
        <v>0</v>
      </c>
      <c r="G282" s="111">
        <v>0</v>
      </c>
      <c r="H282" s="118">
        <v>0</v>
      </c>
    </row>
    <row r="283" spans="1:8" ht="16" x14ac:dyDescent="0.2">
      <c r="A283" s="19">
        <v>282</v>
      </c>
      <c r="B283" s="117" t="s">
        <v>3316</v>
      </c>
      <c r="C283" s="111">
        <v>1</v>
      </c>
      <c r="D283" s="110" t="s">
        <v>1524</v>
      </c>
      <c r="E283" s="111">
        <v>0</v>
      </c>
      <c r="F283" s="111">
        <v>0</v>
      </c>
      <c r="G283" s="111">
        <v>0</v>
      </c>
      <c r="H283" s="118">
        <v>1</v>
      </c>
    </row>
    <row r="284" spans="1:8" ht="16" x14ac:dyDescent="0.2">
      <c r="A284" s="19">
        <v>283</v>
      </c>
      <c r="B284" s="117" t="s">
        <v>3318</v>
      </c>
      <c r="C284" s="111">
        <v>1</v>
      </c>
      <c r="D284" s="110" t="s">
        <v>1526</v>
      </c>
      <c r="E284" s="111">
        <v>0</v>
      </c>
      <c r="F284" s="111">
        <v>0</v>
      </c>
      <c r="G284" s="111">
        <v>0</v>
      </c>
      <c r="H284" s="118">
        <v>1</v>
      </c>
    </row>
    <row r="285" spans="1:8" ht="16" x14ac:dyDescent="0.2">
      <c r="A285" s="19">
        <v>284</v>
      </c>
      <c r="B285" s="117" t="s">
        <v>3089</v>
      </c>
      <c r="C285" s="111">
        <v>1</v>
      </c>
      <c r="D285" s="110" t="s">
        <v>1135</v>
      </c>
      <c r="E285" s="111">
        <v>1</v>
      </c>
      <c r="F285" s="111">
        <v>0</v>
      </c>
      <c r="G285" s="111">
        <v>0</v>
      </c>
      <c r="H285" s="118">
        <v>0</v>
      </c>
    </row>
    <row r="286" spans="1:8" ht="16" x14ac:dyDescent="0.2">
      <c r="A286" s="19">
        <v>285</v>
      </c>
      <c r="B286" s="117" t="s">
        <v>3266</v>
      </c>
      <c r="C286" s="111">
        <v>1</v>
      </c>
      <c r="D286" s="110" t="s">
        <v>3267</v>
      </c>
      <c r="E286" s="111">
        <v>1</v>
      </c>
      <c r="F286" s="111">
        <v>0</v>
      </c>
      <c r="G286" s="111">
        <v>0</v>
      </c>
      <c r="H286" s="118">
        <v>0</v>
      </c>
    </row>
    <row r="287" spans="1:8" ht="16" x14ac:dyDescent="0.2">
      <c r="A287" s="19">
        <v>286</v>
      </c>
      <c r="B287" s="117" t="s">
        <v>3087</v>
      </c>
      <c r="C287" s="111">
        <v>1</v>
      </c>
      <c r="D287" s="110" t="s">
        <v>1137</v>
      </c>
      <c r="E287" s="111">
        <v>1</v>
      </c>
      <c r="F287" s="111">
        <v>0</v>
      </c>
      <c r="G287" s="111">
        <v>0</v>
      </c>
      <c r="H287" s="118">
        <v>0</v>
      </c>
    </row>
    <row r="288" spans="1:8" ht="16" x14ac:dyDescent="0.2">
      <c r="A288" s="19">
        <v>287</v>
      </c>
      <c r="B288" s="117" t="s">
        <v>3051</v>
      </c>
      <c r="C288" s="111">
        <v>1</v>
      </c>
      <c r="D288" s="110" t="s">
        <v>1518</v>
      </c>
      <c r="E288" s="111">
        <v>0</v>
      </c>
      <c r="F288" s="111">
        <v>0</v>
      </c>
      <c r="G288" s="111">
        <v>0</v>
      </c>
      <c r="H288" s="118">
        <v>1</v>
      </c>
    </row>
    <row r="289" spans="1:8" ht="16" x14ac:dyDescent="0.2">
      <c r="A289" s="19">
        <v>288</v>
      </c>
      <c r="B289" s="117" t="s">
        <v>3344</v>
      </c>
      <c r="C289" s="111">
        <v>1</v>
      </c>
      <c r="D289" s="110" t="s">
        <v>1066</v>
      </c>
      <c r="E289" s="111">
        <v>1</v>
      </c>
      <c r="F289" s="111">
        <v>0</v>
      </c>
      <c r="G289" s="111">
        <v>0</v>
      </c>
      <c r="H289" s="118">
        <v>0</v>
      </c>
    </row>
    <row r="290" spans="1:8" ht="16" x14ac:dyDescent="0.2">
      <c r="A290" s="19">
        <v>289</v>
      </c>
      <c r="B290" s="117" t="s">
        <v>3503</v>
      </c>
      <c r="C290" s="111">
        <v>1</v>
      </c>
      <c r="D290" s="110" t="s">
        <v>2344</v>
      </c>
      <c r="E290" s="111">
        <v>1</v>
      </c>
      <c r="F290" s="111">
        <v>0</v>
      </c>
      <c r="G290" s="111">
        <v>0</v>
      </c>
      <c r="H290" s="118">
        <v>0</v>
      </c>
    </row>
    <row r="291" spans="1:8" ht="16" x14ac:dyDescent="0.2">
      <c r="A291" s="19">
        <v>290</v>
      </c>
      <c r="B291" s="117" t="s">
        <v>3408</v>
      </c>
      <c r="C291" s="111">
        <v>1</v>
      </c>
      <c r="D291" s="110" t="s">
        <v>1225</v>
      </c>
      <c r="E291" s="111">
        <v>1</v>
      </c>
      <c r="F291" s="111">
        <v>0</v>
      </c>
      <c r="G291" s="111">
        <v>0</v>
      </c>
      <c r="H291" s="118">
        <v>0</v>
      </c>
    </row>
    <row r="292" spans="1:8" ht="16" x14ac:dyDescent="0.2">
      <c r="A292" s="19">
        <v>291</v>
      </c>
      <c r="B292" s="117" t="s">
        <v>3122</v>
      </c>
      <c r="C292" s="111">
        <v>1</v>
      </c>
      <c r="D292" s="110" t="s">
        <v>1035</v>
      </c>
      <c r="E292" s="111">
        <v>1</v>
      </c>
      <c r="F292" s="111">
        <v>0</v>
      </c>
      <c r="G292" s="111">
        <v>0</v>
      </c>
      <c r="H292" s="118">
        <v>0</v>
      </c>
    </row>
    <row r="293" spans="1:8" ht="16" x14ac:dyDescent="0.2">
      <c r="A293" s="19">
        <v>292</v>
      </c>
      <c r="B293" s="117" t="s">
        <v>2841</v>
      </c>
      <c r="C293" s="111">
        <v>1</v>
      </c>
      <c r="D293" s="110" t="s">
        <v>2379</v>
      </c>
      <c r="E293" s="111">
        <v>1</v>
      </c>
      <c r="F293" s="111">
        <v>0</v>
      </c>
      <c r="G293" s="111">
        <v>0</v>
      </c>
      <c r="H293" s="118">
        <v>0</v>
      </c>
    </row>
    <row r="294" spans="1:8" ht="16" x14ac:dyDescent="0.2">
      <c r="A294" s="19">
        <v>293</v>
      </c>
      <c r="B294" s="117" t="s">
        <v>2975</v>
      </c>
      <c r="C294" s="111">
        <v>1</v>
      </c>
      <c r="D294" s="110" t="s">
        <v>2239</v>
      </c>
      <c r="E294" s="111">
        <v>1</v>
      </c>
      <c r="F294" s="111">
        <v>0</v>
      </c>
      <c r="G294" s="111">
        <v>0</v>
      </c>
      <c r="H294" s="118">
        <v>0</v>
      </c>
    </row>
    <row r="295" spans="1:8" ht="16" x14ac:dyDescent="0.2">
      <c r="A295" s="19">
        <v>294</v>
      </c>
      <c r="B295" s="117" t="s">
        <v>2862</v>
      </c>
      <c r="C295" s="111">
        <v>1</v>
      </c>
      <c r="D295" s="110" t="s">
        <v>2202</v>
      </c>
      <c r="E295" s="111">
        <v>1</v>
      </c>
      <c r="F295" s="111">
        <v>0</v>
      </c>
      <c r="G295" s="111">
        <v>0</v>
      </c>
      <c r="H295" s="118">
        <v>0</v>
      </c>
    </row>
    <row r="296" spans="1:8" ht="16" x14ac:dyDescent="0.2">
      <c r="A296" s="19">
        <v>295</v>
      </c>
      <c r="B296" s="117" t="s">
        <v>3409</v>
      </c>
      <c r="C296" s="111">
        <v>1</v>
      </c>
      <c r="D296" s="110" t="s">
        <v>2310</v>
      </c>
      <c r="E296" s="111">
        <v>1</v>
      </c>
      <c r="F296" s="111">
        <v>0</v>
      </c>
      <c r="G296" s="111">
        <v>0</v>
      </c>
      <c r="H296" s="118">
        <v>0</v>
      </c>
    </row>
    <row r="297" spans="1:8" ht="16" x14ac:dyDescent="0.2">
      <c r="A297" s="19">
        <v>296</v>
      </c>
      <c r="B297" s="117" t="s">
        <v>3511</v>
      </c>
      <c r="C297" s="111">
        <v>1</v>
      </c>
      <c r="D297" s="110" t="s">
        <v>2366</v>
      </c>
      <c r="E297" s="111">
        <v>1</v>
      </c>
      <c r="F297" s="111">
        <v>0</v>
      </c>
      <c r="G297" s="111">
        <v>0</v>
      </c>
      <c r="H297" s="118">
        <v>0</v>
      </c>
    </row>
    <row r="298" spans="1:8" ht="16" x14ac:dyDescent="0.2">
      <c r="A298" s="19">
        <v>297</v>
      </c>
      <c r="B298" s="117" t="s">
        <v>3681</v>
      </c>
      <c r="C298" s="111">
        <v>1</v>
      </c>
      <c r="D298" s="110" t="s">
        <v>2359</v>
      </c>
      <c r="E298" s="111">
        <v>1</v>
      </c>
      <c r="F298" s="111">
        <v>0</v>
      </c>
      <c r="G298" s="111">
        <v>0</v>
      </c>
      <c r="H298" s="118">
        <v>0</v>
      </c>
    </row>
    <row r="299" spans="1:8" ht="16" x14ac:dyDescent="0.2">
      <c r="A299" s="19">
        <v>298</v>
      </c>
      <c r="B299" s="117" t="s">
        <v>3685</v>
      </c>
      <c r="C299" s="111">
        <v>1</v>
      </c>
      <c r="D299" s="110" t="s">
        <v>1476</v>
      </c>
      <c r="E299" s="111">
        <v>0</v>
      </c>
      <c r="F299" s="111">
        <v>0</v>
      </c>
      <c r="G299" s="111">
        <v>0</v>
      </c>
      <c r="H299" s="118">
        <v>1</v>
      </c>
    </row>
    <row r="300" spans="1:8" ht="16" x14ac:dyDescent="0.2">
      <c r="A300" s="19">
        <v>299</v>
      </c>
      <c r="B300" s="117" t="s">
        <v>3718</v>
      </c>
      <c r="C300" s="111">
        <v>1</v>
      </c>
      <c r="D300" s="110" t="s">
        <v>3719</v>
      </c>
      <c r="E300" s="111">
        <v>0</v>
      </c>
      <c r="F300" s="111">
        <v>1</v>
      </c>
      <c r="G300" s="111">
        <v>0</v>
      </c>
      <c r="H300" s="118">
        <v>0</v>
      </c>
    </row>
    <row r="301" spans="1:8" ht="16" x14ac:dyDescent="0.2">
      <c r="A301" s="19">
        <v>300</v>
      </c>
      <c r="B301" s="117" t="s">
        <v>2836</v>
      </c>
      <c r="C301" s="111">
        <v>1</v>
      </c>
      <c r="D301" s="110" t="s">
        <v>2245</v>
      </c>
      <c r="E301" s="111">
        <v>1</v>
      </c>
      <c r="F301" s="111">
        <v>0</v>
      </c>
      <c r="G301" s="111">
        <v>0</v>
      </c>
      <c r="H301" s="118">
        <v>0</v>
      </c>
    </row>
    <row r="302" spans="1:8" ht="16" x14ac:dyDescent="0.2">
      <c r="A302" s="19">
        <v>301</v>
      </c>
      <c r="B302" s="117" t="s">
        <v>2921</v>
      </c>
      <c r="C302" s="111">
        <v>1</v>
      </c>
      <c r="D302" s="110" t="s">
        <v>928</v>
      </c>
      <c r="E302" s="111">
        <v>1</v>
      </c>
      <c r="F302" s="111">
        <v>0</v>
      </c>
      <c r="G302" s="111">
        <v>0</v>
      </c>
      <c r="H302" s="118">
        <v>0</v>
      </c>
    </row>
    <row r="303" spans="1:8" ht="16" x14ac:dyDescent="0.2">
      <c r="A303" s="19">
        <v>302</v>
      </c>
      <c r="B303" s="117" t="s">
        <v>3402</v>
      </c>
      <c r="C303" s="111">
        <v>1</v>
      </c>
      <c r="D303" s="110" t="s">
        <v>3403</v>
      </c>
      <c r="E303" s="111">
        <v>1</v>
      </c>
      <c r="F303" s="111">
        <v>0</v>
      </c>
      <c r="G303" s="111">
        <v>0</v>
      </c>
      <c r="H303" s="118">
        <v>0</v>
      </c>
    </row>
    <row r="304" spans="1:8" ht="16" x14ac:dyDescent="0.2">
      <c r="A304" s="19">
        <v>303</v>
      </c>
      <c r="B304" s="117" t="s">
        <v>3412</v>
      </c>
      <c r="C304" s="111">
        <v>1</v>
      </c>
      <c r="D304" s="110" t="s">
        <v>2354</v>
      </c>
      <c r="E304" s="111">
        <v>1</v>
      </c>
      <c r="F304" s="111">
        <v>0</v>
      </c>
      <c r="G304" s="111">
        <v>0</v>
      </c>
      <c r="H304" s="118">
        <v>0</v>
      </c>
    </row>
    <row r="305" spans="1:8" ht="16" x14ac:dyDescent="0.2">
      <c r="A305" s="19">
        <v>304</v>
      </c>
      <c r="B305" s="117" t="s">
        <v>2838</v>
      </c>
      <c r="C305" s="111">
        <v>1</v>
      </c>
      <c r="D305" s="110" t="s">
        <v>2839</v>
      </c>
      <c r="E305" s="111">
        <v>1</v>
      </c>
      <c r="F305" s="111">
        <v>0</v>
      </c>
      <c r="G305" s="111">
        <v>0</v>
      </c>
      <c r="H305" s="118">
        <v>0</v>
      </c>
    </row>
    <row r="306" spans="1:8" ht="16" x14ac:dyDescent="0.2">
      <c r="A306" s="19">
        <v>305</v>
      </c>
      <c r="B306" s="117" t="s">
        <v>2974</v>
      </c>
      <c r="C306" s="111">
        <v>1</v>
      </c>
      <c r="D306" s="110" t="s">
        <v>2204</v>
      </c>
      <c r="E306" s="111">
        <v>1</v>
      </c>
      <c r="F306" s="111">
        <v>0</v>
      </c>
      <c r="G306" s="111">
        <v>0</v>
      </c>
      <c r="H306" s="118">
        <v>0</v>
      </c>
    </row>
    <row r="307" spans="1:8" ht="16" x14ac:dyDescent="0.2">
      <c r="A307" s="19">
        <v>306</v>
      </c>
      <c r="B307" s="117" t="s">
        <v>3176</v>
      </c>
      <c r="C307" s="111">
        <v>1</v>
      </c>
      <c r="D307" s="110" t="s">
        <v>2292</v>
      </c>
      <c r="E307" s="111">
        <v>1</v>
      </c>
      <c r="F307" s="111">
        <v>0</v>
      </c>
      <c r="G307" s="111">
        <v>0</v>
      </c>
      <c r="H307" s="118">
        <v>0</v>
      </c>
    </row>
    <row r="308" spans="1:8" ht="16" x14ac:dyDescent="0.2">
      <c r="A308" s="19">
        <v>307</v>
      </c>
      <c r="B308" s="117" t="s">
        <v>3088</v>
      </c>
      <c r="C308" s="111">
        <v>1</v>
      </c>
      <c r="D308" s="110" t="s">
        <v>1139</v>
      </c>
      <c r="E308" s="111">
        <v>1</v>
      </c>
      <c r="F308" s="111">
        <v>0</v>
      </c>
      <c r="G308" s="111">
        <v>0</v>
      </c>
      <c r="H308" s="118">
        <v>0</v>
      </c>
    </row>
    <row r="309" spans="1:8" ht="16" x14ac:dyDescent="0.2">
      <c r="A309" s="19">
        <v>308</v>
      </c>
      <c r="B309" s="117" t="s">
        <v>3635</v>
      </c>
      <c r="C309" s="111">
        <v>1</v>
      </c>
      <c r="D309" s="110" t="s">
        <v>1038</v>
      </c>
      <c r="E309" s="111">
        <v>1</v>
      </c>
      <c r="F309" s="111">
        <v>0</v>
      </c>
      <c r="G309" s="111">
        <v>0</v>
      </c>
      <c r="H309" s="118">
        <v>0</v>
      </c>
    </row>
    <row r="310" spans="1:8" ht="16" x14ac:dyDescent="0.2">
      <c r="A310" s="19">
        <v>309</v>
      </c>
      <c r="B310" s="117" t="s">
        <v>933</v>
      </c>
      <c r="C310" s="111">
        <v>1</v>
      </c>
      <c r="D310" s="110" t="s">
        <v>932</v>
      </c>
      <c r="E310" s="111">
        <v>1</v>
      </c>
      <c r="F310" s="111">
        <v>0</v>
      </c>
      <c r="G310" s="111">
        <v>0</v>
      </c>
      <c r="H310" s="118">
        <v>0</v>
      </c>
    </row>
    <row r="311" spans="1:8" ht="16" x14ac:dyDescent="0.2">
      <c r="A311" s="19">
        <v>310</v>
      </c>
      <c r="B311" s="117" t="s">
        <v>3123</v>
      </c>
      <c r="C311" s="111">
        <v>1</v>
      </c>
      <c r="D311" s="110" t="s">
        <v>535</v>
      </c>
      <c r="E311" s="111">
        <v>0</v>
      </c>
      <c r="F311" s="111">
        <v>0</v>
      </c>
      <c r="G311" s="111">
        <v>1</v>
      </c>
      <c r="H311" s="118">
        <v>0</v>
      </c>
    </row>
    <row r="312" spans="1:8" ht="16" x14ac:dyDescent="0.2">
      <c r="A312" s="19">
        <v>311</v>
      </c>
      <c r="B312" s="117" t="s">
        <v>3024</v>
      </c>
      <c r="C312" s="111">
        <v>1</v>
      </c>
      <c r="D312" s="110" t="s">
        <v>1328</v>
      </c>
      <c r="E312" s="111">
        <v>0</v>
      </c>
      <c r="F312" s="111">
        <v>1</v>
      </c>
      <c r="G312" s="111">
        <v>0</v>
      </c>
      <c r="H312" s="118">
        <v>0</v>
      </c>
    </row>
    <row r="313" spans="1:8" ht="16" x14ac:dyDescent="0.2">
      <c r="A313" s="19">
        <v>312</v>
      </c>
      <c r="B313" s="117" t="s">
        <v>3329</v>
      </c>
      <c r="C313" s="111">
        <v>1</v>
      </c>
      <c r="D313" s="110" t="s">
        <v>1496</v>
      </c>
      <c r="E313" s="111">
        <v>0</v>
      </c>
      <c r="F313" s="111">
        <v>0</v>
      </c>
      <c r="G313" s="111">
        <v>0</v>
      </c>
      <c r="H313" s="118">
        <v>1</v>
      </c>
    </row>
    <row r="314" spans="1:8" ht="16" x14ac:dyDescent="0.2">
      <c r="A314" s="19">
        <v>313</v>
      </c>
      <c r="B314" s="117" t="s">
        <v>2869</v>
      </c>
      <c r="C314" s="111">
        <v>1</v>
      </c>
      <c r="D314" s="110" t="s">
        <v>2309</v>
      </c>
      <c r="E314" s="111">
        <v>1</v>
      </c>
      <c r="F314" s="111">
        <v>0</v>
      </c>
      <c r="G314" s="111">
        <v>0</v>
      </c>
      <c r="H314" s="118">
        <v>0</v>
      </c>
    </row>
    <row r="315" spans="1:8" ht="16" x14ac:dyDescent="0.2">
      <c r="A315" s="19">
        <v>314</v>
      </c>
      <c r="B315" s="117" t="s">
        <v>2899</v>
      </c>
      <c r="C315" s="111">
        <v>1</v>
      </c>
      <c r="D315" s="110" t="s">
        <v>2221</v>
      </c>
      <c r="E315" s="111">
        <v>1</v>
      </c>
      <c r="F315" s="111">
        <v>0</v>
      </c>
      <c r="G315" s="111">
        <v>0</v>
      </c>
      <c r="H315" s="118">
        <v>0</v>
      </c>
    </row>
    <row r="316" spans="1:8" ht="16" x14ac:dyDescent="0.2">
      <c r="A316" s="19">
        <v>315</v>
      </c>
      <c r="B316" s="117" t="s">
        <v>2984</v>
      </c>
      <c r="C316" s="111">
        <v>1</v>
      </c>
      <c r="D316" s="110" t="s">
        <v>970</v>
      </c>
      <c r="E316" s="111">
        <v>1</v>
      </c>
      <c r="F316" s="111">
        <v>0</v>
      </c>
      <c r="G316" s="111">
        <v>0</v>
      </c>
      <c r="H316" s="118">
        <v>0</v>
      </c>
    </row>
    <row r="317" spans="1:8" ht="16" x14ac:dyDescent="0.2">
      <c r="A317" s="19">
        <v>316</v>
      </c>
      <c r="B317" s="117" t="s">
        <v>2767</v>
      </c>
      <c r="C317" s="111">
        <v>1</v>
      </c>
      <c r="D317" s="110" t="s">
        <v>2304</v>
      </c>
      <c r="E317" s="111">
        <v>1</v>
      </c>
      <c r="F317" s="111">
        <v>0</v>
      </c>
      <c r="G317" s="111">
        <v>0</v>
      </c>
      <c r="H317" s="118">
        <v>0</v>
      </c>
    </row>
    <row r="318" spans="1:8" ht="16" x14ac:dyDescent="0.2">
      <c r="A318" s="19">
        <v>317</v>
      </c>
      <c r="B318" s="117" t="s">
        <v>2965</v>
      </c>
      <c r="C318" s="111">
        <v>1</v>
      </c>
      <c r="D318" s="110" t="s">
        <v>2297</v>
      </c>
      <c r="E318" s="111">
        <v>1</v>
      </c>
      <c r="F318" s="111">
        <v>0</v>
      </c>
      <c r="G318" s="111">
        <v>0</v>
      </c>
      <c r="H318" s="118">
        <v>0</v>
      </c>
    </row>
    <row r="319" spans="1:8" ht="16" x14ac:dyDescent="0.2">
      <c r="A319" s="19">
        <v>318</v>
      </c>
      <c r="B319" s="117" t="s">
        <v>2852</v>
      </c>
      <c r="C319" s="111">
        <v>1</v>
      </c>
      <c r="D319" s="110" t="s">
        <v>2234</v>
      </c>
      <c r="E319" s="111">
        <v>1</v>
      </c>
      <c r="F319" s="111">
        <v>0</v>
      </c>
      <c r="G319" s="111">
        <v>0</v>
      </c>
      <c r="H319" s="118">
        <v>0</v>
      </c>
    </row>
    <row r="320" spans="1:8" ht="16" x14ac:dyDescent="0.2">
      <c r="A320" s="19">
        <v>319</v>
      </c>
      <c r="B320" s="117" t="s">
        <v>3250</v>
      </c>
      <c r="C320" s="111">
        <v>1</v>
      </c>
      <c r="D320" s="110" t="s">
        <v>1448</v>
      </c>
      <c r="E320" s="111">
        <v>0</v>
      </c>
      <c r="F320" s="111">
        <v>0</v>
      </c>
      <c r="G320" s="111">
        <v>1</v>
      </c>
      <c r="H320" s="118">
        <v>0</v>
      </c>
    </row>
    <row r="321" spans="1:8" ht="16" x14ac:dyDescent="0.2">
      <c r="A321" s="19">
        <v>320</v>
      </c>
      <c r="B321" s="117" t="s">
        <v>3023</v>
      </c>
      <c r="C321" s="111">
        <v>1</v>
      </c>
      <c r="D321" s="110" t="s">
        <v>2301</v>
      </c>
      <c r="E321" s="111">
        <v>1</v>
      </c>
      <c r="F321" s="111">
        <v>0</v>
      </c>
      <c r="G321" s="111">
        <v>0</v>
      </c>
      <c r="H321" s="118">
        <v>0</v>
      </c>
    </row>
    <row r="322" spans="1:8" ht="16" x14ac:dyDescent="0.2">
      <c r="A322" s="19">
        <v>321</v>
      </c>
      <c r="B322" s="117" t="s">
        <v>3705</v>
      </c>
      <c r="C322" s="111">
        <v>1</v>
      </c>
      <c r="D322" s="110" t="s">
        <v>1383</v>
      </c>
      <c r="E322" s="111">
        <v>0</v>
      </c>
      <c r="F322" s="111">
        <v>1</v>
      </c>
      <c r="G322" s="111">
        <v>0</v>
      </c>
      <c r="H322" s="118">
        <v>0</v>
      </c>
    </row>
    <row r="323" spans="1:8" ht="16" x14ac:dyDescent="0.2">
      <c r="A323" s="19">
        <v>322</v>
      </c>
      <c r="B323" s="117" t="s">
        <v>3179</v>
      </c>
      <c r="C323" s="111">
        <v>1</v>
      </c>
      <c r="D323" s="110" t="s">
        <v>2285</v>
      </c>
      <c r="E323" s="111">
        <v>1</v>
      </c>
      <c r="F323" s="111">
        <v>0</v>
      </c>
      <c r="G323" s="111">
        <v>0</v>
      </c>
      <c r="H323" s="118">
        <v>0</v>
      </c>
    </row>
    <row r="324" spans="1:8" ht="16" x14ac:dyDescent="0.2">
      <c r="A324" s="19">
        <v>323</v>
      </c>
      <c r="B324" s="117" t="s">
        <v>3560</v>
      </c>
      <c r="C324" s="111">
        <v>1</v>
      </c>
      <c r="D324" s="110" t="s">
        <v>1412</v>
      </c>
      <c r="E324" s="111">
        <v>0</v>
      </c>
      <c r="F324" s="111">
        <v>1</v>
      </c>
      <c r="G324" s="111">
        <v>0</v>
      </c>
      <c r="H324" s="118">
        <v>0</v>
      </c>
    </row>
    <row r="325" spans="1:8" ht="16" x14ac:dyDescent="0.2">
      <c r="A325" s="19">
        <v>324</v>
      </c>
      <c r="B325" s="117" t="s">
        <v>3139</v>
      </c>
      <c r="C325" s="111">
        <v>1</v>
      </c>
      <c r="D325" s="110" t="s">
        <v>1016</v>
      </c>
      <c r="E325" s="111">
        <v>1</v>
      </c>
      <c r="F325" s="111">
        <v>0</v>
      </c>
      <c r="G325" s="111">
        <v>0</v>
      </c>
      <c r="H325" s="118">
        <v>0</v>
      </c>
    </row>
    <row r="326" spans="1:8" ht="16" x14ac:dyDescent="0.2">
      <c r="A326" s="19">
        <v>325</v>
      </c>
      <c r="B326" s="117" t="s">
        <v>2932</v>
      </c>
      <c r="C326" s="111">
        <v>1</v>
      </c>
      <c r="D326" s="110" t="s">
        <v>1664</v>
      </c>
      <c r="E326" s="111">
        <v>0</v>
      </c>
      <c r="F326" s="111">
        <v>0</v>
      </c>
      <c r="G326" s="111">
        <v>1</v>
      </c>
      <c r="H326" s="118">
        <v>0</v>
      </c>
    </row>
    <row r="327" spans="1:8" ht="16" x14ac:dyDescent="0.2">
      <c r="A327" s="19">
        <v>326</v>
      </c>
      <c r="B327" s="117" t="s">
        <v>3113</v>
      </c>
      <c r="C327" s="111">
        <v>1</v>
      </c>
      <c r="D327" s="110" t="s">
        <v>2203</v>
      </c>
      <c r="E327" s="111">
        <v>1</v>
      </c>
      <c r="F327" s="111">
        <v>0</v>
      </c>
      <c r="G327" s="111">
        <v>0</v>
      </c>
      <c r="H327" s="118">
        <v>0</v>
      </c>
    </row>
    <row r="328" spans="1:8" ht="16" x14ac:dyDescent="0.2">
      <c r="A328" s="19">
        <v>327</v>
      </c>
      <c r="B328" s="117" t="s">
        <v>3390</v>
      </c>
      <c r="C328" s="111">
        <v>1</v>
      </c>
      <c r="D328" s="110" t="s">
        <v>989</v>
      </c>
      <c r="E328" s="111">
        <v>1</v>
      </c>
      <c r="F328" s="111">
        <v>0</v>
      </c>
      <c r="G328" s="111">
        <v>0</v>
      </c>
      <c r="H328" s="118">
        <v>0</v>
      </c>
    </row>
    <row r="329" spans="1:8" ht="16" x14ac:dyDescent="0.2">
      <c r="A329" s="19">
        <v>328</v>
      </c>
      <c r="B329" s="117" t="s">
        <v>1248</v>
      </c>
      <c r="C329" s="111">
        <v>1</v>
      </c>
      <c r="D329" s="110" t="s">
        <v>1247</v>
      </c>
      <c r="E329" s="111">
        <v>1</v>
      </c>
      <c r="F329" s="111">
        <v>0</v>
      </c>
      <c r="G329" s="111">
        <v>0</v>
      </c>
      <c r="H329" s="118">
        <v>0</v>
      </c>
    </row>
    <row r="330" spans="1:8" ht="16" x14ac:dyDescent="0.2">
      <c r="A330" s="19">
        <v>329</v>
      </c>
      <c r="B330" s="117" t="s">
        <v>3346</v>
      </c>
      <c r="C330" s="111">
        <v>1</v>
      </c>
      <c r="D330" s="110" t="s">
        <v>2268</v>
      </c>
      <c r="E330" s="111">
        <v>1</v>
      </c>
      <c r="F330" s="111">
        <v>0</v>
      </c>
      <c r="G330" s="111">
        <v>0</v>
      </c>
      <c r="H330" s="118">
        <v>0</v>
      </c>
    </row>
    <row r="331" spans="1:8" ht="16" x14ac:dyDescent="0.2">
      <c r="A331" s="19">
        <v>330</v>
      </c>
      <c r="B331" s="117" t="s">
        <v>3387</v>
      </c>
      <c r="C331" s="111">
        <v>1</v>
      </c>
      <c r="D331" s="110" t="s">
        <v>2201</v>
      </c>
      <c r="E331" s="111">
        <v>1</v>
      </c>
      <c r="F331" s="111">
        <v>0</v>
      </c>
      <c r="G331" s="111">
        <v>0</v>
      </c>
      <c r="H331" s="118">
        <v>0</v>
      </c>
    </row>
    <row r="332" spans="1:8" ht="16" x14ac:dyDescent="0.2">
      <c r="A332" s="19">
        <v>331</v>
      </c>
      <c r="B332" s="117" t="s">
        <v>3707</v>
      </c>
      <c r="C332" s="111">
        <v>1</v>
      </c>
      <c r="D332" s="110" t="s">
        <v>1384</v>
      </c>
      <c r="E332" s="111">
        <v>0</v>
      </c>
      <c r="F332" s="111">
        <v>1</v>
      </c>
      <c r="G332" s="111">
        <v>0</v>
      </c>
      <c r="H332" s="118">
        <v>0</v>
      </c>
    </row>
    <row r="333" spans="1:8" ht="16" x14ac:dyDescent="0.2">
      <c r="A333" s="19">
        <v>332</v>
      </c>
      <c r="B333" s="117" t="s">
        <v>893</v>
      </c>
      <c r="C333" s="111">
        <v>1</v>
      </c>
      <c r="D333" s="110" t="s">
        <v>892</v>
      </c>
      <c r="E333" s="111">
        <v>1</v>
      </c>
      <c r="F333" s="111">
        <v>0</v>
      </c>
      <c r="G333" s="111">
        <v>0</v>
      </c>
      <c r="H333" s="118">
        <v>0</v>
      </c>
    </row>
    <row r="334" spans="1:8" ht="16" x14ac:dyDescent="0.2">
      <c r="A334" s="19">
        <v>333</v>
      </c>
      <c r="B334" s="117" t="s">
        <v>3114</v>
      </c>
      <c r="C334" s="111">
        <v>1</v>
      </c>
      <c r="D334" s="110" t="s">
        <v>2281</v>
      </c>
      <c r="E334" s="111">
        <v>1</v>
      </c>
      <c r="F334" s="111">
        <v>0</v>
      </c>
      <c r="G334" s="111">
        <v>0</v>
      </c>
      <c r="H334" s="118">
        <v>0</v>
      </c>
    </row>
    <row r="335" spans="1:8" ht="16" x14ac:dyDescent="0.2">
      <c r="A335" s="19">
        <v>334</v>
      </c>
      <c r="B335" s="117" t="s">
        <v>1211</v>
      </c>
      <c r="C335" s="111">
        <v>1</v>
      </c>
      <c r="D335" s="110" t="s">
        <v>1210</v>
      </c>
      <c r="E335" s="111">
        <v>1</v>
      </c>
      <c r="F335" s="111">
        <v>0</v>
      </c>
      <c r="G335" s="111">
        <v>0</v>
      </c>
      <c r="H335" s="118">
        <v>0</v>
      </c>
    </row>
    <row r="336" spans="1:8" ht="16" x14ac:dyDescent="0.2">
      <c r="A336" s="19">
        <v>335</v>
      </c>
      <c r="B336" s="117" t="s">
        <v>3530</v>
      </c>
      <c r="C336" s="111">
        <v>1</v>
      </c>
      <c r="D336" s="110" t="s">
        <v>3531</v>
      </c>
      <c r="E336" s="111">
        <v>1</v>
      </c>
      <c r="F336" s="111">
        <v>0</v>
      </c>
      <c r="G336" s="111">
        <v>0</v>
      </c>
      <c r="H336" s="118">
        <v>0</v>
      </c>
    </row>
    <row r="337" spans="1:8" ht="16" x14ac:dyDescent="0.2">
      <c r="A337" s="19">
        <v>336</v>
      </c>
      <c r="B337" s="117" t="s">
        <v>2978</v>
      </c>
      <c r="C337" s="111">
        <v>1</v>
      </c>
      <c r="D337" s="110" t="s">
        <v>2270</v>
      </c>
      <c r="E337" s="111">
        <v>1</v>
      </c>
      <c r="F337" s="111">
        <v>0</v>
      </c>
      <c r="G337" s="111">
        <v>0</v>
      </c>
      <c r="H337" s="118">
        <v>0</v>
      </c>
    </row>
    <row r="338" spans="1:8" ht="16" x14ac:dyDescent="0.2">
      <c r="A338" s="19">
        <v>337</v>
      </c>
      <c r="B338" s="117" t="s">
        <v>2979</v>
      </c>
      <c r="C338" s="111">
        <v>1</v>
      </c>
      <c r="D338" s="110" t="s">
        <v>2272</v>
      </c>
      <c r="E338" s="111">
        <v>1</v>
      </c>
      <c r="F338" s="111">
        <v>0</v>
      </c>
      <c r="G338" s="111">
        <v>0</v>
      </c>
      <c r="H338" s="118">
        <v>0</v>
      </c>
    </row>
    <row r="339" spans="1:8" ht="16" x14ac:dyDescent="0.2">
      <c r="A339" s="19">
        <v>338</v>
      </c>
      <c r="B339" s="117" t="s">
        <v>3326</v>
      </c>
      <c r="C339" s="111">
        <v>1</v>
      </c>
      <c r="D339" s="110" t="s">
        <v>918</v>
      </c>
      <c r="E339" s="111">
        <v>1</v>
      </c>
      <c r="F339" s="111">
        <v>0</v>
      </c>
      <c r="G339" s="111">
        <v>0</v>
      </c>
      <c r="H339" s="118">
        <v>0</v>
      </c>
    </row>
    <row r="340" spans="1:8" ht="16" x14ac:dyDescent="0.2">
      <c r="A340" s="19">
        <v>339</v>
      </c>
      <c r="B340" s="117" t="s">
        <v>3085</v>
      </c>
      <c r="C340" s="111">
        <v>1</v>
      </c>
      <c r="D340" s="110" t="s">
        <v>2347</v>
      </c>
      <c r="E340" s="111">
        <v>1</v>
      </c>
      <c r="F340" s="111">
        <v>0</v>
      </c>
      <c r="G340" s="111">
        <v>0</v>
      </c>
      <c r="H340" s="118">
        <v>0</v>
      </c>
    </row>
    <row r="341" spans="1:8" ht="16" x14ac:dyDescent="0.2">
      <c r="A341" s="19">
        <v>340</v>
      </c>
      <c r="B341" s="117" t="s">
        <v>3277</v>
      </c>
      <c r="C341" s="111">
        <v>1</v>
      </c>
      <c r="D341" s="110" t="s">
        <v>1068</v>
      </c>
      <c r="E341" s="111">
        <v>1</v>
      </c>
      <c r="F341" s="111">
        <v>0</v>
      </c>
      <c r="G341" s="111">
        <v>0</v>
      </c>
      <c r="H341" s="118">
        <v>0</v>
      </c>
    </row>
    <row r="342" spans="1:8" ht="16" x14ac:dyDescent="0.2">
      <c r="A342" s="19">
        <v>341</v>
      </c>
      <c r="B342" s="117" t="s">
        <v>3372</v>
      </c>
      <c r="C342" s="111">
        <v>1</v>
      </c>
      <c r="D342" s="110" t="s">
        <v>2267</v>
      </c>
      <c r="E342" s="111">
        <v>1</v>
      </c>
      <c r="F342" s="111">
        <v>0</v>
      </c>
      <c r="G342" s="111">
        <v>0</v>
      </c>
      <c r="H342" s="118">
        <v>0</v>
      </c>
    </row>
    <row r="343" spans="1:8" ht="16" x14ac:dyDescent="0.2">
      <c r="A343" s="19">
        <v>342</v>
      </c>
      <c r="B343" s="117" t="s">
        <v>2764</v>
      </c>
      <c r="C343" s="111">
        <v>1</v>
      </c>
      <c r="D343" s="110" t="s">
        <v>1269</v>
      </c>
      <c r="E343" s="111">
        <v>1</v>
      </c>
      <c r="F343" s="111">
        <v>0</v>
      </c>
      <c r="G343" s="111">
        <v>0</v>
      </c>
      <c r="H343" s="118">
        <v>0</v>
      </c>
    </row>
    <row r="344" spans="1:8" ht="16" x14ac:dyDescent="0.2">
      <c r="A344" s="19">
        <v>343</v>
      </c>
      <c r="B344" s="117" t="s">
        <v>936</v>
      </c>
      <c r="C344" s="111">
        <v>1</v>
      </c>
      <c r="D344" s="110" t="s">
        <v>935</v>
      </c>
      <c r="E344" s="111">
        <v>1</v>
      </c>
      <c r="F344" s="111">
        <v>0</v>
      </c>
      <c r="G344" s="111">
        <v>0</v>
      </c>
      <c r="H344" s="118">
        <v>0</v>
      </c>
    </row>
    <row r="345" spans="1:8" ht="16" x14ac:dyDescent="0.2">
      <c r="A345" s="19">
        <v>344</v>
      </c>
      <c r="B345" s="117" t="s">
        <v>3496</v>
      </c>
      <c r="C345" s="111">
        <v>1</v>
      </c>
      <c r="D345" s="110" t="s">
        <v>1002</v>
      </c>
      <c r="E345" s="111">
        <v>1</v>
      </c>
      <c r="F345" s="111">
        <v>0</v>
      </c>
      <c r="G345" s="111">
        <v>0</v>
      </c>
      <c r="H345" s="118">
        <v>0</v>
      </c>
    </row>
    <row r="346" spans="1:8" ht="16" x14ac:dyDescent="0.2">
      <c r="A346" s="19">
        <v>345</v>
      </c>
      <c r="B346" s="117" t="s">
        <v>3420</v>
      </c>
      <c r="C346" s="111">
        <v>1</v>
      </c>
      <c r="D346" s="110" t="s">
        <v>1186</v>
      </c>
      <c r="E346" s="111">
        <v>1</v>
      </c>
      <c r="F346" s="111">
        <v>0</v>
      </c>
      <c r="G346" s="111">
        <v>0</v>
      </c>
      <c r="H346" s="118">
        <v>0</v>
      </c>
    </row>
    <row r="347" spans="1:8" ht="16" x14ac:dyDescent="0.2">
      <c r="A347" s="19">
        <v>346</v>
      </c>
      <c r="B347" s="117" t="s">
        <v>2780</v>
      </c>
      <c r="C347" s="111">
        <v>1</v>
      </c>
      <c r="D347" s="110" t="s">
        <v>1290</v>
      </c>
      <c r="E347" s="111">
        <v>0</v>
      </c>
      <c r="F347" s="111">
        <v>1</v>
      </c>
      <c r="G347" s="111">
        <v>0</v>
      </c>
      <c r="H347" s="118">
        <v>0</v>
      </c>
    </row>
    <row r="348" spans="1:8" ht="16" x14ac:dyDescent="0.2">
      <c r="A348" s="19">
        <v>347</v>
      </c>
      <c r="B348" s="117" t="s">
        <v>3135</v>
      </c>
      <c r="C348" s="111">
        <v>1</v>
      </c>
      <c r="D348" s="110" t="s">
        <v>2356</v>
      </c>
      <c r="E348" s="111">
        <v>1</v>
      </c>
      <c r="F348" s="111">
        <v>0</v>
      </c>
      <c r="G348" s="111">
        <v>0</v>
      </c>
      <c r="H348" s="118">
        <v>0</v>
      </c>
    </row>
    <row r="349" spans="1:8" ht="16" x14ac:dyDescent="0.2">
      <c r="A349" s="19">
        <v>348</v>
      </c>
      <c r="B349" s="117" t="s">
        <v>3102</v>
      </c>
      <c r="C349" s="111">
        <v>1</v>
      </c>
      <c r="D349" s="110" t="s">
        <v>2343</v>
      </c>
      <c r="E349" s="111">
        <v>1</v>
      </c>
      <c r="F349" s="111">
        <v>0</v>
      </c>
      <c r="G349" s="111">
        <v>0</v>
      </c>
      <c r="H349" s="118">
        <v>0</v>
      </c>
    </row>
    <row r="350" spans="1:8" ht="16" x14ac:dyDescent="0.2">
      <c r="A350" s="19">
        <v>349</v>
      </c>
      <c r="B350" s="117" t="s">
        <v>3104</v>
      </c>
      <c r="C350" s="111">
        <v>1</v>
      </c>
      <c r="D350" s="110" t="s">
        <v>1152</v>
      </c>
      <c r="E350" s="111">
        <v>1</v>
      </c>
      <c r="F350" s="111">
        <v>0</v>
      </c>
      <c r="G350" s="111">
        <v>0</v>
      </c>
      <c r="H350" s="118">
        <v>0</v>
      </c>
    </row>
    <row r="351" spans="1:8" ht="16" x14ac:dyDescent="0.2">
      <c r="A351" s="19">
        <v>350</v>
      </c>
      <c r="B351" s="117" t="s">
        <v>3656</v>
      </c>
      <c r="C351" s="111">
        <v>1</v>
      </c>
      <c r="D351" s="110" t="s">
        <v>1439</v>
      </c>
      <c r="E351" s="111">
        <v>0</v>
      </c>
      <c r="F351" s="111">
        <v>1</v>
      </c>
      <c r="G351" s="111">
        <v>0</v>
      </c>
      <c r="H351" s="118">
        <v>0</v>
      </c>
    </row>
    <row r="352" spans="1:8" ht="16" x14ac:dyDescent="0.2">
      <c r="A352" s="19">
        <v>351</v>
      </c>
      <c r="B352" s="117" t="s">
        <v>2115</v>
      </c>
      <c r="C352" s="111">
        <v>1</v>
      </c>
      <c r="D352" s="110" t="s">
        <v>2278</v>
      </c>
      <c r="E352" s="111">
        <v>1</v>
      </c>
      <c r="F352" s="111">
        <v>0</v>
      </c>
      <c r="G352" s="111">
        <v>0</v>
      </c>
      <c r="H352" s="118">
        <v>0</v>
      </c>
    </row>
    <row r="353" spans="1:8" ht="16" x14ac:dyDescent="0.2">
      <c r="A353" s="19">
        <v>352</v>
      </c>
      <c r="B353" s="117" t="s">
        <v>3492</v>
      </c>
      <c r="C353" s="111">
        <v>1</v>
      </c>
      <c r="D353" s="110" t="s">
        <v>2374</v>
      </c>
      <c r="E353" s="111">
        <v>1</v>
      </c>
      <c r="F353" s="111">
        <v>0</v>
      </c>
      <c r="G353" s="111">
        <v>0</v>
      </c>
      <c r="H353" s="118">
        <v>0</v>
      </c>
    </row>
    <row r="354" spans="1:8" ht="16" x14ac:dyDescent="0.2">
      <c r="A354" s="19">
        <v>353</v>
      </c>
      <c r="B354" s="117" t="s">
        <v>3284</v>
      </c>
      <c r="C354" s="111">
        <v>1</v>
      </c>
      <c r="D354" s="110" t="s">
        <v>2342</v>
      </c>
      <c r="E354" s="111">
        <v>1</v>
      </c>
      <c r="F354" s="111">
        <v>0</v>
      </c>
      <c r="G354" s="111">
        <v>0</v>
      </c>
      <c r="H354" s="118">
        <v>0</v>
      </c>
    </row>
    <row r="355" spans="1:8" ht="16" x14ac:dyDescent="0.2">
      <c r="A355" s="19">
        <v>354</v>
      </c>
      <c r="B355" s="117" t="s">
        <v>3206</v>
      </c>
      <c r="C355" s="111">
        <v>1</v>
      </c>
      <c r="D355" s="110" t="s">
        <v>2333</v>
      </c>
      <c r="E355" s="111">
        <v>1</v>
      </c>
      <c r="F355" s="111">
        <v>0</v>
      </c>
      <c r="G355" s="111">
        <v>0</v>
      </c>
      <c r="H355" s="118">
        <v>0</v>
      </c>
    </row>
    <row r="356" spans="1:8" ht="16" x14ac:dyDescent="0.2">
      <c r="A356" s="19">
        <v>355</v>
      </c>
      <c r="B356" s="117" t="s">
        <v>3049</v>
      </c>
      <c r="C356" s="111">
        <v>1</v>
      </c>
      <c r="D356" s="110" t="s">
        <v>3050</v>
      </c>
      <c r="E356" s="111">
        <v>1</v>
      </c>
      <c r="F356" s="111">
        <v>0</v>
      </c>
      <c r="G356" s="111">
        <v>0</v>
      </c>
      <c r="H356" s="118">
        <v>0</v>
      </c>
    </row>
    <row r="357" spans="1:8" ht="16" x14ac:dyDescent="0.2">
      <c r="A357" s="19">
        <v>356</v>
      </c>
      <c r="B357" s="117" t="s">
        <v>3056</v>
      </c>
      <c r="C357" s="111">
        <v>1</v>
      </c>
      <c r="D357" s="110" t="s">
        <v>1108</v>
      </c>
      <c r="E357" s="111">
        <v>1</v>
      </c>
      <c r="F357" s="111">
        <v>0</v>
      </c>
      <c r="G357" s="111">
        <v>0</v>
      </c>
      <c r="H357" s="118">
        <v>0</v>
      </c>
    </row>
    <row r="358" spans="1:8" ht="16" x14ac:dyDescent="0.2">
      <c r="A358" s="19">
        <v>357</v>
      </c>
      <c r="B358" s="117" t="s">
        <v>2324</v>
      </c>
      <c r="C358" s="111">
        <v>1</v>
      </c>
      <c r="D358" s="110" t="s">
        <v>3764</v>
      </c>
      <c r="E358" s="111">
        <v>1</v>
      </c>
      <c r="F358" s="111">
        <v>0</v>
      </c>
      <c r="G358" s="111">
        <v>0</v>
      </c>
      <c r="H358" s="118">
        <v>0</v>
      </c>
    </row>
    <row r="359" spans="1:8" ht="16" x14ac:dyDescent="0.2">
      <c r="A359" s="19">
        <v>358</v>
      </c>
      <c r="B359" s="117" t="s">
        <v>2990</v>
      </c>
      <c r="C359" s="111">
        <v>1</v>
      </c>
      <c r="D359" s="110" t="s">
        <v>2991</v>
      </c>
      <c r="E359" s="111">
        <v>1</v>
      </c>
      <c r="F359" s="111">
        <v>0</v>
      </c>
      <c r="G359" s="111">
        <v>0</v>
      </c>
      <c r="H359" s="118">
        <v>0</v>
      </c>
    </row>
    <row r="360" spans="1:8" ht="16" x14ac:dyDescent="0.2">
      <c r="A360" s="19">
        <v>359</v>
      </c>
      <c r="B360" s="117" t="s">
        <v>994</v>
      </c>
      <c r="C360" s="111">
        <v>1</v>
      </c>
      <c r="D360" s="110" t="s">
        <v>993</v>
      </c>
      <c r="E360" s="111">
        <v>1</v>
      </c>
      <c r="F360" s="111">
        <v>0</v>
      </c>
      <c r="G360" s="111">
        <v>0</v>
      </c>
      <c r="H360" s="118">
        <v>0</v>
      </c>
    </row>
    <row r="361" spans="1:8" ht="16" x14ac:dyDescent="0.2">
      <c r="A361" s="19">
        <v>360</v>
      </c>
      <c r="B361" s="117" t="s">
        <v>3191</v>
      </c>
      <c r="C361" s="111">
        <v>1</v>
      </c>
      <c r="D361" s="110" t="s">
        <v>2360</v>
      </c>
      <c r="E361" s="111">
        <v>1</v>
      </c>
      <c r="F361" s="111">
        <v>0</v>
      </c>
      <c r="G361" s="111">
        <v>0</v>
      </c>
      <c r="H361" s="118">
        <v>0</v>
      </c>
    </row>
    <row r="362" spans="1:8" ht="16" x14ac:dyDescent="0.2">
      <c r="A362" s="19">
        <v>361</v>
      </c>
      <c r="B362" s="117" t="s">
        <v>3133</v>
      </c>
      <c r="C362" s="111">
        <v>1</v>
      </c>
      <c r="D362" s="110" t="s">
        <v>3134</v>
      </c>
      <c r="E362" s="111">
        <v>1</v>
      </c>
      <c r="F362" s="111">
        <v>0</v>
      </c>
      <c r="G362" s="111">
        <v>0</v>
      </c>
      <c r="H362" s="118">
        <v>0</v>
      </c>
    </row>
    <row r="363" spans="1:8" ht="16" x14ac:dyDescent="0.2">
      <c r="A363" s="19">
        <v>362</v>
      </c>
      <c r="B363" s="117" t="s">
        <v>3510</v>
      </c>
      <c r="C363" s="111">
        <v>1</v>
      </c>
      <c r="D363" s="110" t="s">
        <v>2341</v>
      </c>
      <c r="E363" s="111">
        <v>1</v>
      </c>
      <c r="F363" s="111">
        <v>0</v>
      </c>
      <c r="G363" s="111">
        <v>0</v>
      </c>
      <c r="H363" s="118">
        <v>0</v>
      </c>
    </row>
    <row r="364" spans="1:8" ht="16" x14ac:dyDescent="0.2">
      <c r="A364" s="19">
        <v>363</v>
      </c>
      <c r="B364" s="117" t="s">
        <v>3272</v>
      </c>
      <c r="C364" s="111">
        <v>1</v>
      </c>
      <c r="D364" s="110" t="s">
        <v>2311</v>
      </c>
      <c r="E364" s="111">
        <v>1</v>
      </c>
      <c r="F364" s="111">
        <v>0</v>
      </c>
      <c r="G364" s="111">
        <v>0</v>
      </c>
      <c r="H364" s="118">
        <v>0</v>
      </c>
    </row>
    <row r="365" spans="1:8" ht="16" x14ac:dyDescent="0.2">
      <c r="A365" s="19">
        <v>364</v>
      </c>
      <c r="B365" s="117" t="s">
        <v>3368</v>
      </c>
      <c r="C365" s="111">
        <v>1</v>
      </c>
      <c r="D365" s="110" t="s">
        <v>704</v>
      </c>
      <c r="E365" s="111">
        <v>1</v>
      </c>
      <c r="F365" s="111">
        <v>0</v>
      </c>
      <c r="G365" s="111">
        <v>0</v>
      </c>
      <c r="H365" s="118">
        <v>0</v>
      </c>
    </row>
    <row r="366" spans="1:8" ht="16" x14ac:dyDescent="0.2">
      <c r="A366" s="19">
        <v>365</v>
      </c>
      <c r="B366" s="117" t="s">
        <v>3280</v>
      </c>
      <c r="C366" s="111">
        <v>1</v>
      </c>
      <c r="D366" s="110" t="s">
        <v>2336</v>
      </c>
      <c r="E366" s="111">
        <v>1</v>
      </c>
      <c r="F366" s="111">
        <v>0</v>
      </c>
      <c r="G366" s="111">
        <v>0</v>
      </c>
      <c r="H366" s="118">
        <v>0</v>
      </c>
    </row>
    <row r="367" spans="1:8" ht="16" x14ac:dyDescent="0.2">
      <c r="A367" s="19">
        <v>366</v>
      </c>
      <c r="B367" s="117" t="s">
        <v>3354</v>
      </c>
      <c r="C367" s="111">
        <v>1</v>
      </c>
      <c r="D367" s="110" t="s">
        <v>1585</v>
      </c>
      <c r="E367" s="111">
        <v>0</v>
      </c>
      <c r="F367" s="111">
        <v>0</v>
      </c>
      <c r="G367" s="111">
        <v>0</v>
      </c>
      <c r="H367" s="118">
        <v>1</v>
      </c>
    </row>
    <row r="368" spans="1:8" ht="16" x14ac:dyDescent="0.2">
      <c r="A368" s="19">
        <v>367</v>
      </c>
      <c r="B368" s="117" t="s">
        <v>3356</v>
      </c>
      <c r="C368" s="111">
        <v>1</v>
      </c>
      <c r="D368" s="110" t="s">
        <v>997</v>
      </c>
      <c r="E368" s="111">
        <v>1</v>
      </c>
      <c r="F368" s="111">
        <v>0</v>
      </c>
      <c r="G368" s="111">
        <v>0</v>
      </c>
      <c r="H368" s="118">
        <v>0</v>
      </c>
    </row>
    <row r="369" spans="1:8" ht="16" x14ac:dyDescent="0.2">
      <c r="A369" s="19">
        <v>368</v>
      </c>
      <c r="B369" s="117" t="s">
        <v>3119</v>
      </c>
      <c r="C369" s="111">
        <v>1</v>
      </c>
      <c r="D369" s="110" t="s">
        <v>1172</v>
      </c>
      <c r="E369" s="111">
        <v>1</v>
      </c>
      <c r="F369" s="111">
        <v>0</v>
      </c>
      <c r="G369" s="111">
        <v>0</v>
      </c>
      <c r="H369" s="118">
        <v>0</v>
      </c>
    </row>
    <row r="370" spans="1:8" ht="16" x14ac:dyDescent="0.2">
      <c r="A370" s="19">
        <v>369</v>
      </c>
      <c r="B370" s="117" t="s">
        <v>2802</v>
      </c>
      <c r="C370" s="111">
        <v>1</v>
      </c>
      <c r="D370" s="110" t="s">
        <v>1378</v>
      </c>
      <c r="E370" s="111">
        <v>0</v>
      </c>
      <c r="F370" s="111">
        <v>1</v>
      </c>
      <c r="G370" s="111">
        <v>0</v>
      </c>
      <c r="H370" s="118">
        <v>0</v>
      </c>
    </row>
    <row r="371" spans="1:8" ht="16" x14ac:dyDescent="0.2">
      <c r="A371" s="19">
        <v>370</v>
      </c>
      <c r="B371" s="117" t="s">
        <v>3573</v>
      </c>
      <c r="C371" s="111">
        <v>1</v>
      </c>
      <c r="D371" s="110" t="s">
        <v>2372</v>
      </c>
      <c r="E371" s="111">
        <v>1</v>
      </c>
      <c r="F371" s="111">
        <v>0</v>
      </c>
      <c r="G371" s="111">
        <v>0</v>
      </c>
      <c r="H371" s="118">
        <v>0</v>
      </c>
    </row>
    <row r="372" spans="1:8" ht="16" x14ac:dyDescent="0.2">
      <c r="A372" s="19">
        <v>371</v>
      </c>
      <c r="B372" s="117" t="s">
        <v>1689</v>
      </c>
      <c r="C372" s="111">
        <v>1</v>
      </c>
      <c r="D372" s="110" t="s">
        <v>972</v>
      </c>
      <c r="E372" s="111">
        <v>1</v>
      </c>
      <c r="F372" s="111">
        <v>0</v>
      </c>
      <c r="G372" s="111">
        <v>0</v>
      </c>
      <c r="H372" s="118">
        <v>0</v>
      </c>
    </row>
    <row r="373" spans="1:8" ht="16" x14ac:dyDescent="0.2">
      <c r="A373" s="19">
        <v>372</v>
      </c>
      <c r="B373" s="117" t="s">
        <v>3224</v>
      </c>
      <c r="C373" s="111">
        <v>1</v>
      </c>
      <c r="D373" s="110" t="s">
        <v>1003</v>
      </c>
      <c r="E373" s="111">
        <v>1</v>
      </c>
      <c r="F373" s="111">
        <v>0</v>
      </c>
      <c r="G373" s="111">
        <v>0</v>
      </c>
      <c r="H373" s="118">
        <v>0</v>
      </c>
    </row>
    <row r="374" spans="1:8" ht="16" x14ac:dyDescent="0.2">
      <c r="A374" s="19">
        <v>373</v>
      </c>
      <c r="B374" s="117" t="s">
        <v>3045</v>
      </c>
      <c r="C374" s="111">
        <v>1</v>
      </c>
      <c r="D374" s="110" t="s">
        <v>3046</v>
      </c>
      <c r="E374" s="111">
        <v>1</v>
      </c>
      <c r="F374" s="111">
        <v>0</v>
      </c>
      <c r="G374" s="111">
        <v>0</v>
      </c>
      <c r="H374" s="118">
        <v>0</v>
      </c>
    </row>
    <row r="375" spans="1:8" ht="16" x14ac:dyDescent="0.2">
      <c r="A375" s="19">
        <v>374</v>
      </c>
      <c r="B375" s="117" t="s">
        <v>2992</v>
      </c>
      <c r="C375" s="111">
        <v>1</v>
      </c>
      <c r="D375" s="110" t="s">
        <v>1083</v>
      </c>
      <c r="E375" s="111">
        <v>1</v>
      </c>
      <c r="F375" s="111">
        <v>0</v>
      </c>
      <c r="G375" s="111">
        <v>0</v>
      </c>
      <c r="H375" s="118">
        <v>0</v>
      </c>
    </row>
    <row r="376" spans="1:8" ht="16" x14ac:dyDescent="0.2">
      <c r="A376" s="19">
        <v>375</v>
      </c>
      <c r="B376" s="117" t="s">
        <v>2993</v>
      </c>
      <c r="C376" s="111">
        <v>1</v>
      </c>
      <c r="D376" s="110" t="s">
        <v>1250</v>
      </c>
      <c r="E376" s="111">
        <v>1</v>
      </c>
      <c r="F376" s="111">
        <v>0</v>
      </c>
      <c r="G376" s="111">
        <v>0</v>
      </c>
      <c r="H376" s="118">
        <v>0</v>
      </c>
    </row>
    <row r="377" spans="1:8" ht="16" x14ac:dyDescent="0.2">
      <c r="A377" s="19">
        <v>376</v>
      </c>
      <c r="B377" s="117" t="s">
        <v>3410</v>
      </c>
      <c r="C377" s="111">
        <v>1</v>
      </c>
      <c r="D377" s="110" t="s">
        <v>2340</v>
      </c>
      <c r="E377" s="111">
        <v>1</v>
      </c>
      <c r="F377" s="111">
        <v>0</v>
      </c>
      <c r="G377" s="111">
        <v>0</v>
      </c>
      <c r="H377" s="118">
        <v>0</v>
      </c>
    </row>
    <row r="378" spans="1:8" ht="16" x14ac:dyDescent="0.2">
      <c r="A378" s="19">
        <v>377</v>
      </c>
      <c r="B378" s="117" t="s">
        <v>3202</v>
      </c>
      <c r="C378" s="111">
        <v>1</v>
      </c>
      <c r="D378" s="110" t="s">
        <v>1109</v>
      </c>
      <c r="E378" s="111">
        <v>1</v>
      </c>
      <c r="F378" s="111">
        <v>0</v>
      </c>
      <c r="G378" s="111">
        <v>0</v>
      </c>
      <c r="H378" s="118">
        <v>0</v>
      </c>
    </row>
    <row r="379" spans="1:8" ht="16" x14ac:dyDescent="0.2">
      <c r="A379" s="19">
        <v>378</v>
      </c>
      <c r="B379" s="117" t="s">
        <v>3227</v>
      </c>
      <c r="C379" s="111">
        <v>1</v>
      </c>
      <c r="D379" s="110" t="s">
        <v>2373</v>
      </c>
      <c r="E379" s="111">
        <v>1</v>
      </c>
      <c r="F379" s="111">
        <v>0</v>
      </c>
      <c r="G379" s="111">
        <v>0</v>
      </c>
      <c r="H379" s="118">
        <v>0</v>
      </c>
    </row>
    <row r="380" spans="1:8" ht="16" x14ac:dyDescent="0.2">
      <c r="A380" s="19">
        <v>379</v>
      </c>
      <c r="B380" s="117" t="s">
        <v>2326</v>
      </c>
      <c r="C380" s="111">
        <v>1</v>
      </c>
      <c r="D380" s="110" t="s">
        <v>2351</v>
      </c>
      <c r="E380" s="111">
        <v>1</v>
      </c>
      <c r="F380" s="111">
        <v>0</v>
      </c>
      <c r="G380" s="111">
        <v>0</v>
      </c>
      <c r="H380" s="118">
        <v>0</v>
      </c>
    </row>
    <row r="381" spans="1:8" ht="16" x14ac:dyDescent="0.2">
      <c r="A381" s="19">
        <v>380</v>
      </c>
      <c r="B381" s="117" t="s">
        <v>3203</v>
      </c>
      <c r="C381" s="111">
        <v>1</v>
      </c>
      <c r="D381" s="110" t="s">
        <v>1138</v>
      </c>
      <c r="E381" s="111">
        <v>1</v>
      </c>
      <c r="F381" s="111">
        <v>0</v>
      </c>
      <c r="G381" s="111">
        <v>0</v>
      </c>
      <c r="H381" s="118">
        <v>0</v>
      </c>
    </row>
    <row r="382" spans="1:8" ht="16" x14ac:dyDescent="0.2">
      <c r="A382" s="19">
        <v>381</v>
      </c>
      <c r="B382" s="117" t="s">
        <v>3116</v>
      </c>
      <c r="C382" s="111">
        <v>1</v>
      </c>
      <c r="D382" s="110" t="s">
        <v>2254</v>
      </c>
      <c r="E382" s="111">
        <v>1</v>
      </c>
      <c r="F382" s="111">
        <v>0</v>
      </c>
      <c r="G382" s="111">
        <v>0</v>
      </c>
      <c r="H382" s="118">
        <v>0</v>
      </c>
    </row>
    <row r="383" spans="1:8" ht="16" x14ac:dyDescent="0.2">
      <c r="A383" s="19">
        <v>382</v>
      </c>
      <c r="B383" s="117" t="s">
        <v>2781</v>
      </c>
      <c r="C383" s="111">
        <v>1</v>
      </c>
      <c r="D383" s="110" t="s">
        <v>2782</v>
      </c>
      <c r="E383" s="111">
        <v>0</v>
      </c>
      <c r="F383" s="111">
        <v>1</v>
      </c>
      <c r="G383" s="111">
        <v>0</v>
      </c>
      <c r="H383" s="118">
        <v>0</v>
      </c>
    </row>
    <row r="384" spans="1:8" ht="16" x14ac:dyDescent="0.2">
      <c r="A384" s="19">
        <v>383</v>
      </c>
      <c r="B384" s="117" t="s">
        <v>2924</v>
      </c>
      <c r="C384" s="111">
        <v>1</v>
      </c>
      <c r="D384" s="110" t="s">
        <v>2925</v>
      </c>
      <c r="E384" s="111">
        <v>1</v>
      </c>
      <c r="F384" s="111">
        <v>0</v>
      </c>
      <c r="G384" s="111">
        <v>0</v>
      </c>
      <c r="H384" s="118">
        <v>0</v>
      </c>
    </row>
    <row r="385" spans="1:8" ht="16" x14ac:dyDescent="0.2">
      <c r="A385" s="19">
        <v>384</v>
      </c>
      <c r="B385" s="117" t="s">
        <v>2854</v>
      </c>
      <c r="C385" s="111">
        <v>1</v>
      </c>
      <c r="D385" s="110" t="s">
        <v>2235</v>
      </c>
      <c r="E385" s="111">
        <v>1</v>
      </c>
      <c r="F385" s="111">
        <v>0</v>
      </c>
      <c r="G385" s="111">
        <v>0</v>
      </c>
      <c r="H385" s="118">
        <v>0</v>
      </c>
    </row>
    <row r="386" spans="1:8" ht="16" x14ac:dyDescent="0.2">
      <c r="A386" s="19">
        <v>385</v>
      </c>
      <c r="B386" s="117" t="s">
        <v>2114</v>
      </c>
      <c r="C386" s="111">
        <v>1</v>
      </c>
      <c r="D386" s="110" t="s">
        <v>2271</v>
      </c>
      <c r="E386" s="111">
        <v>1</v>
      </c>
      <c r="F386" s="111">
        <v>0</v>
      </c>
      <c r="G386" s="111">
        <v>0</v>
      </c>
      <c r="H386" s="118">
        <v>0</v>
      </c>
    </row>
    <row r="387" spans="1:8" ht="16" x14ac:dyDescent="0.2">
      <c r="A387" s="19">
        <v>386</v>
      </c>
      <c r="B387" s="117" t="s">
        <v>2860</v>
      </c>
      <c r="C387" s="111">
        <v>1</v>
      </c>
      <c r="D387" s="110" t="s">
        <v>1406</v>
      </c>
      <c r="E387" s="111">
        <v>0</v>
      </c>
      <c r="F387" s="111">
        <v>1</v>
      </c>
      <c r="G387" s="111">
        <v>0</v>
      </c>
      <c r="H387" s="118">
        <v>0</v>
      </c>
    </row>
    <row r="388" spans="1:8" ht="16" x14ac:dyDescent="0.2">
      <c r="A388" s="19">
        <v>387</v>
      </c>
      <c r="B388" s="117" t="s">
        <v>2873</v>
      </c>
      <c r="C388" s="111">
        <v>1</v>
      </c>
      <c r="D388" s="110" t="s">
        <v>2261</v>
      </c>
      <c r="E388" s="111">
        <v>1</v>
      </c>
      <c r="F388" s="111">
        <v>0</v>
      </c>
      <c r="G388" s="111">
        <v>0</v>
      </c>
      <c r="H388" s="118">
        <v>0</v>
      </c>
    </row>
    <row r="389" spans="1:8" ht="16" x14ac:dyDescent="0.2">
      <c r="A389" s="19">
        <v>388</v>
      </c>
      <c r="B389" s="117" t="s">
        <v>2914</v>
      </c>
      <c r="C389" s="111">
        <v>1</v>
      </c>
      <c r="D389" s="110" t="s">
        <v>1085</v>
      </c>
      <c r="E389" s="111">
        <v>1</v>
      </c>
      <c r="F389" s="111">
        <v>0</v>
      </c>
      <c r="G389" s="111">
        <v>0</v>
      </c>
      <c r="H389" s="118">
        <v>0</v>
      </c>
    </row>
    <row r="390" spans="1:8" ht="16" x14ac:dyDescent="0.2">
      <c r="A390" s="19">
        <v>389</v>
      </c>
      <c r="B390" s="117" t="s">
        <v>2815</v>
      </c>
      <c r="C390" s="111">
        <v>1</v>
      </c>
      <c r="D390" s="110" t="s">
        <v>2218</v>
      </c>
      <c r="E390" s="111">
        <v>1</v>
      </c>
      <c r="F390" s="111">
        <v>0</v>
      </c>
      <c r="G390" s="111">
        <v>0</v>
      </c>
      <c r="H390" s="118">
        <v>0</v>
      </c>
    </row>
    <row r="391" spans="1:8" ht="16" x14ac:dyDescent="0.2">
      <c r="A391" s="19">
        <v>390</v>
      </c>
      <c r="B391" s="117" t="s">
        <v>3741</v>
      </c>
      <c r="C391" s="111">
        <v>1</v>
      </c>
      <c r="D391" s="110" t="s">
        <v>1395</v>
      </c>
      <c r="E391" s="111">
        <v>0</v>
      </c>
      <c r="F391" s="111">
        <v>1</v>
      </c>
      <c r="G391" s="111">
        <v>0</v>
      </c>
      <c r="H391" s="118">
        <v>0</v>
      </c>
    </row>
    <row r="392" spans="1:8" ht="16" x14ac:dyDescent="0.2">
      <c r="A392" s="19">
        <v>391</v>
      </c>
      <c r="B392" s="117" t="s">
        <v>2908</v>
      </c>
      <c r="C392" s="111">
        <v>1</v>
      </c>
      <c r="D392" s="110" t="s">
        <v>2312</v>
      </c>
      <c r="E392" s="111">
        <v>1</v>
      </c>
      <c r="F392" s="111">
        <v>0</v>
      </c>
      <c r="G392" s="111">
        <v>0</v>
      </c>
      <c r="H392" s="118">
        <v>0</v>
      </c>
    </row>
    <row r="393" spans="1:8" ht="16" x14ac:dyDescent="0.2">
      <c r="A393" s="19">
        <v>392</v>
      </c>
      <c r="B393" s="117" t="s">
        <v>2847</v>
      </c>
      <c r="C393" s="111">
        <v>1</v>
      </c>
      <c r="D393" s="110" t="s">
        <v>2284</v>
      </c>
      <c r="E393" s="111">
        <v>1</v>
      </c>
      <c r="F393" s="111">
        <v>0</v>
      </c>
      <c r="G393" s="111">
        <v>0</v>
      </c>
      <c r="H393" s="118">
        <v>0</v>
      </c>
    </row>
    <row r="394" spans="1:8" ht="16" x14ac:dyDescent="0.2">
      <c r="A394" s="19">
        <v>393</v>
      </c>
      <c r="B394" s="117" t="s">
        <v>3639</v>
      </c>
      <c r="C394" s="111">
        <v>1</v>
      </c>
      <c r="D394" s="110" t="s">
        <v>976</v>
      </c>
      <c r="E394" s="111">
        <v>1</v>
      </c>
      <c r="F394" s="111">
        <v>0</v>
      </c>
      <c r="G394" s="111">
        <v>0</v>
      </c>
      <c r="H394" s="118">
        <v>0</v>
      </c>
    </row>
    <row r="395" spans="1:8" ht="16" x14ac:dyDescent="0.2">
      <c r="A395" s="19">
        <v>394</v>
      </c>
      <c r="B395" s="117" t="s">
        <v>3306</v>
      </c>
      <c r="C395" s="111">
        <v>1</v>
      </c>
      <c r="D395" s="110" t="s">
        <v>1244</v>
      </c>
      <c r="E395" s="111">
        <v>1</v>
      </c>
      <c r="F395" s="111">
        <v>0</v>
      </c>
      <c r="G395" s="111">
        <v>0</v>
      </c>
      <c r="H395" s="118">
        <v>0</v>
      </c>
    </row>
    <row r="396" spans="1:8" ht="16" x14ac:dyDescent="0.2">
      <c r="A396" s="19">
        <v>395</v>
      </c>
      <c r="B396" s="117" t="s">
        <v>2823</v>
      </c>
      <c r="C396" s="111">
        <v>1</v>
      </c>
      <c r="D396" s="110" t="s">
        <v>2298</v>
      </c>
      <c r="E396" s="111">
        <v>1</v>
      </c>
      <c r="F396" s="111">
        <v>0</v>
      </c>
      <c r="G396" s="111">
        <v>0</v>
      </c>
      <c r="H396" s="118">
        <v>0</v>
      </c>
    </row>
    <row r="397" spans="1:8" ht="16" x14ac:dyDescent="0.2">
      <c r="A397" s="19">
        <v>396</v>
      </c>
      <c r="B397" s="117" t="s">
        <v>3015</v>
      </c>
      <c r="C397" s="111">
        <v>1</v>
      </c>
      <c r="D397" s="110" t="s">
        <v>2243</v>
      </c>
      <c r="E397" s="111">
        <v>1</v>
      </c>
      <c r="F397" s="111">
        <v>0</v>
      </c>
      <c r="G397" s="111">
        <v>0</v>
      </c>
      <c r="H397" s="118">
        <v>0</v>
      </c>
    </row>
    <row r="398" spans="1:8" ht="16" x14ac:dyDescent="0.2">
      <c r="A398" s="19">
        <v>397</v>
      </c>
      <c r="B398" s="117" t="s">
        <v>3064</v>
      </c>
      <c r="C398" s="111">
        <v>1</v>
      </c>
      <c r="D398" s="110" t="s">
        <v>2229</v>
      </c>
      <c r="E398" s="111">
        <v>1</v>
      </c>
      <c r="F398" s="111">
        <v>0</v>
      </c>
      <c r="G398" s="111">
        <v>0</v>
      </c>
      <c r="H398" s="118">
        <v>0</v>
      </c>
    </row>
    <row r="399" spans="1:8" ht="16" x14ac:dyDescent="0.2">
      <c r="A399" s="19">
        <v>398</v>
      </c>
      <c r="B399" s="117" t="s">
        <v>3062</v>
      </c>
      <c r="C399" s="111">
        <v>1</v>
      </c>
      <c r="D399" s="110" t="s">
        <v>2228</v>
      </c>
      <c r="E399" s="111">
        <v>1</v>
      </c>
      <c r="F399" s="111">
        <v>0</v>
      </c>
      <c r="G399" s="111">
        <v>0</v>
      </c>
      <c r="H399" s="118">
        <v>0</v>
      </c>
    </row>
    <row r="400" spans="1:8" ht="16" x14ac:dyDescent="0.2">
      <c r="A400" s="19">
        <v>399</v>
      </c>
      <c r="B400" s="117" t="s">
        <v>3453</v>
      </c>
      <c r="C400" s="111">
        <v>1</v>
      </c>
      <c r="D400" s="110" t="s">
        <v>2369</v>
      </c>
      <c r="E400" s="111">
        <v>1</v>
      </c>
      <c r="F400" s="111">
        <v>0</v>
      </c>
      <c r="G400" s="111">
        <v>0</v>
      </c>
      <c r="H400" s="118">
        <v>0</v>
      </c>
    </row>
    <row r="401" spans="1:8" ht="16" x14ac:dyDescent="0.2">
      <c r="A401" s="19">
        <v>400</v>
      </c>
      <c r="B401" s="117" t="s">
        <v>3452</v>
      </c>
      <c r="C401" s="111">
        <v>1</v>
      </c>
      <c r="D401" s="110" t="s">
        <v>1226</v>
      </c>
      <c r="E401" s="111">
        <v>1</v>
      </c>
      <c r="F401" s="111">
        <v>0</v>
      </c>
      <c r="G401" s="111">
        <v>0</v>
      </c>
      <c r="H401" s="118">
        <v>0</v>
      </c>
    </row>
    <row r="402" spans="1:8" ht="16" x14ac:dyDescent="0.2">
      <c r="A402" s="19">
        <v>401</v>
      </c>
      <c r="B402" s="117" t="s">
        <v>3438</v>
      </c>
      <c r="C402" s="111">
        <v>1</v>
      </c>
      <c r="D402" s="110" t="s">
        <v>1194</v>
      </c>
      <c r="E402" s="111">
        <v>1</v>
      </c>
      <c r="F402" s="111">
        <v>0</v>
      </c>
      <c r="G402" s="111">
        <v>0</v>
      </c>
      <c r="H402" s="118">
        <v>0</v>
      </c>
    </row>
    <row r="403" spans="1:8" ht="16" x14ac:dyDescent="0.2">
      <c r="A403" s="19">
        <v>402</v>
      </c>
      <c r="B403" s="117" t="s">
        <v>3424</v>
      </c>
      <c r="C403" s="111">
        <v>1</v>
      </c>
      <c r="D403" s="110" t="s">
        <v>1150</v>
      </c>
      <c r="E403" s="111">
        <v>1</v>
      </c>
      <c r="F403" s="111">
        <v>0</v>
      </c>
      <c r="G403" s="111">
        <v>0</v>
      </c>
      <c r="H403" s="118">
        <v>0</v>
      </c>
    </row>
    <row r="404" spans="1:8" ht="16" x14ac:dyDescent="0.2">
      <c r="A404" s="19">
        <v>403</v>
      </c>
      <c r="B404" s="117" t="s">
        <v>3422</v>
      </c>
      <c r="C404" s="111">
        <v>1</v>
      </c>
      <c r="D404" s="110" t="s">
        <v>1064</v>
      </c>
      <c r="E404" s="111">
        <v>1</v>
      </c>
      <c r="F404" s="111">
        <v>0</v>
      </c>
      <c r="G404" s="111">
        <v>0</v>
      </c>
      <c r="H404" s="118">
        <v>0</v>
      </c>
    </row>
    <row r="405" spans="1:8" ht="16" x14ac:dyDescent="0.2">
      <c r="A405" s="19">
        <v>404</v>
      </c>
      <c r="B405" s="117" t="s">
        <v>3021</v>
      </c>
      <c r="C405" s="111">
        <v>1</v>
      </c>
      <c r="D405" s="110" t="s">
        <v>3022</v>
      </c>
      <c r="E405" s="111">
        <v>1</v>
      </c>
      <c r="F405" s="111">
        <v>0</v>
      </c>
      <c r="G405" s="111">
        <v>0</v>
      </c>
      <c r="H405" s="118">
        <v>0</v>
      </c>
    </row>
    <row r="406" spans="1:8" ht="16" x14ac:dyDescent="0.2">
      <c r="A406" s="19">
        <v>405</v>
      </c>
      <c r="B406" s="117" t="s">
        <v>3643</v>
      </c>
      <c r="C406" s="111">
        <v>1</v>
      </c>
      <c r="D406" s="110" t="s">
        <v>1215</v>
      </c>
      <c r="E406" s="111">
        <v>1</v>
      </c>
      <c r="F406" s="111">
        <v>0</v>
      </c>
      <c r="G406" s="111">
        <v>0</v>
      </c>
      <c r="H406" s="118">
        <v>0</v>
      </c>
    </row>
    <row r="407" spans="1:8" ht="16" x14ac:dyDescent="0.2">
      <c r="A407" s="19">
        <v>406</v>
      </c>
      <c r="B407" s="117" t="s">
        <v>1000</v>
      </c>
      <c r="C407" s="111">
        <v>1</v>
      </c>
      <c r="D407" s="110" t="s">
        <v>999</v>
      </c>
      <c r="E407" s="111">
        <v>1</v>
      </c>
      <c r="F407" s="111">
        <v>0</v>
      </c>
      <c r="G407" s="111">
        <v>0</v>
      </c>
      <c r="H407" s="118">
        <v>0</v>
      </c>
    </row>
    <row r="408" spans="1:8" ht="16" x14ac:dyDescent="0.2">
      <c r="A408" s="19">
        <v>407</v>
      </c>
      <c r="B408" s="117" t="s">
        <v>3055</v>
      </c>
      <c r="C408" s="111">
        <v>1</v>
      </c>
      <c r="D408" s="110" t="s">
        <v>1029</v>
      </c>
      <c r="E408" s="111">
        <v>1</v>
      </c>
      <c r="F408" s="111">
        <v>0</v>
      </c>
      <c r="G408" s="111">
        <v>0</v>
      </c>
      <c r="H408" s="118">
        <v>0</v>
      </c>
    </row>
    <row r="409" spans="1:8" ht="16" x14ac:dyDescent="0.2">
      <c r="A409" s="19">
        <v>408</v>
      </c>
      <c r="B409" s="117" t="s">
        <v>3628</v>
      </c>
      <c r="C409" s="111">
        <v>1</v>
      </c>
      <c r="D409" s="110" t="s">
        <v>1435</v>
      </c>
      <c r="E409" s="111">
        <v>0</v>
      </c>
      <c r="F409" s="111">
        <v>1</v>
      </c>
      <c r="G409" s="111">
        <v>0</v>
      </c>
      <c r="H409" s="118">
        <v>0</v>
      </c>
    </row>
    <row r="410" spans="1:8" ht="16" x14ac:dyDescent="0.2">
      <c r="A410" s="19">
        <v>409</v>
      </c>
      <c r="B410" s="117" t="s">
        <v>3674</v>
      </c>
      <c r="C410" s="111">
        <v>1</v>
      </c>
      <c r="D410" s="110" t="s">
        <v>1350</v>
      </c>
      <c r="E410" s="111">
        <v>0</v>
      </c>
      <c r="F410" s="111">
        <v>1</v>
      </c>
      <c r="G410" s="111">
        <v>0</v>
      </c>
      <c r="H410" s="118">
        <v>0</v>
      </c>
    </row>
    <row r="411" spans="1:8" ht="16" x14ac:dyDescent="0.2">
      <c r="A411" s="19">
        <v>410</v>
      </c>
      <c r="B411" s="117" t="s">
        <v>2972</v>
      </c>
      <c r="C411" s="111">
        <v>1</v>
      </c>
      <c r="D411" s="110" t="s">
        <v>923</v>
      </c>
      <c r="E411" s="111">
        <v>1</v>
      </c>
      <c r="F411" s="111">
        <v>0</v>
      </c>
      <c r="G411" s="111">
        <v>0</v>
      </c>
      <c r="H411" s="118">
        <v>0</v>
      </c>
    </row>
    <row r="412" spans="1:8" ht="16" x14ac:dyDescent="0.2">
      <c r="A412" s="19">
        <v>411</v>
      </c>
      <c r="B412" s="117" t="s">
        <v>2834</v>
      </c>
      <c r="C412" s="111">
        <v>1</v>
      </c>
      <c r="D412" s="110" t="s">
        <v>1675</v>
      </c>
      <c r="E412" s="111">
        <v>0</v>
      </c>
      <c r="F412" s="111">
        <v>0</v>
      </c>
      <c r="G412" s="111">
        <v>0</v>
      </c>
      <c r="H412" s="118">
        <v>1</v>
      </c>
    </row>
    <row r="413" spans="1:8" ht="16" x14ac:dyDescent="0.2">
      <c r="A413" s="19">
        <v>412</v>
      </c>
      <c r="B413" s="117" t="s">
        <v>2893</v>
      </c>
      <c r="C413" s="111">
        <v>1</v>
      </c>
      <c r="D413" s="110" t="s">
        <v>2217</v>
      </c>
      <c r="E413" s="111">
        <v>1</v>
      </c>
      <c r="F413" s="111">
        <v>0</v>
      </c>
      <c r="G413" s="111">
        <v>0</v>
      </c>
      <c r="H413" s="118">
        <v>0</v>
      </c>
    </row>
    <row r="414" spans="1:8" ht="16" x14ac:dyDescent="0.2">
      <c r="A414" s="19">
        <v>413</v>
      </c>
      <c r="B414" s="117" t="s">
        <v>2858</v>
      </c>
      <c r="C414" s="111">
        <v>1</v>
      </c>
      <c r="D414" s="110" t="s">
        <v>2249</v>
      </c>
      <c r="E414" s="111">
        <v>1</v>
      </c>
      <c r="F414" s="111">
        <v>0</v>
      </c>
      <c r="G414" s="111">
        <v>0</v>
      </c>
      <c r="H414" s="118">
        <v>0</v>
      </c>
    </row>
    <row r="415" spans="1:8" ht="16" x14ac:dyDescent="0.2">
      <c r="A415" s="19">
        <v>414</v>
      </c>
      <c r="B415" s="117" t="s">
        <v>3617</v>
      </c>
      <c r="C415" s="111">
        <v>1</v>
      </c>
      <c r="D415" s="110" t="s">
        <v>2205</v>
      </c>
      <c r="E415" s="111">
        <v>1</v>
      </c>
      <c r="F415" s="111">
        <v>0</v>
      </c>
      <c r="G415" s="111">
        <v>0</v>
      </c>
      <c r="H415" s="118">
        <v>0</v>
      </c>
    </row>
    <row r="416" spans="1:8" ht="16" x14ac:dyDescent="0.2">
      <c r="A416" s="19">
        <v>415</v>
      </c>
      <c r="B416" s="117" t="s">
        <v>3198</v>
      </c>
      <c r="C416" s="111">
        <v>1</v>
      </c>
      <c r="D416" s="110" t="s">
        <v>2262</v>
      </c>
      <c r="E416" s="111">
        <v>1</v>
      </c>
      <c r="F416" s="111">
        <v>0</v>
      </c>
      <c r="G416" s="111">
        <v>0</v>
      </c>
      <c r="H416" s="118">
        <v>0</v>
      </c>
    </row>
    <row r="417" spans="1:8" ht="16" x14ac:dyDescent="0.2">
      <c r="A417" s="19">
        <v>416</v>
      </c>
      <c r="B417" s="117" t="s">
        <v>3236</v>
      </c>
      <c r="C417" s="111">
        <v>1</v>
      </c>
      <c r="D417" s="110" t="s">
        <v>2242</v>
      </c>
      <c r="E417" s="111">
        <v>1</v>
      </c>
      <c r="F417" s="111">
        <v>0</v>
      </c>
      <c r="G417" s="111">
        <v>0</v>
      </c>
      <c r="H417" s="118">
        <v>0</v>
      </c>
    </row>
    <row r="418" spans="1:8" ht="16" x14ac:dyDescent="0.2">
      <c r="A418" s="19">
        <v>417</v>
      </c>
      <c r="B418" s="117" t="s">
        <v>2945</v>
      </c>
      <c r="C418" s="111">
        <v>1</v>
      </c>
      <c r="D418" s="110" t="s">
        <v>2241</v>
      </c>
      <c r="E418" s="111">
        <v>1</v>
      </c>
      <c r="F418" s="111">
        <v>0</v>
      </c>
      <c r="G418" s="111">
        <v>0</v>
      </c>
      <c r="H418" s="118">
        <v>0</v>
      </c>
    </row>
    <row r="419" spans="1:8" ht="16" x14ac:dyDescent="0.2">
      <c r="A419" s="19">
        <v>418</v>
      </c>
      <c r="B419" s="117" t="s">
        <v>1205</v>
      </c>
      <c r="C419" s="111">
        <v>1</v>
      </c>
      <c r="D419" s="110" t="s">
        <v>1204</v>
      </c>
      <c r="E419" s="111">
        <v>1</v>
      </c>
      <c r="F419" s="111">
        <v>0</v>
      </c>
      <c r="G419" s="111">
        <v>0</v>
      </c>
      <c r="H419" s="118">
        <v>0</v>
      </c>
    </row>
    <row r="420" spans="1:8" ht="16" x14ac:dyDescent="0.2">
      <c r="A420" s="19">
        <v>419</v>
      </c>
      <c r="B420" s="117" t="s">
        <v>3120</v>
      </c>
      <c r="C420" s="111">
        <v>1</v>
      </c>
      <c r="D420" s="110" t="s">
        <v>2349</v>
      </c>
      <c r="E420" s="111">
        <v>1</v>
      </c>
      <c r="F420" s="111">
        <v>0</v>
      </c>
      <c r="G420" s="111">
        <v>0</v>
      </c>
      <c r="H420" s="118">
        <v>0</v>
      </c>
    </row>
    <row r="421" spans="1:8" ht="16" x14ac:dyDescent="0.2">
      <c r="A421" s="19">
        <v>420</v>
      </c>
      <c r="B421" s="117" t="s">
        <v>3303</v>
      </c>
      <c r="C421" s="111">
        <v>1</v>
      </c>
      <c r="D421" s="110" t="s">
        <v>1037</v>
      </c>
      <c r="E421" s="111">
        <v>1</v>
      </c>
      <c r="F421" s="111">
        <v>0</v>
      </c>
      <c r="G421" s="111">
        <v>0</v>
      </c>
      <c r="H421" s="118">
        <v>0</v>
      </c>
    </row>
    <row r="422" spans="1:8" ht="16" x14ac:dyDescent="0.2">
      <c r="A422" s="19">
        <v>421</v>
      </c>
      <c r="B422" s="117" t="s">
        <v>3162</v>
      </c>
      <c r="C422" s="111">
        <v>1</v>
      </c>
      <c r="D422" s="110" t="s">
        <v>1200</v>
      </c>
      <c r="E422" s="111">
        <v>1</v>
      </c>
      <c r="F422" s="111">
        <v>0</v>
      </c>
      <c r="G422" s="111">
        <v>0</v>
      </c>
      <c r="H422" s="118">
        <v>0</v>
      </c>
    </row>
    <row r="423" spans="1:8" ht="16" x14ac:dyDescent="0.2">
      <c r="A423" s="19">
        <v>422</v>
      </c>
      <c r="B423" s="117" t="s">
        <v>3646</v>
      </c>
      <c r="C423" s="111">
        <v>1</v>
      </c>
      <c r="D423" s="110" t="s">
        <v>2318</v>
      </c>
      <c r="E423" s="111">
        <v>1</v>
      </c>
      <c r="F423" s="111">
        <v>0</v>
      </c>
      <c r="G423" s="111">
        <v>0</v>
      </c>
      <c r="H423" s="118">
        <v>0</v>
      </c>
    </row>
    <row r="424" spans="1:8" ht="16" x14ac:dyDescent="0.2">
      <c r="A424" s="19">
        <v>423</v>
      </c>
      <c r="B424" s="117" t="s">
        <v>3626</v>
      </c>
      <c r="C424" s="111">
        <v>1</v>
      </c>
      <c r="D424" s="110" t="s">
        <v>1122</v>
      </c>
      <c r="E424" s="111">
        <v>1</v>
      </c>
      <c r="F424" s="111">
        <v>0</v>
      </c>
      <c r="G424" s="111">
        <v>0</v>
      </c>
      <c r="H424" s="118">
        <v>0</v>
      </c>
    </row>
    <row r="425" spans="1:8" ht="16" x14ac:dyDescent="0.2">
      <c r="A425" s="19">
        <v>424</v>
      </c>
      <c r="B425" s="117" t="s">
        <v>3388</v>
      </c>
      <c r="C425" s="111">
        <v>1</v>
      </c>
      <c r="D425" s="110" t="s">
        <v>1558</v>
      </c>
      <c r="E425" s="111">
        <v>0</v>
      </c>
      <c r="F425" s="111">
        <v>0</v>
      </c>
      <c r="G425" s="111">
        <v>0</v>
      </c>
      <c r="H425" s="118">
        <v>1</v>
      </c>
    </row>
    <row r="426" spans="1:8" ht="16" x14ac:dyDescent="0.2">
      <c r="A426" s="19">
        <v>425</v>
      </c>
      <c r="B426" s="117" t="s">
        <v>3359</v>
      </c>
      <c r="C426" s="111">
        <v>1</v>
      </c>
      <c r="D426" s="110" t="s">
        <v>985</v>
      </c>
      <c r="E426" s="111">
        <v>1</v>
      </c>
      <c r="F426" s="111">
        <v>0</v>
      </c>
      <c r="G426" s="111">
        <v>0</v>
      </c>
      <c r="H426" s="118">
        <v>0</v>
      </c>
    </row>
    <row r="427" spans="1:8" ht="16" x14ac:dyDescent="0.2">
      <c r="A427" s="19">
        <v>426</v>
      </c>
      <c r="B427" s="117" t="s">
        <v>3583</v>
      </c>
      <c r="C427" s="111">
        <v>1</v>
      </c>
      <c r="D427" s="110" t="s">
        <v>1665</v>
      </c>
      <c r="E427" s="111">
        <v>0</v>
      </c>
      <c r="F427" s="111">
        <v>0</v>
      </c>
      <c r="G427" s="111">
        <v>1</v>
      </c>
      <c r="H427" s="118">
        <v>0</v>
      </c>
    </row>
    <row r="428" spans="1:8" ht="16" x14ac:dyDescent="0.2">
      <c r="A428" s="19">
        <v>427</v>
      </c>
      <c r="B428" s="117" t="s">
        <v>3006</v>
      </c>
      <c r="C428" s="111">
        <v>1</v>
      </c>
      <c r="D428" s="110" t="s">
        <v>1667</v>
      </c>
      <c r="E428" s="111">
        <v>0</v>
      </c>
      <c r="F428" s="111">
        <v>0</v>
      </c>
      <c r="G428" s="111">
        <v>1</v>
      </c>
      <c r="H428" s="118">
        <v>0</v>
      </c>
    </row>
    <row r="429" spans="1:8" ht="16" x14ac:dyDescent="0.2">
      <c r="A429" s="19">
        <v>428</v>
      </c>
      <c r="B429" s="117" t="s">
        <v>3222</v>
      </c>
      <c r="C429" s="111">
        <v>1</v>
      </c>
      <c r="D429" s="110" t="s">
        <v>1441</v>
      </c>
      <c r="E429" s="111">
        <v>1</v>
      </c>
      <c r="F429" s="111">
        <v>0</v>
      </c>
      <c r="G429" s="111">
        <v>0</v>
      </c>
      <c r="H429" s="118">
        <v>0</v>
      </c>
    </row>
    <row r="430" spans="1:8" ht="16" x14ac:dyDescent="0.2">
      <c r="A430" s="19">
        <v>429</v>
      </c>
      <c r="B430" s="117" t="s">
        <v>3504</v>
      </c>
      <c r="C430" s="111">
        <v>1</v>
      </c>
      <c r="D430" s="110" t="s">
        <v>939</v>
      </c>
      <c r="E430" s="111">
        <v>1</v>
      </c>
      <c r="F430" s="111">
        <v>0</v>
      </c>
      <c r="G430" s="111">
        <v>0</v>
      </c>
      <c r="H430" s="118">
        <v>0</v>
      </c>
    </row>
    <row r="431" spans="1:8" ht="16" x14ac:dyDescent="0.2">
      <c r="A431" s="19">
        <v>430</v>
      </c>
      <c r="B431" s="117" t="s">
        <v>3169</v>
      </c>
      <c r="C431" s="111">
        <v>1</v>
      </c>
      <c r="D431" s="110" t="s">
        <v>2287</v>
      </c>
      <c r="E431" s="111">
        <v>1</v>
      </c>
      <c r="F431" s="111">
        <v>0</v>
      </c>
      <c r="G431" s="111">
        <v>0</v>
      </c>
      <c r="H431" s="118">
        <v>0</v>
      </c>
    </row>
    <row r="432" spans="1:8" ht="16" x14ac:dyDescent="0.2">
      <c r="A432" s="19">
        <v>431</v>
      </c>
      <c r="B432" s="117" t="s">
        <v>3335</v>
      </c>
      <c r="C432" s="111">
        <v>1</v>
      </c>
      <c r="D432" s="110" t="s">
        <v>1606</v>
      </c>
      <c r="E432" s="111">
        <v>0</v>
      </c>
      <c r="F432" s="111">
        <v>0</v>
      </c>
      <c r="G432" s="111">
        <v>0</v>
      </c>
      <c r="H432" s="118">
        <v>1</v>
      </c>
    </row>
    <row r="433" spans="1:8" ht="16" x14ac:dyDescent="0.2">
      <c r="A433" s="19">
        <v>432</v>
      </c>
      <c r="B433" s="117" t="s">
        <v>3342</v>
      </c>
      <c r="C433" s="111">
        <v>1</v>
      </c>
      <c r="D433" s="110" t="s">
        <v>1550</v>
      </c>
      <c r="E433" s="111">
        <v>0</v>
      </c>
      <c r="F433" s="111">
        <v>0</v>
      </c>
      <c r="G433" s="111">
        <v>0</v>
      </c>
      <c r="H433" s="118">
        <v>1</v>
      </c>
    </row>
    <row r="434" spans="1:8" ht="16" x14ac:dyDescent="0.2">
      <c r="A434" s="19">
        <v>433</v>
      </c>
      <c r="B434" s="117" t="s">
        <v>3031</v>
      </c>
      <c r="C434" s="111">
        <v>1</v>
      </c>
      <c r="D434" s="110" t="s">
        <v>2257</v>
      </c>
      <c r="E434" s="111">
        <v>1</v>
      </c>
      <c r="F434" s="111">
        <v>0</v>
      </c>
      <c r="G434" s="111">
        <v>0</v>
      </c>
      <c r="H434" s="118">
        <v>0</v>
      </c>
    </row>
    <row r="435" spans="1:8" ht="16" x14ac:dyDescent="0.2">
      <c r="A435" s="19">
        <v>434</v>
      </c>
      <c r="B435" s="117" t="s">
        <v>3108</v>
      </c>
      <c r="C435" s="111">
        <v>1</v>
      </c>
      <c r="D435" s="110" t="s">
        <v>1655</v>
      </c>
      <c r="E435" s="111">
        <v>0</v>
      </c>
      <c r="F435" s="111">
        <v>1</v>
      </c>
      <c r="G435" s="111">
        <v>0</v>
      </c>
      <c r="H435" s="118">
        <v>0</v>
      </c>
    </row>
    <row r="436" spans="1:8" ht="16" x14ac:dyDescent="0.2">
      <c r="A436" s="19">
        <v>435</v>
      </c>
      <c r="B436" s="117" t="s">
        <v>3232</v>
      </c>
      <c r="C436" s="111">
        <v>1</v>
      </c>
      <c r="D436" s="110" t="s">
        <v>1652</v>
      </c>
      <c r="E436" s="111">
        <v>0</v>
      </c>
      <c r="F436" s="111">
        <v>1</v>
      </c>
      <c r="G436" s="111">
        <v>0</v>
      </c>
      <c r="H436" s="118">
        <v>0</v>
      </c>
    </row>
    <row r="437" spans="1:8" ht="16" x14ac:dyDescent="0.2">
      <c r="A437" s="19">
        <v>436</v>
      </c>
      <c r="B437" s="117" t="s">
        <v>2851</v>
      </c>
      <c r="C437" s="111">
        <v>1</v>
      </c>
      <c r="D437" s="110" t="s">
        <v>2316</v>
      </c>
      <c r="E437" s="111">
        <v>1</v>
      </c>
      <c r="F437" s="111">
        <v>0</v>
      </c>
      <c r="G437" s="111">
        <v>0</v>
      </c>
      <c r="H437" s="118">
        <v>0</v>
      </c>
    </row>
    <row r="438" spans="1:8" ht="16" x14ac:dyDescent="0.2">
      <c r="A438" s="19">
        <v>437</v>
      </c>
      <c r="B438" s="117" t="s">
        <v>3262</v>
      </c>
      <c r="C438" s="111">
        <v>1</v>
      </c>
      <c r="D438" s="110" t="s">
        <v>3263</v>
      </c>
      <c r="E438" s="111">
        <v>1</v>
      </c>
      <c r="F438" s="111">
        <v>0</v>
      </c>
      <c r="G438" s="111">
        <v>0</v>
      </c>
      <c r="H438" s="118">
        <v>0</v>
      </c>
    </row>
    <row r="439" spans="1:8" ht="16" x14ac:dyDescent="0.2">
      <c r="A439" s="19">
        <v>438</v>
      </c>
      <c r="B439" s="117" t="s">
        <v>3299</v>
      </c>
      <c r="C439" s="111">
        <v>1</v>
      </c>
      <c r="D439" s="110" t="s">
        <v>1129</v>
      </c>
      <c r="E439" s="111">
        <v>1</v>
      </c>
      <c r="F439" s="111">
        <v>0</v>
      </c>
      <c r="G439" s="111">
        <v>0</v>
      </c>
      <c r="H439" s="118">
        <v>0</v>
      </c>
    </row>
    <row r="440" spans="1:8" ht="16" x14ac:dyDescent="0.2">
      <c r="A440" s="19">
        <v>439</v>
      </c>
      <c r="B440" s="117" t="s">
        <v>3290</v>
      </c>
      <c r="C440" s="111">
        <v>1</v>
      </c>
      <c r="D440" s="110" t="s">
        <v>3291</v>
      </c>
      <c r="E440" s="111">
        <v>1</v>
      </c>
      <c r="F440" s="111">
        <v>0</v>
      </c>
      <c r="G440" s="111">
        <v>0</v>
      </c>
      <c r="H440" s="118">
        <v>0</v>
      </c>
    </row>
    <row r="441" spans="1:8" ht="16" x14ac:dyDescent="0.2">
      <c r="A441" s="19">
        <v>440</v>
      </c>
      <c r="B441" s="117" t="s">
        <v>3257</v>
      </c>
      <c r="C441" s="111">
        <v>1</v>
      </c>
      <c r="D441" s="110" t="s">
        <v>2282</v>
      </c>
      <c r="E441" s="111">
        <v>1</v>
      </c>
      <c r="F441" s="111">
        <v>0</v>
      </c>
      <c r="G441" s="111">
        <v>0</v>
      </c>
      <c r="H441" s="118">
        <v>0</v>
      </c>
    </row>
    <row r="442" spans="1:8" ht="16" x14ac:dyDescent="0.2">
      <c r="A442" s="19">
        <v>441</v>
      </c>
      <c r="B442" s="117" t="s">
        <v>1170</v>
      </c>
      <c r="C442" s="111">
        <v>1</v>
      </c>
      <c r="D442" s="110" t="s">
        <v>1169</v>
      </c>
      <c r="E442" s="111">
        <v>1</v>
      </c>
      <c r="F442" s="111">
        <v>0</v>
      </c>
      <c r="G442" s="111">
        <v>0</v>
      </c>
      <c r="H442" s="118">
        <v>0</v>
      </c>
    </row>
    <row r="443" spans="1:8" ht="16" x14ac:dyDescent="0.2">
      <c r="A443" s="19">
        <v>442</v>
      </c>
      <c r="B443" s="117" t="s">
        <v>3353</v>
      </c>
      <c r="C443" s="111">
        <v>1</v>
      </c>
      <c r="D443" s="110" t="s">
        <v>1599</v>
      </c>
      <c r="E443" s="111">
        <v>0</v>
      </c>
      <c r="F443" s="111">
        <v>0</v>
      </c>
      <c r="G443" s="111">
        <v>0</v>
      </c>
      <c r="H443" s="118">
        <v>1</v>
      </c>
    </row>
    <row r="444" spans="1:8" ht="16" x14ac:dyDescent="0.2">
      <c r="A444" s="19">
        <v>443</v>
      </c>
      <c r="B444" s="117" t="s">
        <v>2850</v>
      </c>
      <c r="C444" s="111">
        <v>1</v>
      </c>
      <c r="D444" s="110" t="s">
        <v>1539</v>
      </c>
      <c r="E444" s="111">
        <v>1</v>
      </c>
      <c r="F444" s="111">
        <v>0</v>
      </c>
      <c r="G444" s="111">
        <v>0</v>
      </c>
      <c r="H444" s="118">
        <v>0</v>
      </c>
    </row>
    <row r="445" spans="1:8" ht="16" x14ac:dyDescent="0.2">
      <c r="A445" s="19">
        <v>444</v>
      </c>
      <c r="B445" s="117" t="s">
        <v>3622</v>
      </c>
      <c r="C445" s="111">
        <v>1</v>
      </c>
      <c r="D445" s="110" t="s">
        <v>1635</v>
      </c>
      <c r="E445" s="111">
        <v>0</v>
      </c>
      <c r="F445" s="111">
        <v>1</v>
      </c>
      <c r="G445" s="111">
        <v>0</v>
      </c>
      <c r="H445" s="118">
        <v>0</v>
      </c>
    </row>
    <row r="446" spans="1:8" ht="16" x14ac:dyDescent="0.2">
      <c r="A446" s="19">
        <v>445</v>
      </c>
      <c r="B446" s="117" t="s">
        <v>3533</v>
      </c>
      <c r="C446" s="111">
        <v>1</v>
      </c>
      <c r="D446" s="110" t="s">
        <v>1217</v>
      </c>
      <c r="E446" s="111">
        <v>1</v>
      </c>
      <c r="F446" s="111">
        <v>0</v>
      </c>
      <c r="G446" s="111">
        <v>0</v>
      </c>
      <c r="H446" s="118">
        <v>0</v>
      </c>
    </row>
    <row r="447" spans="1:8" ht="16" x14ac:dyDescent="0.2">
      <c r="A447" s="19">
        <v>446</v>
      </c>
      <c r="B447" s="117" t="s">
        <v>3380</v>
      </c>
      <c r="C447" s="111">
        <v>1</v>
      </c>
      <c r="D447" s="110" t="s">
        <v>1653</v>
      </c>
      <c r="E447" s="111">
        <v>0</v>
      </c>
      <c r="F447" s="111">
        <v>1</v>
      </c>
      <c r="G447" s="111">
        <v>0</v>
      </c>
      <c r="H447" s="118">
        <v>0</v>
      </c>
    </row>
    <row r="448" spans="1:8" ht="16" x14ac:dyDescent="0.2">
      <c r="A448" s="19">
        <v>447</v>
      </c>
      <c r="B448" s="117" t="s">
        <v>2937</v>
      </c>
      <c r="C448" s="111">
        <v>1</v>
      </c>
      <c r="D448" s="110" t="s">
        <v>2295</v>
      </c>
      <c r="E448" s="111">
        <v>1</v>
      </c>
      <c r="F448" s="111">
        <v>0</v>
      </c>
      <c r="G448" s="111">
        <v>0</v>
      </c>
      <c r="H448" s="118">
        <v>0</v>
      </c>
    </row>
    <row r="449" spans="1:8" ht="16" x14ac:dyDescent="0.2">
      <c r="A449" s="19">
        <v>448</v>
      </c>
      <c r="B449" s="117" t="s">
        <v>3279</v>
      </c>
      <c r="C449" s="111">
        <v>1</v>
      </c>
      <c r="D449" s="110" t="s">
        <v>921</v>
      </c>
      <c r="E449" s="111">
        <v>1</v>
      </c>
      <c r="F449" s="111">
        <v>0</v>
      </c>
      <c r="G449" s="111">
        <v>0</v>
      </c>
      <c r="H449" s="118">
        <v>0</v>
      </c>
    </row>
    <row r="450" spans="1:8" ht="16" x14ac:dyDescent="0.2">
      <c r="A450" s="19">
        <v>449</v>
      </c>
      <c r="B450" s="117" t="s">
        <v>3675</v>
      </c>
      <c r="C450" s="111">
        <v>1</v>
      </c>
      <c r="D450" s="110" t="s">
        <v>1401</v>
      </c>
      <c r="E450" s="111">
        <v>0</v>
      </c>
      <c r="F450" s="111">
        <v>1</v>
      </c>
      <c r="G450" s="111">
        <v>0</v>
      </c>
      <c r="H450" s="118">
        <v>0</v>
      </c>
    </row>
    <row r="451" spans="1:8" ht="16" x14ac:dyDescent="0.2">
      <c r="A451" s="19">
        <v>450</v>
      </c>
      <c r="B451" s="117" t="s">
        <v>2330</v>
      </c>
      <c r="C451" s="111">
        <v>1</v>
      </c>
      <c r="D451" s="110" t="s">
        <v>2371</v>
      </c>
      <c r="E451" s="111">
        <v>1</v>
      </c>
      <c r="F451" s="111">
        <v>0</v>
      </c>
      <c r="G451" s="111">
        <v>0</v>
      </c>
      <c r="H451" s="118">
        <v>0</v>
      </c>
    </row>
    <row r="452" spans="1:8" ht="16" x14ac:dyDescent="0.2">
      <c r="A452" s="19">
        <v>451</v>
      </c>
      <c r="B452" s="117" t="s">
        <v>3478</v>
      </c>
      <c r="C452" s="111">
        <v>1</v>
      </c>
      <c r="D452" s="110" t="s">
        <v>1636</v>
      </c>
      <c r="E452" s="111">
        <v>0</v>
      </c>
      <c r="F452" s="111">
        <v>1</v>
      </c>
      <c r="G452" s="111">
        <v>0</v>
      </c>
      <c r="H452" s="118">
        <v>0</v>
      </c>
    </row>
    <row r="453" spans="1:8" ht="16" x14ac:dyDescent="0.2">
      <c r="A453" s="19">
        <v>452</v>
      </c>
      <c r="B453" s="117" t="s">
        <v>3177</v>
      </c>
      <c r="C453" s="111">
        <v>1</v>
      </c>
      <c r="D453" s="110" t="s">
        <v>2317</v>
      </c>
      <c r="E453" s="111">
        <v>1</v>
      </c>
      <c r="F453" s="111">
        <v>0</v>
      </c>
      <c r="G453" s="111">
        <v>0</v>
      </c>
      <c r="H453" s="118">
        <v>0</v>
      </c>
    </row>
    <row r="454" spans="1:8" ht="16" x14ac:dyDescent="0.2">
      <c r="A454" s="19">
        <v>453</v>
      </c>
      <c r="B454" s="117" t="s">
        <v>3443</v>
      </c>
      <c r="C454" s="111">
        <v>1</v>
      </c>
      <c r="D454" s="110" t="s">
        <v>2224</v>
      </c>
      <c r="E454" s="111">
        <v>1</v>
      </c>
      <c r="F454" s="111">
        <v>0</v>
      </c>
      <c r="G454" s="111">
        <v>0</v>
      </c>
      <c r="H454" s="118">
        <v>0</v>
      </c>
    </row>
    <row r="455" spans="1:8" ht="16" x14ac:dyDescent="0.2">
      <c r="A455" s="19">
        <v>454</v>
      </c>
      <c r="B455" s="117" t="s">
        <v>3550</v>
      </c>
      <c r="C455" s="111">
        <v>1</v>
      </c>
      <c r="D455" s="110" t="s">
        <v>3551</v>
      </c>
      <c r="E455" s="111">
        <v>0</v>
      </c>
      <c r="F455" s="111">
        <v>0</v>
      </c>
      <c r="G455" s="111">
        <v>1</v>
      </c>
      <c r="H455" s="118">
        <v>0</v>
      </c>
    </row>
    <row r="456" spans="1:8" ht="16" x14ac:dyDescent="0.2">
      <c r="A456" s="19">
        <v>455</v>
      </c>
      <c r="B456" s="117" t="s">
        <v>3140</v>
      </c>
      <c r="C456" s="111">
        <v>1</v>
      </c>
      <c r="D456" s="110" t="s">
        <v>2322</v>
      </c>
      <c r="E456" s="111">
        <v>1</v>
      </c>
      <c r="F456" s="111">
        <v>0</v>
      </c>
      <c r="G456" s="111">
        <v>0</v>
      </c>
      <c r="H456" s="118">
        <v>0</v>
      </c>
    </row>
    <row r="457" spans="1:8" ht="16" x14ac:dyDescent="0.2">
      <c r="A457" s="19">
        <v>456</v>
      </c>
      <c r="B457" s="117" t="s">
        <v>3226</v>
      </c>
      <c r="C457" s="111">
        <v>1</v>
      </c>
      <c r="D457" s="110" t="s">
        <v>2350</v>
      </c>
      <c r="E457" s="111">
        <v>1</v>
      </c>
      <c r="F457" s="111">
        <v>0</v>
      </c>
      <c r="G457" s="111">
        <v>0</v>
      </c>
      <c r="H457" s="118">
        <v>0</v>
      </c>
    </row>
    <row r="458" spans="1:8" ht="16" x14ac:dyDescent="0.2">
      <c r="A458" s="19">
        <v>457</v>
      </c>
      <c r="B458" s="117" t="s">
        <v>3274</v>
      </c>
      <c r="C458" s="111">
        <v>1</v>
      </c>
      <c r="D458" s="110" t="s">
        <v>690</v>
      </c>
      <c r="E458" s="111">
        <v>1</v>
      </c>
      <c r="F458" s="111">
        <v>0</v>
      </c>
      <c r="G458" s="111">
        <v>0</v>
      </c>
      <c r="H458" s="118">
        <v>0</v>
      </c>
    </row>
    <row r="459" spans="1:8" ht="16" x14ac:dyDescent="0.2">
      <c r="A459" s="19">
        <v>458</v>
      </c>
      <c r="B459" s="117" t="s">
        <v>3433</v>
      </c>
      <c r="C459" s="111">
        <v>1</v>
      </c>
      <c r="D459" s="110" t="s">
        <v>1174</v>
      </c>
      <c r="E459" s="111">
        <v>1</v>
      </c>
      <c r="F459" s="111">
        <v>0</v>
      </c>
      <c r="G459" s="111">
        <v>0</v>
      </c>
      <c r="H459" s="118">
        <v>0</v>
      </c>
    </row>
    <row r="460" spans="1:8" ht="16" x14ac:dyDescent="0.2">
      <c r="A460" s="19">
        <v>459</v>
      </c>
      <c r="B460" s="117" t="s">
        <v>2827</v>
      </c>
      <c r="C460" s="111">
        <v>1</v>
      </c>
      <c r="D460" s="110" t="s">
        <v>2209</v>
      </c>
      <c r="E460" s="111">
        <v>1</v>
      </c>
      <c r="F460" s="111">
        <v>0</v>
      </c>
      <c r="G460" s="111">
        <v>0</v>
      </c>
      <c r="H460" s="118">
        <v>0</v>
      </c>
    </row>
    <row r="461" spans="1:8" ht="16" x14ac:dyDescent="0.2">
      <c r="A461" s="19">
        <v>460</v>
      </c>
      <c r="B461" s="117" t="s">
        <v>3008</v>
      </c>
      <c r="C461" s="111">
        <v>1</v>
      </c>
      <c r="D461" s="110" t="s">
        <v>2207</v>
      </c>
      <c r="E461" s="111">
        <v>1</v>
      </c>
      <c r="F461" s="111">
        <v>0</v>
      </c>
      <c r="G461" s="111">
        <v>0</v>
      </c>
      <c r="H461" s="118">
        <v>0</v>
      </c>
    </row>
    <row r="462" spans="1:8" ht="16" x14ac:dyDescent="0.2">
      <c r="A462" s="19">
        <v>461</v>
      </c>
      <c r="B462" s="117" t="s">
        <v>2915</v>
      </c>
      <c r="C462" s="111">
        <v>1</v>
      </c>
      <c r="D462" s="110" t="s">
        <v>2276</v>
      </c>
      <c r="E462" s="111">
        <v>1</v>
      </c>
      <c r="F462" s="111">
        <v>0</v>
      </c>
      <c r="G462" s="111">
        <v>0</v>
      </c>
      <c r="H462" s="118">
        <v>0</v>
      </c>
    </row>
    <row r="463" spans="1:8" ht="16" x14ac:dyDescent="0.2">
      <c r="A463" s="19">
        <v>462</v>
      </c>
      <c r="B463" s="117" t="s">
        <v>1203</v>
      </c>
      <c r="C463" s="111">
        <v>1</v>
      </c>
      <c r="D463" s="110" t="s">
        <v>1202</v>
      </c>
      <c r="E463" s="111">
        <v>1</v>
      </c>
      <c r="F463" s="111">
        <v>0</v>
      </c>
      <c r="G463" s="111">
        <v>0</v>
      </c>
      <c r="H463" s="118">
        <v>0</v>
      </c>
    </row>
    <row r="464" spans="1:8" ht="16" x14ac:dyDescent="0.2">
      <c r="A464" s="19">
        <v>463</v>
      </c>
      <c r="B464" s="117" t="s">
        <v>3384</v>
      </c>
      <c r="C464" s="111">
        <v>1</v>
      </c>
      <c r="D464" s="110" t="s">
        <v>1017</v>
      </c>
      <c r="E464" s="111">
        <v>1</v>
      </c>
      <c r="F464" s="111">
        <v>0</v>
      </c>
      <c r="G464" s="111">
        <v>0</v>
      </c>
      <c r="H464" s="118">
        <v>0</v>
      </c>
    </row>
    <row r="465" spans="1:8" ht="16" x14ac:dyDescent="0.2">
      <c r="A465" s="19">
        <v>464</v>
      </c>
      <c r="B465" s="117" t="s">
        <v>3469</v>
      </c>
      <c r="C465" s="111">
        <v>1</v>
      </c>
      <c r="D465" s="110" t="s">
        <v>1654</v>
      </c>
      <c r="E465" s="111">
        <v>0</v>
      </c>
      <c r="F465" s="111">
        <v>1</v>
      </c>
      <c r="G465" s="111">
        <v>0</v>
      </c>
      <c r="H465" s="118">
        <v>0</v>
      </c>
    </row>
    <row r="466" spans="1:8" ht="16" x14ac:dyDescent="0.2">
      <c r="A466" s="19">
        <v>465</v>
      </c>
      <c r="B466" s="117" t="s">
        <v>1695</v>
      </c>
      <c r="C466" s="111">
        <v>1</v>
      </c>
      <c r="D466" s="110" t="s">
        <v>1251</v>
      </c>
      <c r="E466" s="111">
        <v>1</v>
      </c>
      <c r="F466" s="111">
        <v>0</v>
      </c>
      <c r="G466" s="111">
        <v>0</v>
      </c>
      <c r="H466" s="118">
        <v>0</v>
      </c>
    </row>
    <row r="467" spans="1:8" ht="16" x14ac:dyDescent="0.2">
      <c r="A467" s="19">
        <v>466</v>
      </c>
      <c r="B467" s="117" t="s">
        <v>3288</v>
      </c>
      <c r="C467" s="111">
        <v>1</v>
      </c>
      <c r="D467" s="110" t="s">
        <v>1155</v>
      </c>
      <c r="E467" s="111">
        <v>1</v>
      </c>
      <c r="F467" s="111">
        <v>0</v>
      </c>
      <c r="G467" s="111">
        <v>0</v>
      </c>
      <c r="H467" s="118">
        <v>0</v>
      </c>
    </row>
    <row r="468" spans="1:8" ht="16" x14ac:dyDescent="0.2">
      <c r="A468" s="19">
        <v>467</v>
      </c>
      <c r="B468" s="117" t="s">
        <v>3225</v>
      </c>
      <c r="C468" s="111">
        <v>1</v>
      </c>
      <c r="D468" s="110" t="s">
        <v>2319</v>
      </c>
      <c r="E468" s="111">
        <v>1</v>
      </c>
      <c r="F468" s="111">
        <v>0</v>
      </c>
      <c r="G468" s="111">
        <v>0</v>
      </c>
      <c r="H468" s="118">
        <v>0</v>
      </c>
    </row>
    <row r="469" spans="1:8" ht="16" x14ac:dyDescent="0.2">
      <c r="A469" s="19">
        <v>468</v>
      </c>
      <c r="B469" s="117" t="s">
        <v>2942</v>
      </c>
      <c r="C469" s="111">
        <v>1</v>
      </c>
      <c r="D469" s="110" t="s">
        <v>2943</v>
      </c>
      <c r="E469" s="111">
        <v>1</v>
      </c>
      <c r="F469" s="111">
        <v>0</v>
      </c>
      <c r="G469" s="111">
        <v>0</v>
      </c>
      <c r="H469" s="118">
        <v>0</v>
      </c>
    </row>
    <row r="470" spans="1:8" ht="16" x14ac:dyDescent="0.2">
      <c r="A470" s="19">
        <v>469</v>
      </c>
      <c r="B470" s="117" t="s">
        <v>3040</v>
      </c>
      <c r="C470" s="111">
        <v>1</v>
      </c>
      <c r="D470" s="110" t="s">
        <v>1436</v>
      </c>
      <c r="E470" s="111">
        <v>0</v>
      </c>
      <c r="F470" s="111">
        <v>1</v>
      </c>
      <c r="G470" s="111">
        <v>0</v>
      </c>
      <c r="H470" s="118">
        <v>0</v>
      </c>
    </row>
    <row r="471" spans="1:8" ht="16" x14ac:dyDescent="0.2">
      <c r="A471" s="19">
        <v>470</v>
      </c>
      <c r="B471" s="117" t="s">
        <v>2876</v>
      </c>
      <c r="C471" s="111">
        <v>1</v>
      </c>
      <c r="D471" s="110" t="s">
        <v>1422</v>
      </c>
      <c r="E471" s="111">
        <v>0</v>
      </c>
      <c r="F471" s="111">
        <v>1</v>
      </c>
      <c r="G471" s="111">
        <v>0</v>
      </c>
      <c r="H471" s="118">
        <v>0</v>
      </c>
    </row>
    <row r="472" spans="1:8" ht="16" x14ac:dyDescent="0.2">
      <c r="A472" s="19">
        <v>471</v>
      </c>
      <c r="B472" s="117" t="s">
        <v>1019</v>
      </c>
      <c r="C472" s="111">
        <v>1</v>
      </c>
      <c r="D472" s="110" t="s">
        <v>1018</v>
      </c>
      <c r="E472" s="111">
        <v>1</v>
      </c>
      <c r="F472" s="111">
        <v>0</v>
      </c>
      <c r="G472" s="111">
        <v>0</v>
      </c>
      <c r="H472" s="118">
        <v>0</v>
      </c>
    </row>
    <row r="473" spans="1:8" ht="16" x14ac:dyDescent="0.2">
      <c r="A473" s="19">
        <v>472</v>
      </c>
      <c r="B473" s="117" t="s">
        <v>948</v>
      </c>
      <c r="C473" s="111">
        <v>1</v>
      </c>
      <c r="D473" s="110" t="s">
        <v>947</v>
      </c>
      <c r="E473" s="111">
        <v>1</v>
      </c>
      <c r="F473" s="111">
        <v>0</v>
      </c>
      <c r="G473" s="111">
        <v>0</v>
      </c>
      <c r="H473" s="118">
        <v>0</v>
      </c>
    </row>
    <row r="474" spans="1:8" ht="16" x14ac:dyDescent="0.2">
      <c r="A474" s="19">
        <v>473</v>
      </c>
      <c r="B474" s="117" t="s">
        <v>3515</v>
      </c>
      <c r="C474" s="111">
        <v>1</v>
      </c>
      <c r="D474" s="110" t="s">
        <v>1670</v>
      </c>
      <c r="E474" s="111">
        <v>0</v>
      </c>
      <c r="F474" s="111">
        <v>0</v>
      </c>
      <c r="G474" s="111">
        <v>1</v>
      </c>
      <c r="H474" s="118">
        <v>0</v>
      </c>
    </row>
    <row r="475" spans="1:8" ht="16" x14ac:dyDescent="0.2">
      <c r="A475" s="19">
        <v>474</v>
      </c>
      <c r="B475" s="117" t="s">
        <v>3128</v>
      </c>
      <c r="C475" s="111">
        <v>1</v>
      </c>
      <c r="D475" s="110" t="s">
        <v>1410</v>
      </c>
      <c r="E475" s="111">
        <v>0</v>
      </c>
      <c r="F475" s="111">
        <v>1</v>
      </c>
      <c r="G475" s="111">
        <v>0</v>
      </c>
      <c r="H475" s="118">
        <v>0</v>
      </c>
    </row>
    <row r="476" spans="1:8" ht="16" x14ac:dyDescent="0.2">
      <c r="A476" s="19">
        <v>475</v>
      </c>
      <c r="B476" s="117" t="s">
        <v>2951</v>
      </c>
      <c r="C476" s="111">
        <v>1</v>
      </c>
      <c r="D476" s="110" t="s">
        <v>2339</v>
      </c>
      <c r="E476" s="111">
        <v>1</v>
      </c>
      <c r="F476" s="111">
        <v>0</v>
      </c>
      <c r="G476" s="111">
        <v>0</v>
      </c>
      <c r="H476" s="118">
        <v>0</v>
      </c>
    </row>
    <row r="477" spans="1:8" ht="16" x14ac:dyDescent="0.2">
      <c r="A477" s="19">
        <v>476</v>
      </c>
      <c r="B477" s="117" t="s">
        <v>2774</v>
      </c>
      <c r="C477" s="111">
        <v>1</v>
      </c>
      <c r="D477" s="110" t="s">
        <v>2220</v>
      </c>
      <c r="E477" s="111">
        <v>1</v>
      </c>
      <c r="F477" s="111">
        <v>0</v>
      </c>
      <c r="G477" s="111">
        <v>0</v>
      </c>
      <c r="H477" s="118">
        <v>0</v>
      </c>
    </row>
    <row r="478" spans="1:8" ht="16" x14ac:dyDescent="0.2">
      <c r="A478" s="19">
        <v>477</v>
      </c>
      <c r="B478" s="117" t="s">
        <v>3690</v>
      </c>
      <c r="C478" s="111">
        <v>1</v>
      </c>
      <c r="D478" s="110" t="s">
        <v>1181</v>
      </c>
      <c r="E478" s="111">
        <v>1</v>
      </c>
      <c r="F478" s="111">
        <v>0</v>
      </c>
      <c r="G478" s="111">
        <v>0</v>
      </c>
      <c r="H478" s="118">
        <v>0</v>
      </c>
    </row>
    <row r="479" spans="1:8" ht="16" x14ac:dyDescent="0.2">
      <c r="A479" s="19">
        <v>478</v>
      </c>
      <c r="B479" s="117" t="s">
        <v>1228</v>
      </c>
      <c r="C479" s="111">
        <v>1</v>
      </c>
      <c r="D479" s="110" t="s">
        <v>1227</v>
      </c>
      <c r="E479" s="111">
        <v>1</v>
      </c>
      <c r="F479" s="111">
        <v>0</v>
      </c>
      <c r="G479" s="111">
        <v>0</v>
      </c>
      <c r="H479" s="118">
        <v>0</v>
      </c>
    </row>
    <row r="480" spans="1:8" ht="16" x14ac:dyDescent="0.2">
      <c r="A480" s="19">
        <v>479</v>
      </c>
      <c r="B480" s="117" t="s">
        <v>3669</v>
      </c>
      <c r="C480" s="111">
        <v>1</v>
      </c>
      <c r="D480" s="110" t="s">
        <v>1325</v>
      </c>
      <c r="E480" s="111">
        <v>0</v>
      </c>
      <c r="F480" s="111">
        <v>1</v>
      </c>
      <c r="G480" s="111">
        <v>0</v>
      </c>
      <c r="H480" s="118">
        <v>0</v>
      </c>
    </row>
    <row r="481" spans="1:8" ht="16" x14ac:dyDescent="0.2">
      <c r="A481" s="19">
        <v>480</v>
      </c>
      <c r="B481" s="117" t="s">
        <v>3455</v>
      </c>
      <c r="C481" s="111">
        <v>1</v>
      </c>
      <c r="D481" s="110" t="s">
        <v>3456</v>
      </c>
      <c r="E481" s="111">
        <v>0</v>
      </c>
      <c r="F481" s="111">
        <v>0</v>
      </c>
      <c r="G481" s="111">
        <v>0</v>
      </c>
      <c r="H481" s="118">
        <v>1</v>
      </c>
    </row>
    <row r="482" spans="1:8" ht="16" x14ac:dyDescent="0.2">
      <c r="A482" s="19">
        <v>481</v>
      </c>
      <c r="B482" s="117" t="s">
        <v>3649</v>
      </c>
      <c r="C482" s="111">
        <v>1</v>
      </c>
      <c r="D482" s="110" t="s">
        <v>685</v>
      </c>
      <c r="E482" s="111">
        <v>1</v>
      </c>
      <c r="F482" s="111">
        <v>0</v>
      </c>
      <c r="G482" s="111">
        <v>0</v>
      </c>
      <c r="H482" s="118">
        <v>0</v>
      </c>
    </row>
    <row r="483" spans="1:8" ht="16" x14ac:dyDescent="0.2">
      <c r="A483" s="19">
        <v>482</v>
      </c>
      <c r="B483" s="117" t="s">
        <v>3427</v>
      </c>
      <c r="C483" s="111">
        <v>1</v>
      </c>
      <c r="D483" s="110" t="s">
        <v>2334</v>
      </c>
      <c r="E483" s="111">
        <v>1</v>
      </c>
      <c r="F483" s="111">
        <v>0</v>
      </c>
      <c r="G483" s="111">
        <v>0</v>
      </c>
      <c r="H483" s="118">
        <v>0</v>
      </c>
    </row>
    <row r="484" spans="1:8" ht="16" x14ac:dyDescent="0.2">
      <c r="A484" s="19">
        <v>483</v>
      </c>
      <c r="B484" s="117" t="s">
        <v>3603</v>
      </c>
      <c r="C484" s="111">
        <v>1</v>
      </c>
      <c r="D484" s="110" t="s">
        <v>3604</v>
      </c>
      <c r="E484" s="111">
        <v>0</v>
      </c>
      <c r="F484" s="111">
        <v>1</v>
      </c>
      <c r="G484" s="111">
        <v>0</v>
      </c>
      <c r="H484" s="118">
        <v>0</v>
      </c>
    </row>
    <row r="485" spans="1:8" ht="16" x14ac:dyDescent="0.2">
      <c r="A485" s="19">
        <v>484</v>
      </c>
      <c r="B485" s="117" t="s">
        <v>3580</v>
      </c>
      <c r="C485" s="111">
        <v>1</v>
      </c>
      <c r="D485" s="110" t="s">
        <v>2365</v>
      </c>
      <c r="E485" s="111">
        <v>1</v>
      </c>
      <c r="F485" s="111">
        <v>0</v>
      </c>
      <c r="G485" s="111">
        <v>0</v>
      </c>
      <c r="H485" s="118">
        <v>0</v>
      </c>
    </row>
    <row r="486" spans="1:8" ht="16" x14ac:dyDescent="0.2">
      <c r="A486" s="19">
        <v>485</v>
      </c>
      <c r="B486" s="117" t="s">
        <v>3034</v>
      </c>
      <c r="C486" s="111">
        <v>1</v>
      </c>
      <c r="D486" s="110" t="s">
        <v>1351</v>
      </c>
      <c r="E486" s="111">
        <v>0</v>
      </c>
      <c r="F486" s="111">
        <v>1</v>
      </c>
      <c r="G486" s="111">
        <v>0</v>
      </c>
      <c r="H486" s="118">
        <v>0</v>
      </c>
    </row>
    <row r="487" spans="1:8" ht="16" x14ac:dyDescent="0.2">
      <c r="A487" s="19">
        <v>486</v>
      </c>
      <c r="B487" s="117" t="s">
        <v>3004</v>
      </c>
      <c r="C487" s="111">
        <v>1</v>
      </c>
      <c r="D487" s="110" t="s">
        <v>2200</v>
      </c>
      <c r="E487" s="111">
        <v>1</v>
      </c>
      <c r="F487" s="111">
        <v>0</v>
      </c>
      <c r="G487" s="111">
        <v>0</v>
      </c>
      <c r="H487" s="118">
        <v>0</v>
      </c>
    </row>
    <row r="488" spans="1:8" ht="16" x14ac:dyDescent="0.2">
      <c r="A488" s="19">
        <v>487</v>
      </c>
      <c r="B488" s="117" t="s">
        <v>3668</v>
      </c>
      <c r="C488" s="111">
        <v>1</v>
      </c>
      <c r="D488" s="110" t="s">
        <v>1313</v>
      </c>
      <c r="E488" s="111">
        <v>0</v>
      </c>
      <c r="F488" s="111">
        <v>1</v>
      </c>
      <c r="G488" s="111">
        <v>0</v>
      </c>
      <c r="H488" s="118">
        <v>0</v>
      </c>
    </row>
    <row r="489" spans="1:8" ht="16" x14ac:dyDescent="0.2">
      <c r="A489" s="19">
        <v>488</v>
      </c>
      <c r="B489" s="117" t="s">
        <v>3041</v>
      </c>
      <c r="C489" s="111">
        <v>1</v>
      </c>
      <c r="D489" s="110" t="s">
        <v>2250</v>
      </c>
      <c r="E489" s="111">
        <v>1</v>
      </c>
      <c r="F489" s="111">
        <v>0</v>
      </c>
      <c r="G489" s="111">
        <v>0</v>
      </c>
      <c r="H489" s="118">
        <v>0</v>
      </c>
    </row>
    <row r="490" spans="1:8" ht="16" x14ac:dyDescent="0.2">
      <c r="A490" s="19">
        <v>489</v>
      </c>
      <c r="B490" s="117" t="s">
        <v>3446</v>
      </c>
      <c r="C490" s="111">
        <v>1</v>
      </c>
      <c r="D490" s="110" t="s">
        <v>2315</v>
      </c>
      <c r="E490" s="111">
        <v>1</v>
      </c>
      <c r="F490" s="111">
        <v>0</v>
      </c>
      <c r="G490" s="111">
        <v>0</v>
      </c>
      <c r="H490" s="118">
        <v>0</v>
      </c>
    </row>
    <row r="491" spans="1:8" ht="16" x14ac:dyDescent="0.2">
      <c r="A491" s="19">
        <v>490</v>
      </c>
      <c r="B491" s="117" t="s">
        <v>3762</v>
      </c>
      <c r="C491" s="111">
        <v>1</v>
      </c>
      <c r="D491" s="110" t="s">
        <v>934</v>
      </c>
      <c r="E491" s="111">
        <v>1</v>
      </c>
      <c r="F491" s="111">
        <v>0</v>
      </c>
      <c r="G491" s="111">
        <v>0</v>
      </c>
      <c r="H491" s="118">
        <v>0</v>
      </c>
    </row>
    <row r="492" spans="1:8" ht="16" x14ac:dyDescent="0.2">
      <c r="A492" s="19">
        <v>491</v>
      </c>
      <c r="B492" s="117" t="s">
        <v>3627</v>
      </c>
      <c r="C492" s="111">
        <v>1</v>
      </c>
      <c r="D492" s="110" t="s">
        <v>1371</v>
      </c>
      <c r="E492" s="111">
        <v>0</v>
      </c>
      <c r="F492" s="111">
        <v>1</v>
      </c>
      <c r="G492" s="111">
        <v>0</v>
      </c>
      <c r="H492" s="118">
        <v>0</v>
      </c>
    </row>
    <row r="493" spans="1:8" ht="16" x14ac:dyDescent="0.2">
      <c r="A493" s="19">
        <v>492</v>
      </c>
      <c r="B493" s="117" t="s">
        <v>3273</v>
      </c>
      <c r="C493" s="111">
        <v>1</v>
      </c>
      <c r="D493" s="110" t="s">
        <v>1238</v>
      </c>
      <c r="E493" s="111">
        <v>1</v>
      </c>
      <c r="F493" s="111">
        <v>0</v>
      </c>
      <c r="G493" s="111">
        <v>0</v>
      </c>
      <c r="H493" s="118">
        <v>0</v>
      </c>
    </row>
    <row r="494" spans="1:8" ht="16" x14ac:dyDescent="0.2">
      <c r="A494" s="19">
        <v>493</v>
      </c>
      <c r="B494" s="117" t="s">
        <v>3398</v>
      </c>
      <c r="C494" s="111">
        <v>1</v>
      </c>
      <c r="D494" s="110" t="s">
        <v>1020</v>
      </c>
      <c r="E494" s="111">
        <v>1</v>
      </c>
      <c r="F494" s="111">
        <v>0</v>
      </c>
      <c r="G494" s="111">
        <v>0</v>
      </c>
      <c r="H494" s="118">
        <v>0</v>
      </c>
    </row>
    <row r="495" spans="1:8" ht="16" x14ac:dyDescent="0.2">
      <c r="A495" s="19">
        <v>494</v>
      </c>
      <c r="B495" s="117" t="s">
        <v>3458</v>
      </c>
      <c r="C495" s="111">
        <v>1</v>
      </c>
      <c r="D495" s="110" t="s">
        <v>978</v>
      </c>
      <c r="E495" s="111">
        <v>1</v>
      </c>
      <c r="F495" s="111">
        <v>0</v>
      </c>
      <c r="G495" s="111">
        <v>0</v>
      </c>
      <c r="H495" s="118">
        <v>0</v>
      </c>
    </row>
    <row r="496" spans="1:8" ht="16" x14ac:dyDescent="0.2">
      <c r="A496" s="19">
        <v>495</v>
      </c>
      <c r="B496" s="117" t="s">
        <v>3703</v>
      </c>
      <c r="C496" s="111">
        <v>1</v>
      </c>
      <c r="D496" s="110" t="s">
        <v>3704</v>
      </c>
      <c r="E496" s="111">
        <v>0</v>
      </c>
      <c r="F496" s="111">
        <v>1</v>
      </c>
      <c r="G496" s="111">
        <v>0</v>
      </c>
      <c r="H496" s="118">
        <v>0</v>
      </c>
    </row>
    <row r="497" spans="1:8" ht="16" x14ac:dyDescent="0.2">
      <c r="A497" s="19">
        <v>496</v>
      </c>
      <c r="B497" s="117" t="s">
        <v>3739</v>
      </c>
      <c r="C497" s="111">
        <v>1</v>
      </c>
      <c r="D497" s="110" t="s">
        <v>1393</v>
      </c>
      <c r="E497" s="111">
        <v>0</v>
      </c>
      <c r="F497" s="111">
        <v>1</v>
      </c>
      <c r="G497" s="111">
        <v>0</v>
      </c>
      <c r="H497" s="118">
        <v>0</v>
      </c>
    </row>
    <row r="498" spans="1:8" ht="16" x14ac:dyDescent="0.2">
      <c r="A498" s="19">
        <v>497</v>
      </c>
      <c r="B498" s="117" t="s">
        <v>3677</v>
      </c>
      <c r="C498" s="111">
        <v>1</v>
      </c>
      <c r="D498" s="110" t="s">
        <v>554</v>
      </c>
      <c r="E498" s="111">
        <v>1</v>
      </c>
      <c r="F498" s="111">
        <v>0</v>
      </c>
      <c r="G498" s="111">
        <v>0</v>
      </c>
      <c r="H498" s="118">
        <v>0</v>
      </c>
    </row>
    <row r="499" spans="1:8" ht="16" x14ac:dyDescent="0.2">
      <c r="A499" s="19">
        <v>498</v>
      </c>
      <c r="B499" s="117" t="s">
        <v>3702</v>
      </c>
      <c r="C499" s="111">
        <v>1</v>
      </c>
      <c r="D499" s="110" t="s">
        <v>1292</v>
      </c>
      <c r="E499" s="111">
        <v>0</v>
      </c>
      <c r="F499" s="111">
        <v>1</v>
      </c>
      <c r="G499" s="111">
        <v>0</v>
      </c>
      <c r="H499" s="118">
        <v>0</v>
      </c>
    </row>
    <row r="500" spans="1:8" ht="16" x14ac:dyDescent="0.2">
      <c r="A500" s="19">
        <v>499</v>
      </c>
      <c r="B500" s="117" t="s">
        <v>3714</v>
      </c>
      <c r="C500" s="111">
        <v>1</v>
      </c>
      <c r="D500" s="110" t="s">
        <v>1391</v>
      </c>
      <c r="E500" s="111">
        <v>0</v>
      </c>
      <c r="F500" s="111">
        <v>1</v>
      </c>
      <c r="G500" s="111">
        <v>0</v>
      </c>
      <c r="H500" s="118">
        <v>0</v>
      </c>
    </row>
    <row r="501" spans="1:8" ht="16" x14ac:dyDescent="0.2">
      <c r="A501" s="19">
        <v>500</v>
      </c>
      <c r="B501" s="117" t="s">
        <v>3619</v>
      </c>
      <c r="C501" s="111">
        <v>1</v>
      </c>
      <c r="D501" s="110" t="s">
        <v>2348</v>
      </c>
      <c r="E501" s="111">
        <v>1</v>
      </c>
      <c r="F501" s="111">
        <v>0</v>
      </c>
      <c r="G501" s="111">
        <v>0</v>
      </c>
      <c r="H501" s="118">
        <v>0</v>
      </c>
    </row>
    <row r="502" spans="1:8" ht="16" x14ac:dyDescent="0.2">
      <c r="A502" s="19">
        <v>501</v>
      </c>
      <c r="B502" s="117" t="s">
        <v>824</v>
      </c>
      <c r="C502" s="111">
        <v>1</v>
      </c>
      <c r="D502" s="110" t="s">
        <v>823</v>
      </c>
      <c r="E502" s="111">
        <v>0</v>
      </c>
      <c r="F502" s="111">
        <v>0</v>
      </c>
      <c r="G502" s="111">
        <v>0</v>
      </c>
      <c r="H502" s="118">
        <v>1</v>
      </c>
    </row>
    <row r="503" spans="1:8" ht="16" x14ac:dyDescent="0.2">
      <c r="A503" s="19">
        <v>502</v>
      </c>
      <c r="B503" s="117" t="s">
        <v>3429</v>
      </c>
      <c r="C503" s="111">
        <v>1</v>
      </c>
      <c r="D503" s="110" t="s">
        <v>1560</v>
      </c>
      <c r="E503" s="111">
        <v>0</v>
      </c>
      <c r="F503" s="111">
        <v>0</v>
      </c>
      <c r="G503" s="111">
        <v>0</v>
      </c>
      <c r="H503" s="118">
        <v>1</v>
      </c>
    </row>
    <row r="504" spans="1:8" ht="16" x14ac:dyDescent="0.2">
      <c r="A504" s="19">
        <v>503</v>
      </c>
      <c r="B504" s="117" t="s">
        <v>3147</v>
      </c>
      <c r="C504" s="111">
        <v>1</v>
      </c>
      <c r="D504" s="110" t="s">
        <v>3148</v>
      </c>
      <c r="E504" s="111">
        <v>1</v>
      </c>
      <c r="F504" s="111">
        <v>0</v>
      </c>
      <c r="G504" s="111">
        <v>0</v>
      </c>
      <c r="H504" s="118">
        <v>0</v>
      </c>
    </row>
    <row r="505" spans="1:8" ht="16" x14ac:dyDescent="0.2">
      <c r="A505" s="19">
        <v>504</v>
      </c>
      <c r="B505" s="117" t="s">
        <v>3297</v>
      </c>
      <c r="C505" s="111">
        <v>1</v>
      </c>
      <c r="D505" s="110" t="s">
        <v>1600</v>
      </c>
      <c r="E505" s="111">
        <v>0</v>
      </c>
      <c r="F505" s="111">
        <v>0</v>
      </c>
      <c r="G505" s="111">
        <v>0</v>
      </c>
      <c r="H505" s="118">
        <v>1</v>
      </c>
    </row>
    <row r="506" spans="1:8" ht="16" x14ac:dyDescent="0.2">
      <c r="A506" s="19">
        <v>505</v>
      </c>
      <c r="B506" s="117" t="s">
        <v>3699</v>
      </c>
      <c r="C506" s="111">
        <v>1</v>
      </c>
      <c r="D506" s="110" t="s">
        <v>1386</v>
      </c>
      <c r="E506" s="111">
        <v>0</v>
      </c>
      <c r="F506" s="111">
        <v>1</v>
      </c>
      <c r="G506" s="111">
        <v>0</v>
      </c>
      <c r="H506" s="118">
        <v>0</v>
      </c>
    </row>
    <row r="507" spans="1:8" ht="16" x14ac:dyDescent="0.2">
      <c r="A507" s="19">
        <v>506</v>
      </c>
      <c r="B507" s="117" t="s">
        <v>3154</v>
      </c>
      <c r="C507" s="111">
        <v>1</v>
      </c>
      <c r="D507" s="110" t="s">
        <v>1520</v>
      </c>
      <c r="E507" s="111">
        <v>0</v>
      </c>
      <c r="F507" s="111">
        <v>0</v>
      </c>
      <c r="G507" s="111">
        <v>0</v>
      </c>
      <c r="H507" s="118">
        <v>1</v>
      </c>
    </row>
    <row r="508" spans="1:8" ht="16" x14ac:dyDescent="0.2">
      <c r="A508" s="19">
        <v>507</v>
      </c>
      <c r="B508" s="117" t="s">
        <v>2832</v>
      </c>
      <c r="C508" s="111">
        <v>1</v>
      </c>
      <c r="D508" s="110" t="s">
        <v>2833</v>
      </c>
      <c r="E508" s="111">
        <v>0</v>
      </c>
      <c r="F508" s="111">
        <v>1</v>
      </c>
      <c r="G508" s="111">
        <v>0</v>
      </c>
      <c r="H508" s="118">
        <v>0</v>
      </c>
    </row>
    <row r="509" spans="1:8" ht="16" x14ac:dyDescent="0.2">
      <c r="A509" s="19">
        <v>508</v>
      </c>
      <c r="B509" s="117" t="s">
        <v>3565</v>
      </c>
      <c r="C509" s="111">
        <v>1</v>
      </c>
      <c r="D509" s="110" t="s">
        <v>1036</v>
      </c>
      <c r="E509" s="111">
        <v>1</v>
      </c>
      <c r="F509" s="111">
        <v>0</v>
      </c>
      <c r="G509" s="111">
        <v>0</v>
      </c>
      <c r="H509" s="118">
        <v>0</v>
      </c>
    </row>
    <row r="510" spans="1:8" ht="16" x14ac:dyDescent="0.2">
      <c r="A510" s="19">
        <v>509</v>
      </c>
      <c r="B510" s="117" t="s">
        <v>3465</v>
      </c>
      <c r="C510" s="111">
        <v>1</v>
      </c>
      <c r="D510" s="110" t="s">
        <v>1101</v>
      </c>
      <c r="E510" s="111">
        <v>1</v>
      </c>
      <c r="F510" s="111">
        <v>0</v>
      </c>
      <c r="G510" s="111">
        <v>0</v>
      </c>
      <c r="H510" s="118">
        <v>0</v>
      </c>
    </row>
    <row r="511" spans="1:8" ht="16" x14ac:dyDescent="0.2">
      <c r="A511" s="19">
        <v>510</v>
      </c>
      <c r="B511" s="117" t="s">
        <v>2856</v>
      </c>
      <c r="C511" s="111">
        <v>1</v>
      </c>
      <c r="D511" s="110" t="s">
        <v>2274</v>
      </c>
      <c r="E511" s="111">
        <v>1</v>
      </c>
      <c r="F511" s="111">
        <v>0</v>
      </c>
      <c r="G511" s="111">
        <v>0</v>
      </c>
      <c r="H511" s="118">
        <v>0</v>
      </c>
    </row>
    <row r="512" spans="1:8" ht="16" x14ac:dyDescent="0.2">
      <c r="A512" s="19">
        <v>511</v>
      </c>
      <c r="B512" s="117" t="s">
        <v>2811</v>
      </c>
      <c r="C512" s="111">
        <v>1</v>
      </c>
      <c r="D512" s="110" t="s">
        <v>1148</v>
      </c>
      <c r="E512" s="111">
        <v>1</v>
      </c>
      <c r="F512" s="111">
        <v>0</v>
      </c>
      <c r="G512" s="111">
        <v>0</v>
      </c>
      <c r="H512" s="118">
        <v>0</v>
      </c>
    </row>
    <row r="513" spans="1:8" ht="16" x14ac:dyDescent="0.2">
      <c r="A513" s="19">
        <v>512</v>
      </c>
      <c r="B513" s="117" t="s">
        <v>3450</v>
      </c>
      <c r="C513" s="111">
        <v>1</v>
      </c>
      <c r="D513" s="110" t="s">
        <v>927</v>
      </c>
      <c r="E513" s="111">
        <v>1</v>
      </c>
      <c r="F513" s="111">
        <v>0</v>
      </c>
      <c r="G513" s="111">
        <v>0</v>
      </c>
      <c r="H513" s="118">
        <v>0</v>
      </c>
    </row>
    <row r="514" spans="1:8" ht="16" x14ac:dyDescent="0.2">
      <c r="A514" s="19">
        <v>513</v>
      </c>
      <c r="B514" s="117" t="s">
        <v>3000</v>
      </c>
      <c r="C514" s="111">
        <v>1</v>
      </c>
      <c r="D514" s="110" t="s">
        <v>3001</v>
      </c>
      <c r="E514" s="111">
        <v>1</v>
      </c>
      <c r="F514" s="111">
        <v>0</v>
      </c>
      <c r="G514" s="111">
        <v>0</v>
      </c>
      <c r="H514" s="118">
        <v>0</v>
      </c>
    </row>
    <row r="515" spans="1:8" ht="16" x14ac:dyDescent="0.2">
      <c r="A515" s="19">
        <v>514</v>
      </c>
      <c r="B515" s="117" t="s">
        <v>2922</v>
      </c>
      <c r="C515" s="111">
        <v>1</v>
      </c>
      <c r="D515" s="110" t="s">
        <v>2289</v>
      </c>
      <c r="E515" s="111">
        <v>1</v>
      </c>
      <c r="F515" s="111">
        <v>0</v>
      </c>
      <c r="G515" s="111">
        <v>0</v>
      </c>
      <c r="H515" s="118">
        <v>0</v>
      </c>
    </row>
    <row r="516" spans="1:8" ht="16" x14ac:dyDescent="0.2">
      <c r="A516" s="19">
        <v>515</v>
      </c>
      <c r="B516" s="117" t="s">
        <v>3282</v>
      </c>
      <c r="C516" s="111">
        <v>1</v>
      </c>
      <c r="D516" s="110" t="s">
        <v>2288</v>
      </c>
      <c r="E516" s="111">
        <v>1</v>
      </c>
      <c r="F516" s="111">
        <v>0</v>
      </c>
      <c r="G516" s="111">
        <v>0</v>
      </c>
      <c r="H516" s="118">
        <v>0</v>
      </c>
    </row>
    <row r="517" spans="1:8" ht="16" x14ac:dyDescent="0.2">
      <c r="A517" s="19">
        <v>516</v>
      </c>
      <c r="B517" s="117" t="s">
        <v>2872</v>
      </c>
      <c r="C517" s="111">
        <v>1</v>
      </c>
      <c r="D517" s="110" t="s">
        <v>958</v>
      </c>
      <c r="E517" s="111">
        <v>1</v>
      </c>
      <c r="F517" s="111">
        <v>0</v>
      </c>
      <c r="G517" s="111">
        <v>0</v>
      </c>
      <c r="H517" s="118">
        <v>0</v>
      </c>
    </row>
    <row r="518" spans="1:8" ht="16" x14ac:dyDescent="0.2">
      <c r="A518" s="19">
        <v>517</v>
      </c>
      <c r="B518" s="117" t="s">
        <v>3361</v>
      </c>
      <c r="C518" s="111">
        <v>1</v>
      </c>
      <c r="D518" s="110" t="s">
        <v>1075</v>
      </c>
      <c r="E518" s="111">
        <v>1</v>
      </c>
      <c r="F518" s="111">
        <v>0</v>
      </c>
      <c r="G518" s="111">
        <v>0</v>
      </c>
      <c r="H518" s="118">
        <v>0</v>
      </c>
    </row>
    <row r="519" spans="1:8" ht="16" x14ac:dyDescent="0.2">
      <c r="A519" s="19">
        <v>518</v>
      </c>
      <c r="B519" s="117" t="s">
        <v>3695</v>
      </c>
      <c r="C519" s="111">
        <v>1</v>
      </c>
      <c r="D519" s="110" t="s">
        <v>1072</v>
      </c>
      <c r="E519" s="111">
        <v>1</v>
      </c>
      <c r="F519" s="111">
        <v>0</v>
      </c>
      <c r="G519" s="111">
        <v>0</v>
      </c>
      <c r="H519" s="118">
        <v>0</v>
      </c>
    </row>
    <row r="520" spans="1:8" ht="16" x14ac:dyDescent="0.2">
      <c r="A520" s="19">
        <v>519</v>
      </c>
      <c r="B520" s="117" t="s">
        <v>1696</v>
      </c>
      <c r="C520" s="111">
        <v>1</v>
      </c>
      <c r="D520" s="110" t="s">
        <v>1281</v>
      </c>
      <c r="E520" s="111">
        <v>1</v>
      </c>
      <c r="F520" s="111">
        <v>0</v>
      </c>
      <c r="G520" s="111">
        <v>0</v>
      </c>
      <c r="H520" s="118">
        <v>0</v>
      </c>
    </row>
    <row r="521" spans="1:8" ht="16" x14ac:dyDescent="0.2">
      <c r="A521" s="19">
        <v>520</v>
      </c>
      <c r="B521" s="117" t="s">
        <v>3557</v>
      </c>
      <c r="C521" s="111">
        <v>1</v>
      </c>
      <c r="D521" s="110" t="s">
        <v>3558</v>
      </c>
      <c r="E521" s="111">
        <v>0</v>
      </c>
      <c r="F521" s="111">
        <v>1</v>
      </c>
      <c r="G521" s="111">
        <v>0</v>
      </c>
      <c r="H521" s="118">
        <v>0</v>
      </c>
    </row>
    <row r="522" spans="1:8" ht="16" x14ac:dyDescent="0.2">
      <c r="A522" s="19">
        <v>521</v>
      </c>
      <c r="B522" s="117" t="s">
        <v>3671</v>
      </c>
      <c r="C522" s="111">
        <v>1</v>
      </c>
      <c r="D522" s="110" t="s">
        <v>1413</v>
      </c>
      <c r="E522" s="111">
        <v>0</v>
      </c>
      <c r="F522" s="111">
        <v>1</v>
      </c>
      <c r="G522" s="111">
        <v>0</v>
      </c>
      <c r="H522" s="118">
        <v>0</v>
      </c>
    </row>
    <row r="523" spans="1:8" ht="16" x14ac:dyDescent="0.2">
      <c r="A523" s="19">
        <v>522</v>
      </c>
      <c r="B523" s="117" t="s">
        <v>3708</v>
      </c>
      <c r="C523" s="111">
        <v>1</v>
      </c>
      <c r="D523" s="110" t="s">
        <v>1385</v>
      </c>
      <c r="E523" s="111">
        <v>0</v>
      </c>
      <c r="F523" s="111">
        <v>1</v>
      </c>
      <c r="G523" s="111">
        <v>0</v>
      </c>
      <c r="H523" s="118">
        <v>0</v>
      </c>
    </row>
    <row r="524" spans="1:8" ht="16" x14ac:dyDescent="0.2">
      <c r="A524" s="19">
        <v>523</v>
      </c>
      <c r="B524" s="117" t="s">
        <v>3416</v>
      </c>
      <c r="C524" s="111">
        <v>1</v>
      </c>
      <c r="D524" s="110" t="s">
        <v>916</v>
      </c>
      <c r="E524" s="111">
        <v>1</v>
      </c>
      <c r="F524" s="111">
        <v>0</v>
      </c>
      <c r="G524" s="111">
        <v>0</v>
      </c>
      <c r="H524" s="118">
        <v>0</v>
      </c>
    </row>
    <row r="525" spans="1:8" ht="16" x14ac:dyDescent="0.2">
      <c r="A525" s="19">
        <v>524</v>
      </c>
      <c r="B525" s="117" t="s">
        <v>3334</v>
      </c>
      <c r="C525" s="111">
        <v>1</v>
      </c>
      <c r="D525" s="110" t="s">
        <v>1582</v>
      </c>
      <c r="E525" s="111">
        <v>0</v>
      </c>
      <c r="F525" s="111">
        <v>0</v>
      </c>
      <c r="G525" s="111">
        <v>0</v>
      </c>
      <c r="H525" s="118">
        <v>1</v>
      </c>
    </row>
    <row r="526" spans="1:8" ht="16" x14ac:dyDescent="0.2">
      <c r="A526" s="19">
        <v>525</v>
      </c>
      <c r="B526" s="117" t="s">
        <v>1196</v>
      </c>
      <c r="C526" s="111">
        <v>1</v>
      </c>
      <c r="D526" s="110" t="s">
        <v>1195</v>
      </c>
      <c r="E526" s="111">
        <v>1</v>
      </c>
      <c r="F526" s="111">
        <v>0</v>
      </c>
      <c r="G526" s="111">
        <v>0</v>
      </c>
      <c r="H526" s="118">
        <v>0</v>
      </c>
    </row>
    <row r="527" spans="1:8" ht="16" x14ac:dyDescent="0.2">
      <c r="A527" s="19">
        <v>526</v>
      </c>
      <c r="B527" s="117" t="s">
        <v>3240</v>
      </c>
      <c r="C527" s="111">
        <v>1</v>
      </c>
      <c r="D527" s="110" t="s">
        <v>961</v>
      </c>
      <c r="E527" s="111">
        <v>1</v>
      </c>
      <c r="F527" s="111">
        <v>0</v>
      </c>
      <c r="G527" s="111">
        <v>0</v>
      </c>
      <c r="H527" s="118">
        <v>0</v>
      </c>
    </row>
    <row r="528" spans="1:8" ht="16" x14ac:dyDescent="0.2">
      <c r="A528" s="19">
        <v>527</v>
      </c>
      <c r="B528" s="117" t="s">
        <v>2956</v>
      </c>
      <c r="C528" s="111">
        <v>1</v>
      </c>
      <c r="D528" s="110" t="s">
        <v>2957</v>
      </c>
      <c r="E528" s="111">
        <v>1</v>
      </c>
      <c r="F528" s="111">
        <v>0</v>
      </c>
      <c r="G528" s="111">
        <v>0</v>
      </c>
      <c r="H528" s="118">
        <v>0</v>
      </c>
    </row>
    <row r="529" spans="1:8" ht="16" x14ac:dyDescent="0.2">
      <c r="A529" s="19">
        <v>528</v>
      </c>
      <c r="B529" s="117" t="s">
        <v>3082</v>
      </c>
      <c r="C529" s="111">
        <v>1</v>
      </c>
      <c r="D529" s="110" t="s">
        <v>2269</v>
      </c>
      <c r="E529" s="111">
        <v>1</v>
      </c>
      <c r="F529" s="111">
        <v>0</v>
      </c>
      <c r="G529" s="111">
        <v>0</v>
      </c>
      <c r="H529" s="118">
        <v>0</v>
      </c>
    </row>
    <row r="530" spans="1:8" ht="16" x14ac:dyDescent="0.2">
      <c r="A530" s="19">
        <v>529</v>
      </c>
      <c r="B530" s="117" t="s">
        <v>3598</v>
      </c>
      <c r="C530" s="111">
        <v>1</v>
      </c>
      <c r="D530" s="110" t="s">
        <v>937</v>
      </c>
      <c r="E530" s="111">
        <v>1</v>
      </c>
      <c r="F530" s="111">
        <v>0</v>
      </c>
      <c r="G530" s="111">
        <v>0</v>
      </c>
      <c r="H530" s="118">
        <v>0</v>
      </c>
    </row>
    <row r="531" spans="1:8" ht="16" x14ac:dyDescent="0.2">
      <c r="A531" s="19">
        <v>530</v>
      </c>
      <c r="B531" s="117" t="s">
        <v>3142</v>
      </c>
      <c r="C531" s="111">
        <v>1</v>
      </c>
      <c r="D531" s="110" t="s">
        <v>3143</v>
      </c>
      <c r="E531" s="111">
        <v>1</v>
      </c>
      <c r="F531" s="111">
        <v>0</v>
      </c>
      <c r="G531" s="111">
        <v>0</v>
      </c>
      <c r="H531" s="118">
        <v>0</v>
      </c>
    </row>
    <row r="532" spans="1:8" ht="16" x14ac:dyDescent="0.2">
      <c r="A532" s="19">
        <v>531</v>
      </c>
      <c r="B532" s="117" t="s">
        <v>3091</v>
      </c>
      <c r="C532" s="111">
        <v>1</v>
      </c>
      <c r="D532" s="110" t="s">
        <v>2338</v>
      </c>
      <c r="E532" s="111">
        <v>1</v>
      </c>
      <c r="F532" s="111">
        <v>0</v>
      </c>
      <c r="G532" s="111">
        <v>0</v>
      </c>
      <c r="H532" s="118">
        <v>0</v>
      </c>
    </row>
    <row r="533" spans="1:8" ht="16" x14ac:dyDescent="0.2">
      <c r="A533" s="19">
        <v>532</v>
      </c>
      <c r="B533" s="117" t="s">
        <v>3150</v>
      </c>
      <c r="C533" s="111">
        <v>1</v>
      </c>
      <c r="D533" s="110" t="s">
        <v>1193</v>
      </c>
      <c r="E533" s="111">
        <v>1</v>
      </c>
      <c r="F533" s="111">
        <v>0</v>
      </c>
      <c r="G533" s="111">
        <v>0</v>
      </c>
      <c r="H533" s="118">
        <v>0</v>
      </c>
    </row>
    <row r="534" spans="1:8" ht="16" x14ac:dyDescent="0.2">
      <c r="A534" s="19">
        <v>533</v>
      </c>
      <c r="B534" s="117" t="s">
        <v>3208</v>
      </c>
      <c r="C534" s="111">
        <v>1</v>
      </c>
      <c r="D534" s="110" t="s">
        <v>2362</v>
      </c>
      <c r="E534" s="111">
        <v>1</v>
      </c>
      <c r="F534" s="111">
        <v>0</v>
      </c>
      <c r="G534" s="111">
        <v>0</v>
      </c>
      <c r="H534" s="118">
        <v>0</v>
      </c>
    </row>
    <row r="535" spans="1:8" ht="16" x14ac:dyDescent="0.2">
      <c r="A535" s="19">
        <v>534</v>
      </c>
      <c r="B535" s="117" t="s">
        <v>3683</v>
      </c>
      <c r="C535" s="111">
        <v>1</v>
      </c>
      <c r="D535" s="110" t="s">
        <v>1464</v>
      </c>
      <c r="E535" s="111">
        <v>0</v>
      </c>
      <c r="F535" s="111">
        <v>0</v>
      </c>
      <c r="G535" s="111">
        <v>1</v>
      </c>
      <c r="H535" s="118">
        <v>0</v>
      </c>
    </row>
    <row r="536" spans="1:8" ht="16" x14ac:dyDescent="0.2">
      <c r="A536" s="19">
        <v>535</v>
      </c>
      <c r="B536" s="117" t="s">
        <v>3413</v>
      </c>
      <c r="C536" s="111">
        <v>1</v>
      </c>
      <c r="D536" s="110" t="s">
        <v>1489</v>
      </c>
      <c r="E536" s="111">
        <v>0</v>
      </c>
      <c r="F536" s="111">
        <v>0</v>
      </c>
      <c r="G536" s="111">
        <v>0</v>
      </c>
      <c r="H536" s="118">
        <v>1</v>
      </c>
    </row>
    <row r="537" spans="1:8" ht="16" x14ac:dyDescent="0.2">
      <c r="A537" s="19">
        <v>536</v>
      </c>
      <c r="B537" s="117" t="s">
        <v>3507</v>
      </c>
      <c r="C537" s="111">
        <v>1</v>
      </c>
      <c r="D537" s="110" t="s">
        <v>2331</v>
      </c>
      <c r="E537" s="111">
        <v>1</v>
      </c>
      <c r="F537" s="111">
        <v>0</v>
      </c>
      <c r="G537" s="111">
        <v>0</v>
      </c>
      <c r="H537" s="118">
        <v>0</v>
      </c>
    </row>
    <row r="538" spans="1:8" ht="16" x14ac:dyDescent="0.2">
      <c r="A538" s="19">
        <v>537</v>
      </c>
      <c r="B538" s="117" t="s">
        <v>3636</v>
      </c>
      <c r="C538" s="111">
        <v>1</v>
      </c>
      <c r="D538" s="110" t="s">
        <v>3637</v>
      </c>
      <c r="E538" s="111">
        <v>1</v>
      </c>
      <c r="F538" s="111">
        <v>0</v>
      </c>
      <c r="G538" s="111">
        <v>0</v>
      </c>
      <c r="H538" s="118">
        <v>0</v>
      </c>
    </row>
    <row r="539" spans="1:8" ht="16" x14ac:dyDescent="0.2">
      <c r="A539" s="19">
        <v>538</v>
      </c>
      <c r="B539" s="117" t="s">
        <v>3168</v>
      </c>
      <c r="C539" s="111">
        <v>1</v>
      </c>
      <c r="D539" s="110" t="s">
        <v>2225</v>
      </c>
      <c r="E539" s="111">
        <v>1</v>
      </c>
      <c r="F539" s="111">
        <v>0</v>
      </c>
      <c r="G539" s="111">
        <v>0</v>
      </c>
      <c r="H539" s="118">
        <v>0</v>
      </c>
    </row>
    <row r="540" spans="1:8" ht="16" x14ac:dyDescent="0.2">
      <c r="A540" s="19">
        <v>539</v>
      </c>
      <c r="B540" s="117" t="s">
        <v>3138</v>
      </c>
      <c r="C540" s="111">
        <v>1</v>
      </c>
      <c r="D540" s="110" t="s">
        <v>981</v>
      </c>
      <c r="E540" s="111">
        <v>1</v>
      </c>
      <c r="F540" s="111">
        <v>0</v>
      </c>
      <c r="G540" s="111">
        <v>0</v>
      </c>
      <c r="H540" s="118">
        <v>0</v>
      </c>
    </row>
    <row r="541" spans="1:8" ht="16" x14ac:dyDescent="0.2">
      <c r="A541" s="19">
        <v>540</v>
      </c>
      <c r="B541" s="117" t="s">
        <v>3396</v>
      </c>
      <c r="C541" s="111">
        <v>1</v>
      </c>
      <c r="D541" s="110" t="s">
        <v>1103</v>
      </c>
      <c r="E541" s="111">
        <v>1</v>
      </c>
      <c r="F541" s="111">
        <v>0</v>
      </c>
      <c r="G541" s="111">
        <v>0</v>
      </c>
      <c r="H541" s="118">
        <v>0</v>
      </c>
    </row>
    <row r="542" spans="1:8" ht="16" x14ac:dyDescent="0.2">
      <c r="A542" s="19">
        <v>541</v>
      </c>
      <c r="B542" s="117" t="s">
        <v>3474</v>
      </c>
      <c r="C542" s="111">
        <v>1</v>
      </c>
      <c r="D542" s="110" t="s">
        <v>1249</v>
      </c>
      <c r="E542" s="111">
        <v>1</v>
      </c>
      <c r="F542" s="111">
        <v>0</v>
      </c>
      <c r="G542" s="111">
        <v>0</v>
      </c>
      <c r="H542" s="118">
        <v>0</v>
      </c>
    </row>
    <row r="543" spans="1:8" ht="16" x14ac:dyDescent="0.2">
      <c r="A543" s="19">
        <v>542</v>
      </c>
      <c r="B543" s="117" t="s">
        <v>3436</v>
      </c>
      <c r="C543" s="111">
        <v>1</v>
      </c>
      <c r="D543" s="110" t="s">
        <v>1140</v>
      </c>
      <c r="E543" s="111">
        <v>1</v>
      </c>
      <c r="F543" s="111">
        <v>0</v>
      </c>
      <c r="G543" s="111">
        <v>0</v>
      </c>
      <c r="H543" s="118">
        <v>0</v>
      </c>
    </row>
    <row r="544" spans="1:8" ht="16" x14ac:dyDescent="0.2">
      <c r="A544" s="19">
        <v>543</v>
      </c>
      <c r="B544" s="117" t="s">
        <v>3476</v>
      </c>
      <c r="C544" s="111">
        <v>1</v>
      </c>
      <c r="D544" s="110" t="s">
        <v>3477</v>
      </c>
      <c r="E544" s="111">
        <v>1</v>
      </c>
      <c r="F544" s="111">
        <v>0</v>
      </c>
      <c r="G544" s="111">
        <v>0</v>
      </c>
      <c r="H544" s="118">
        <v>0</v>
      </c>
    </row>
    <row r="545" spans="1:8" ht="16" x14ac:dyDescent="0.2">
      <c r="A545" s="19">
        <v>544</v>
      </c>
      <c r="B545" s="117" t="s">
        <v>3495</v>
      </c>
      <c r="C545" s="111">
        <v>1</v>
      </c>
      <c r="D545" s="110" t="s">
        <v>637</v>
      </c>
      <c r="E545" s="111">
        <v>1</v>
      </c>
      <c r="F545" s="111">
        <v>0</v>
      </c>
      <c r="G545" s="111">
        <v>0</v>
      </c>
      <c r="H545" s="118">
        <v>0</v>
      </c>
    </row>
    <row r="546" spans="1:8" ht="16" x14ac:dyDescent="0.2">
      <c r="A546" s="19">
        <v>545</v>
      </c>
      <c r="B546" s="117" t="s">
        <v>3562</v>
      </c>
      <c r="C546" s="111">
        <v>1</v>
      </c>
      <c r="D546" s="110" t="s">
        <v>2345</v>
      </c>
      <c r="E546" s="111">
        <v>1</v>
      </c>
      <c r="F546" s="111">
        <v>0</v>
      </c>
      <c r="G546" s="111">
        <v>0</v>
      </c>
      <c r="H546" s="118">
        <v>0</v>
      </c>
    </row>
    <row r="547" spans="1:8" ht="16" x14ac:dyDescent="0.2">
      <c r="A547" s="19">
        <v>546</v>
      </c>
      <c r="B547" s="117" t="s">
        <v>2901</v>
      </c>
      <c r="C547" s="111">
        <v>1</v>
      </c>
      <c r="D547" s="110" t="s">
        <v>2198</v>
      </c>
      <c r="E547" s="111">
        <v>1</v>
      </c>
      <c r="F547" s="111">
        <v>0</v>
      </c>
      <c r="G547" s="111">
        <v>0</v>
      </c>
      <c r="H547" s="118">
        <v>0</v>
      </c>
    </row>
    <row r="548" spans="1:8" ht="16" x14ac:dyDescent="0.2">
      <c r="A548" s="19">
        <v>547</v>
      </c>
      <c r="B548" s="117" t="s">
        <v>2857</v>
      </c>
      <c r="C548" s="111">
        <v>1</v>
      </c>
      <c r="D548" s="110" t="s">
        <v>964</v>
      </c>
      <c r="E548" s="111">
        <v>1</v>
      </c>
      <c r="F548" s="111">
        <v>0</v>
      </c>
      <c r="G548" s="111">
        <v>0</v>
      </c>
      <c r="H548" s="118">
        <v>0</v>
      </c>
    </row>
    <row r="549" spans="1:8" ht="16" x14ac:dyDescent="0.2">
      <c r="A549" s="19">
        <v>548</v>
      </c>
      <c r="B549" s="117" t="s">
        <v>3293</v>
      </c>
      <c r="C549" s="111">
        <v>1</v>
      </c>
      <c r="D549" s="110" t="s">
        <v>1004</v>
      </c>
      <c r="E549" s="111">
        <v>1</v>
      </c>
      <c r="F549" s="111">
        <v>0</v>
      </c>
      <c r="G549" s="111">
        <v>0</v>
      </c>
      <c r="H549" s="118">
        <v>0</v>
      </c>
    </row>
    <row r="550" spans="1:8" ht="16" x14ac:dyDescent="0.2">
      <c r="A550" s="19">
        <v>549</v>
      </c>
      <c r="B550" s="117" t="s">
        <v>3160</v>
      </c>
      <c r="C550" s="111">
        <v>1</v>
      </c>
      <c r="D550" s="110" t="s">
        <v>2308</v>
      </c>
      <c r="E550" s="111">
        <v>1</v>
      </c>
      <c r="F550" s="111">
        <v>0</v>
      </c>
      <c r="G550" s="111">
        <v>0</v>
      </c>
      <c r="H550" s="118">
        <v>0</v>
      </c>
    </row>
    <row r="551" spans="1:8" ht="16" x14ac:dyDescent="0.2">
      <c r="A551" s="19">
        <v>550</v>
      </c>
      <c r="B551" s="117" t="s">
        <v>2940</v>
      </c>
      <c r="C551" s="111">
        <v>1</v>
      </c>
      <c r="D551" s="110" t="s">
        <v>583</v>
      </c>
      <c r="E551" s="111">
        <v>1</v>
      </c>
      <c r="F551" s="111">
        <v>0</v>
      </c>
      <c r="G551" s="111">
        <v>0</v>
      </c>
      <c r="H551" s="118">
        <v>0</v>
      </c>
    </row>
    <row r="552" spans="1:8" ht="16" x14ac:dyDescent="0.2">
      <c r="A552" s="19">
        <v>551</v>
      </c>
      <c r="B552" s="117" t="s">
        <v>3052</v>
      </c>
      <c r="C552" s="111">
        <v>1</v>
      </c>
      <c r="D552" s="110" t="s">
        <v>2376</v>
      </c>
      <c r="E552" s="111">
        <v>1</v>
      </c>
      <c r="F552" s="111">
        <v>0</v>
      </c>
      <c r="G552" s="111">
        <v>0</v>
      </c>
      <c r="H552" s="118">
        <v>0</v>
      </c>
    </row>
    <row r="553" spans="1:8" ht="16" x14ac:dyDescent="0.2">
      <c r="A553" s="19">
        <v>552</v>
      </c>
      <c r="B553" s="117" t="s">
        <v>2771</v>
      </c>
      <c r="C553" s="111">
        <v>1</v>
      </c>
      <c r="D553" s="110" t="s">
        <v>1356</v>
      </c>
      <c r="E553" s="111">
        <v>0</v>
      </c>
      <c r="F553" s="111">
        <v>1</v>
      </c>
      <c r="G553" s="111">
        <v>0</v>
      </c>
      <c r="H553" s="118">
        <v>0</v>
      </c>
    </row>
    <row r="554" spans="1:8" ht="16" x14ac:dyDescent="0.2">
      <c r="A554" s="19">
        <v>553</v>
      </c>
      <c r="B554" s="117" t="s">
        <v>3228</v>
      </c>
      <c r="C554" s="111">
        <v>1</v>
      </c>
      <c r="D554" s="110" t="s">
        <v>2273</v>
      </c>
      <c r="E554" s="111">
        <v>1</v>
      </c>
      <c r="F554" s="111">
        <v>0</v>
      </c>
      <c r="G554" s="111">
        <v>0</v>
      </c>
      <c r="H554" s="118">
        <v>0</v>
      </c>
    </row>
    <row r="555" spans="1:8" ht="16" x14ac:dyDescent="0.2">
      <c r="A555" s="19">
        <v>554</v>
      </c>
      <c r="B555" s="117" t="s">
        <v>1045</v>
      </c>
      <c r="C555" s="111">
        <v>1</v>
      </c>
      <c r="D555" s="110" t="s">
        <v>1044</v>
      </c>
      <c r="E555" s="111">
        <v>1</v>
      </c>
      <c r="F555" s="111">
        <v>0</v>
      </c>
      <c r="G555" s="111">
        <v>0</v>
      </c>
      <c r="H555" s="118">
        <v>0</v>
      </c>
    </row>
    <row r="556" spans="1:8" ht="16" x14ac:dyDescent="0.2">
      <c r="A556" s="19">
        <v>555</v>
      </c>
      <c r="B556" s="117" t="s">
        <v>3394</v>
      </c>
      <c r="C556" s="111">
        <v>1</v>
      </c>
      <c r="D556" s="110" t="s">
        <v>975</v>
      </c>
      <c r="E556" s="111">
        <v>1</v>
      </c>
      <c r="F556" s="111">
        <v>0</v>
      </c>
      <c r="G556" s="111">
        <v>0</v>
      </c>
      <c r="H556" s="118">
        <v>0</v>
      </c>
    </row>
    <row r="557" spans="1:8" ht="16" x14ac:dyDescent="0.2">
      <c r="A557" s="19">
        <v>556</v>
      </c>
      <c r="B557" s="117" t="s">
        <v>3074</v>
      </c>
      <c r="C557" s="111">
        <v>1</v>
      </c>
      <c r="D557" s="110" t="s">
        <v>2253</v>
      </c>
      <c r="E557" s="111">
        <v>1</v>
      </c>
      <c r="F557" s="111">
        <v>0</v>
      </c>
      <c r="G557" s="111">
        <v>0</v>
      </c>
      <c r="H557" s="118">
        <v>0</v>
      </c>
    </row>
    <row r="558" spans="1:8" ht="16" x14ac:dyDescent="0.2">
      <c r="A558" s="19">
        <v>557</v>
      </c>
      <c r="B558" s="117" t="s">
        <v>3072</v>
      </c>
      <c r="C558" s="111">
        <v>1</v>
      </c>
      <c r="D558" s="110" t="s">
        <v>2252</v>
      </c>
      <c r="E558" s="111">
        <v>1</v>
      </c>
      <c r="F558" s="111">
        <v>0</v>
      </c>
      <c r="G558" s="111">
        <v>0</v>
      </c>
      <c r="H558" s="118">
        <v>0</v>
      </c>
    </row>
    <row r="559" spans="1:8" ht="16" x14ac:dyDescent="0.2">
      <c r="A559" s="19">
        <v>558</v>
      </c>
      <c r="B559" s="117" t="s">
        <v>3230</v>
      </c>
      <c r="C559" s="111">
        <v>1</v>
      </c>
      <c r="D559" s="110" t="s">
        <v>2305</v>
      </c>
      <c r="E559" s="111">
        <v>1</v>
      </c>
      <c r="F559" s="111">
        <v>0</v>
      </c>
      <c r="G559" s="111">
        <v>0</v>
      </c>
      <c r="H559" s="118">
        <v>0</v>
      </c>
    </row>
    <row r="560" spans="1:8" ht="16" x14ac:dyDescent="0.2">
      <c r="A560" s="19">
        <v>559</v>
      </c>
      <c r="B560" s="117" t="s">
        <v>3275</v>
      </c>
      <c r="C560" s="111">
        <v>1</v>
      </c>
      <c r="D560" s="110" t="s">
        <v>1175</v>
      </c>
      <c r="E560" s="111">
        <v>1</v>
      </c>
      <c r="F560" s="111">
        <v>0</v>
      </c>
      <c r="G560" s="111">
        <v>0</v>
      </c>
      <c r="H560" s="118">
        <v>0</v>
      </c>
    </row>
    <row r="561" spans="1:8" ht="16" x14ac:dyDescent="0.2">
      <c r="A561" s="19">
        <v>560</v>
      </c>
      <c r="B561" s="117" t="s">
        <v>2980</v>
      </c>
      <c r="C561" s="111">
        <v>1</v>
      </c>
      <c r="D561" s="110" t="s">
        <v>2981</v>
      </c>
      <c r="E561" s="111">
        <v>1</v>
      </c>
      <c r="F561" s="111">
        <v>0</v>
      </c>
      <c r="G561" s="111">
        <v>0</v>
      </c>
      <c r="H561" s="118">
        <v>0</v>
      </c>
    </row>
    <row r="562" spans="1:8" ht="16" x14ac:dyDescent="0.2">
      <c r="A562" s="19">
        <v>561</v>
      </c>
      <c r="B562" s="117" t="s">
        <v>3086</v>
      </c>
      <c r="C562" s="111">
        <v>1</v>
      </c>
      <c r="D562" s="110" t="s">
        <v>1160</v>
      </c>
      <c r="E562" s="111">
        <v>1</v>
      </c>
      <c r="F562" s="111">
        <v>0</v>
      </c>
      <c r="G562" s="111">
        <v>0</v>
      </c>
      <c r="H562" s="118">
        <v>0</v>
      </c>
    </row>
    <row r="563" spans="1:8" ht="16" x14ac:dyDescent="0.2">
      <c r="A563" s="19">
        <v>562</v>
      </c>
      <c r="B563" s="117" t="s">
        <v>3567</v>
      </c>
      <c r="C563" s="111">
        <v>1</v>
      </c>
      <c r="D563" s="110" t="s">
        <v>3568</v>
      </c>
      <c r="E563" s="111">
        <v>1</v>
      </c>
      <c r="F563" s="111">
        <v>0</v>
      </c>
      <c r="G563" s="111">
        <v>0</v>
      </c>
      <c r="H563" s="118">
        <v>0</v>
      </c>
    </row>
    <row r="564" spans="1:8" ht="16" x14ac:dyDescent="0.2">
      <c r="A564" s="19">
        <v>563</v>
      </c>
      <c r="B564" s="117" t="s">
        <v>2948</v>
      </c>
      <c r="C564" s="111">
        <v>1</v>
      </c>
      <c r="D564" s="110" t="s">
        <v>2219</v>
      </c>
      <c r="E564" s="111">
        <v>1</v>
      </c>
      <c r="F564" s="111">
        <v>0</v>
      </c>
      <c r="G564" s="111">
        <v>0</v>
      </c>
      <c r="H564" s="118">
        <v>0</v>
      </c>
    </row>
    <row r="565" spans="1:8" ht="16" x14ac:dyDescent="0.2">
      <c r="A565" s="19">
        <v>564</v>
      </c>
      <c r="B565" s="117" t="s">
        <v>2996</v>
      </c>
      <c r="C565" s="111">
        <v>1</v>
      </c>
      <c r="D565" s="110" t="s">
        <v>2291</v>
      </c>
      <c r="E565" s="111">
        <v>1</v>
      </c>
      <c r="F565" s="111">
        <v>0</v>
      </c>
      <c r="G565" s="111">
        <v>0</v>
      </c>
      <c r="H565" s="118">
        <v>0</v>
      </c>
    </row>
    <row r="566" spans="1:8" ht="16" x14ac:dyDescent="0.2">
      <c r="A566" s="19">
        <v>565</v>
      </c>
      <c r="B566" s="117" t="s">
        <v>3549</v>
      </c>
      <c r="C566" s="111">
        <v>1</v>
      </c>
      <c r="D566" s="110" t="s">
        <v>2346</v>
      </c>
      <c r="E566" s="111">
        <v>1</v>
      </c>
      <c r="F566" s="111">
        <v>0</v>
      </c>
      <c r="G566" s="111">
        <v>0</v>
      </c>
      <c r="H566" s="118">
        <v>0</v>
      </c>
    </row>
    <row r="567" spans="1:8" ht="16" x14ac:dyDescent="0.2">
      <c r="A567" s="19">
        <v>566</v>
      </c>
      <c r="B567" s="117" t="s">
        <v>3378</v>
      </c>
      <c r="C567" s="111">
        <v>1</v>
      </c>
      <c r="D567" s="110" t="s">
        <v>1005</v>
      </c>
      <c r="E567" s="111">
        <v>1</v>
      </c>
      <c r="F567" s="111">
        <v>0</v>
      </c>
      <c r="G567" s="111">
        <v>0</v>
      </c>
      <c r="H567" s="118">
        <v>0</v>
      </c>
    </row>
    <row r="568" spans="1:8" ht="16" x14ac:dyDescent="0.2">
      <c r="A568" s="19">
        <v>567</v>
      </c>
      <c r="B568" s="117" t="s">
        <v>3629</v>
      </c>
      <c r="C568" s="111">
        <v>1</v>
      </c>
      <c r="D568" s="110" t="s">
        <v>1199</v>
      </c>
      <c r="E568" s="111">
        <v>1</v>
      </c>
      <c r="F568" s="111">
        <v>0</v>
      </c>
      <c r="G568" s="111">
        <v>0</v>
      </c>
      <c r="H568" s="118">
        <v>0</v>
      </c>
    </row>
    <row r="569" spans="1:8" ht="16" x14ac:dyDescent="0.2">
      <c r="A569" s="19">
        <v>568</v>
      </c>
      <c r="B569" s="117" t="s">
        <v>1700</v>
      </c>
      <c r="C569" s="111">
        <v>1</v>
      </c>
      <c r="D569" s="110" t="s">
        <v>1547</v>
      </c>
      <c r="E569" s="111">
        <v>0</v>
      </c>
      <c r="F569" s="111">
        <v>0</v>
      </c>
      <c r="G569" s="111">
        <v>0</v>
      </c>
      <c r="H569" s="118">
        <v>1</v>
      </c>
    </row>
    <row r="570" spans="1:8" ht="16" x14ac:dyDescent="0.2">
      <c r="A570" s="19">
        <v>569</v>
      </c>
      <c r="B570" s="117" t="s">
        <v>3525</v>
      </c>
      <c r="C570" s="111">
        <v>1</v>
      </c>
      <c r="D570" s="110" t="s">
        <v>2377</v>
      </c>
      <c r="E570" s="111">
        <v>1</v>
      </c>
      <c r="F570" s="111">
        <v>0</v>
      </c>
      <c r="G570" s="111">
        <v>0</v>
      </c>
      <c r="H570" s="118">
        <v>0</v>
      </c>
    </row>
    <row r="571" spans="1:8" ht="16" x14ac:dyDescent="0.2">
      <c r="A571" s="19">
        <v>570</v>
      </c>
      <c r="B571" s="117" t="s">
        <v>3641</v>
      </c>
      <c r="C571" s="111">
        <v>1</v>
      </c>
      <c r="D571" s="110" t="s">
        <v>567</v>
      </c>
      <c r="E571" s="111">
        <v>1</v>
      </c>
      <c r="F571" s="111">
        <v>0</v>
      </c>
      <c r="G571" s="111">
        <v>0</v>
      </c>
      <c r="H571" s="118">
        <v>0</v>
      </c>
    </row>
    <row r="572" spans="1:8" ht="16" x14ac:dyDescent="0.2">
      <c r="A572" s="19">
        <v>571</v>
      </c>
      <c r="B572" s="117" t="s">
        <v>3711</v>
      </c>
      <c r="C572" s="111">
        <v>1</v>
      </c>
      <c r="D572" s="110" t="s">
        <v>1417</v>
      </c>
      <c r="E572" s="111">
        <v>0</v>
      </c>
      <c r="F572" s="111">
        <v>1</v>
      </c>
      <c r="G572" s="111">
        <v>0</v>
      </c>
      <c r="H572" s="118">
        <v>0</v>
      </c>
    </row>
    <row r="573" spans="1:8" ht="16" x14ac:dyDescent="0.2">
      <c r="A573" s="19">
        <v>572</v>
      </c>
      <c r="B573" s="117" t="s">
        <v>3459</v>
      </c>
      <c r="C573" s="111">
        <v>1</v>
      </c>
      <c r="D573" s="110" t="s">
        <v>1271</v>
      </c>
      <c r="E573" s="111">
        <v>1</v>
      </c>
      <c r="F573" s="111">
        <v>0</v>
      </c>
      <c r="G573" s="111">
        <v>0</v>
      </c>
      <c r="H573" s="118">
        <v>0</v>
      </c>
    </row>
    <row r="574" spans="1:8" ht="16" x14ac:dyDescent="0.2">
      <c r="A574" s="19">
        <v>573</v>
      </c>
      <c r="B574" s="117" t="s">
        <v>3686</v>
      </c>
      <c r="C574" s="111">
        <v>1</v>
      </c>
      <c r="D574" s="110" t="s">
        <v>952</v>
      </c>
      <c r="E574" s="111">
        <v>1</v>
      </c>
      <c r="F574" s="111">
        <v>0</v>
      </c>
      <c r="G574" s="111">
        <v>0</v>
      </c>
      <c r="H574" s="118">
        <v>0</v>
      </c>
    </row>
    <row r="575" spans="1:8" ht="16" x14ac:dyDescent="0.2">
      <c r="A575" s="19">
        <v>574</v>
      </c>
      <c r="B575" s="117" t="s">
        <v>3251</v>
      </c>
      <c r="C575" s="111">
        <v>1</v>
      </c>
      <c r="D575" s="110" t="s">
        <v>2302</v>
      </c>
      <c r="E575" s="111">
        <v>1</v>
      </c>
      <c r="F575" s="111">
        <v>0</v>
      </c>
      <c r="G575" s="111">
        <v>0</v>
      </c>
      <c r="H575" s="118">
        <v>0</v>
      </c>
    </row>
    <row r="576" spans="1:8" ht="16" x14ac:dyDescent="0.2">
      <c r="A576" s="19">
        <v>575</v>
      </c>
      <c r="B576" s="117" t="s">
        <v>3679</v>
      </c>
      <c r="C576" s="111">
        <v>1</v>
      </c>
      <c r="D576" s="110" t="s">
        <v>1388</v>
      </c>
      <c r="E576" s="111">
        <v>0</v>
      </c>
      <c r="F576" s="111">
        <v>1</v>
      </c>
      <c r="G576" s="111">
        <v>0</v>
      </c>
      <c r="H576" s="118">
        <v>0</v>
      </c>
    </row>
    <row r="577" spans="1:8" ht="16" x14ac:dyDescent="0.2">
      <c r="A577" s="19">
        <v>576</v>
      </c>
      <c r="B577" s="117" t="s">
        <v>3548</v>
      </c>
      <c r="C577" s="111">
        <v>1</v>
      </c>
      <c r="D577" s="110" t="s">
        <v>988</v>
      </c>
      <c r="E577" s="111">
        <v>1</v>
      </c>
      <c r="F577" s="111">
        <v>0</v>
      </c>
      <c r="G577" s="111">
        <v>0</v>
      </c>
      <c r="H577" s="118">
        <v>0</v>
      </c>
    </row>
    <row r="578" spans="1:8" ht="16" x14ac:dyDescent="0.2">
      <c r="A578" s="19">
        <v>577</v>
      </c>
      <c r="B578" s="117" t="s">
        <v>3688</v>
      </c>
      <c r="C578" s="111">
        <v>1</v>
      </c>
      <c r="D578" s="110" t="s">
        <v>1110</v>
      </c>
      <c r="E578" s="111">
        <v>1</v>
      </c>
      <c r="F578" s="111">
        <v>0</v>
      </c>
      <c r="G578" s="111">
        <v>0</v>
      </c>
      <c r="H578" s="118">
        <v>0</v>
      </c>
    </row>
    <row r="579" spans="1:8" ht="16" x14ac:dyDescent="0.2">
      <c r="A579" s="19">
        <v>578</v>
      </c>
      <c r="B579" s="117" t="s">
        <v>3600</v>
      </c>
      <c r="C579" s="111">
        <v>1</v>
      </c>
      <c r="D579" s="110" t="s">
        <v>3601</v>
      </c>
      <c r="E579" s="111">
        <v>0</v>
      </c>
      <c r="F579" s="111">
        <v>1</v>
      </c>
      <c r="G579" s="111">
        <v>0</v>
      </c>
      <c r="H579" s="118">
        <v>0</v>
      </c>
    </row>
    <row r="580" spans="1:8" ht="16" x14ac:dyDescent="0.2">
      <c r="A580" s="19">
        <v>579</v>
      </c>
      <c r="B580" s="117" t="s">
        <v>2918</v>
      </c>
      <c r="C580" s="111">
        <v>1</v>
      </c>
      <c r="D580" s="110" t="s">
        <v>2919</v>
      </c>
      <c r="E580" s="111">
        <v>1</v>
      </c>
      <c r="F580" s="111">
        <v>0</v>
      </c>
      <c r="G580" s="111">
        <v>0</v>
      </c>
      <c r="H580" s="118">
        <v>0</v>
      </c>
    </row>
    <row r="581" spans="1:8" ht="16" x14ac:dyDescent="0.2">
      <c r="A581" s="19">
        <v>580</v>
      </c>
      <c r="B581" s="117" t="s">
        <v>974</v>
      </c>
      <c r="C581" s="111">
        <v>1</v>
      </c>
      <c r="D581" s="110" t="s">
        <v>973</v>
      </c>
      <c r="E581" s="111">
        <v>1</v>
      </c>
      <c r="F581" s="111">
        <v>0</v>
      </c>
      <c r="G581" s="111">
        <v>0</v>
      </c>
      <c r="H581" s="118">
        <v>0</v>
      </c>
    </row>
    <row r="582" spans="1:8" ht="16" x14ac:dyDescent="0.2">
      <c r="A582" s="19">
        <v>581</v>
      </c>
      <c r="B582" s="117" t="s">
        <v>1280</v>
      </c>
      <c r="C582" s="111">
        <v>1</v>
      </c>
      <c r="D582" s="110" t="s">
        <v>1279</v>
      </c>
      <c r="E582" s="111">
        <v>1</v>
      </c>
      <c r="F582" s="111">
        <v>0</v>
      </c>
      <c r="G582" s="111">
        <v>0</v>
      </c>
      <c r="H582" s="118">
        <v>0</v>
      </c>
    </row>
    <row r="583" spans="1:8" ht="16" x14ac:dyDescent="0.2">
      <c r="A583" s="19">
        <v>582</v>
      </c>
      <c r="B583" s="117" t="s">
        <v>2812</v>
      </c>
      <c r="C583" s="111">
        <v>1</v>
      </c>
      <c r="D583" s="110" t="s">
        <v>2307</v>
      </c>
      <c r="E583" s="111">
        <v>1</v>
      </c>
      <c r="F583" s="111">
        <v>0</v>
      </c>
      <c r="G583" s="111">
        <v>0</v>
      </c>
      <c r="H583" s="118">
        <v>0</v>
      </c>
    </row>
    <row r="584" spans="1:8" ht="16" x14ac:dyDescent="0.2">
      <c r="A584" s="19">
        <v>583</v>
      </c>
      <c r="B584" s="117" t="s">
        <v>3662</v>
      </c>
      <c r="C584" s="111">
        <v>1</v>
      </c>
      <c r="D584" s="110" t="s">
        <v>1375</v>
      </c>
      <c r="E584" s="111">
        <v>0</v>
      </c>
      <c r="F584" s="111">
        <v>1</v>
      </c>
      <c r="G584" s="111">
        <v>0</v>
      </c>
      <c r="H584" s="118">
        <v>0</v>
      </c>
    </row>
    <row r="585" spans="1:8" ht="16" x14ac:dyDescent="0.2">
      <c r="A585" s="19">
        <v>584</v>
      </c>
      <c r="B585" s="117" t="s">
        <v>3106</v>
      </c>
      <c r="C585" s="111">
        <v>1</v>
      </c>
      <c r="D585" s="110" t="s">
        <v>3107</v>
      </c>
      <c r="E585" s="111">
        <v>1</v>
      </c>
      <c r="F585" s="111">
        <v>0</v>
      </c>
      <c r="G585" s="111">
        <v>0</v>
      </c>
      <c r="H585" s="118">
        <v>0</v>
      </c>
    </row>
    <row r="586" spans="1:8" ht="16" x14ac:dyDescent="0.2">
      <c r="A586" s="19">
        <v>585</v>
      </c>
      <c r="B586" s="117" t="s">
        <v>3570</v>
      </c>
      <c r="C586" s="111">
        <v>1</v>
      </c>
      <c r="D586" s="110" t="s">
        <v>1158</v>
      </c>
      <c r="E586" s="111">
        <v>1</v>
      </c>
      <c r="F586" s="111">
        <v>0</v>
      </c>
      <c r="G586" s="111">
        <v>0</v>
      </c>
      <c r="H586" s="118">
        <v>0</v>
      </c>
    </row>
    <row r="587" spans="1:8" ht="16" x14ac:dyDescent="0.2">
      <c r="A587" s="19">
        <v>586</v>
      </c>
      <c r="B587" s="117" t="s">
        <v>1008</v>
      </c>
      <c r="C587" s="111">
        <v>1</v>
      </c>
      <c r="D587" s="110" t="s">
        <v>1007</v>
      </c>
      <c r="E587" s="111">
        <v>1</v>
      </c>
      <c r="F587" s="111">
        <v>0</v>
      </c>
      <c r="G587" s="111">
        <v>0</v>
      </c>
      <c r="H587" s="118">
        <v>0</v>
      </c>
    </row>
    <row r="588" spans="1:8" ht="16" x14ac:dyDescent="0.2">
      <c r="A588" s="19">
        <v>587</v>
      </c>
      <c r="B588" s="117" t="s">
        <v>733</v>
      </c>
      <c r="C588" s="111">
        <v>1</v>
      </c>
      <c r="D588" s="110" t="s">
        <v>732</v>
      </c>
      <c r="E588" s="111">
        <v>1</v>
      </c>
      <c r="F588" s="111">
        <v>0</v>
      </c>
      <c r="G588" s="111">
        <v>0</v>
      </c>
      <c r="H588" s="118">
        <v>0</v>
      </c>
    </row>
    <row r="589" spans="1:8" ht="16" x14ac:dyDescent="0.2">
      <c r="A589" s="19">
        <v>588</v>
      </c>
      <c r="B589" s="117" t="s">
        <v>2772</v>
      </c>
      <c r="C589" s="111">
        <v>1</v>
      </c>
      <c r="D589" s="110" t="s">
        <v>1368</v>
      </c>
      <c r="E589" s="111">
        <v>0</v>
      </c>
      <c r="F589" s="111">
        <v>1</v>
      </c>
      <c r="G589" s="111">
        <v>0</v>
      </c>
      <c r="H589" s="118">
        <v>0</v>
      </c>
    </row>
    <row r="590" spans="1:8" ht="16" x14ac:dyDescent="0.2">
      <c r="A590" s="19">
        <v>589</v>
      </c>
      <c r="B590" s="117" t="s">
        <v>2788</v>
      </c>
      <c r="C590" s="111">
        <v>1</v>
      </c>
      <c r="D590" s="110" t="s">
        <v>2789</v>
      </c>
      <c r="E590" s="111">
        <v>1</v>
      </c>
      <c r="F590" s="111">
        <v>0</v>
      </c>
      <c r="G590" s="111">
        <v>0</v>
      </c>
      <c r="H590" s="118">
        <v>0</v>
      </c>
    </row>
    <row r="591" spans="1:8" ht="16" x14ac:dyDescent="0.2">
      <c r="A591" s="19">
        <v>590</v>
      </c>
      <c r="B591" s="117" t="s">
        <v>3540</v>
      </c>
      <c r="C591" s="111">
        <v>1</v>
      </c>
      <c r="D591" s="110" t="s">
        <v>1040</v>
      </c>
      <c r="E591" s="111">
        <v>1</v>
      </c>
      <c r="F591" s="111">
        <v>0</v>
      </c>
      <c r="G591" s="111">
        <v>0</v>
      </c>
      <c r="H591" s="118">
        <v>0</v>
      </c>
    </row>
    <row r="592" spans="1:8" ht="16" x14ac:dyDescent="0.2">
      <c r="A592" s="19">
        <v>591</v>
      </c>
      <c r="B592" s="117" t="s">
        <v>2818</v>
      </c>
      <c r="C592" s="111">
        <v>1</v>
      </c>
      <c r="D592" s="110" t="s">
        <v>2819</v>
      </c>
      <c r="E592" s="111">
        <v>1</v>
      </c>
      <c r="F592" s="111">
        <v>0</v>
      </c>
      <c r="G592" s="111">
        <v>0</v>
      </c>
      <c r="H592" s="118">
        <v>0</v>
      </c>
    </row>
    <row r="593" spans="1:8" ht="16" x14ac:dyDescent="0.2">
      <c r="A593" s="19">
        <v>592</v>
      </c>
      <c r="B593" s="117" t="s">
        <v>3066</v>
      </c>
      <c r="C593" s="111">
        <v>1</v>
      </c>
      <c r="D593" s="110" t="s">
        <v>2230</v>
      </c>
      <c r="E593" s="111">
        <v>1</v>
      </c>
      <c r="F593" s="111">
        <v>0</v>
      </c>
      <c r="G593" s="111">
        <v>0</v>
      </c>
      <c r="H593" s="118">
        <v>0</v>
      </c>
    </row>
    <row r="594" spans="1:8" ht="16" x14ac:dyDescent="0.2">
      <c r="A594" s="19">
        <v>593</v>
      </c>
      <c r="B594" s="117" t="s">
        <v>3149</v>
      </c>
      <c r="C594" s="111">
        <v>1</v>
      </c>
      <c r="D594" s="110" t="s">
        <v>1022</v>
      </c>
      <c r="E594" s="111">
        <v>1</v>
      </c>
      <c r="F594" s="111">
        <v>0</v>
      </c>
      <c r="G594" s="111">
        <v>0</v>
      </c>
      <c r="H594" s="118">
        <v>0</v>
      </c>
    </row>
    <row r="595" spans="1:8" ht="16" x14ac:dyDescent="0.2">
      <c r="A595" s="19">
        <v>594</v>
      </c>
      <c r="B595" s="117" t="s">
        <v>2983</v>
      </c>
      <c r="C595" s="111">
        <v>1</v>
      </c>
      <c r="D595" s="110" t="s">
        <v>2300</v>
      </c>
      <c r="E595" s="111">
        <v>1</v>
      </c>
      <c r="F595" s="111">
        <v>0</v>
      </c>
      <c r="G595" s="111">
        <v>0</v>
      </c>
      <c r="H595" s="118">
        <v>0</v>
      </c>
    </row>
    <row r="596" spans="1:8" ht="16" x14ac:dyDescent="0.2">
      <c r="A596" s="19">
        <v>595</v>
      </c>
      <c r="B596" s="117" t="s">
        <v>3028</v>
      </c>
      <c r="C596" s="111">
        <v>1</v>
      </c>
      <c r="D596" s="110" t="s">
        <v>3029</v>
      </c>
      <c r="E596" s="111">
        <v>1</v>
      </c>
      <c r="F596" s="111">
        <v>0</v>
      </c>
      <c r="G596" s="111">
        <v>0</v>
      </c>
      <c r="H596" s="118">
        <v>0</v>
      </c>
    </row>
    <row r="597" spans="1:8" ht="16" x14ac:dyDescent="0.2">
      <c r="A597" s="19">
        <v>596</v>
      </c>
      <c r="B597" s="117" t="s">
        <v>2994</v>
      </c>
      <c r="C597" s="111">
        <v>1</v>
      </c>
      <c r="D597" s="110" t="s">
        <v>2995</v>
      </c>
      <c r="E597" s="111">
        <v>1</v>
      </c>
      <c r="F597" s="111">
        <v>0</v>
      </c>
      <c r="G597" s="111">
        <v>0</v>
      </c>
      <c r="H597" s="118">
        <v>0</v>
      </c>
    </row>
    <row r="598" spans="1:8" ht="16" x14ac:dyDescent="0.2">
      <c r="A598" s="19">
        <v>597</v>
      </c>
      <c r="B598" s="117" t="s">
        <v>3249</v>
      </c>
      <c r="C598" s="111">
        <v>1</v>
      </c>
      <c r="D598" s="110" t="s">
        <v>2236</v>
      </c>
      <c r="E598" s="111">
        <v>1</v>
      </c>
      <c r="F598" s="111">
        <v>0</v>
      </c>
      <c r="G598" s="111">
        <v>0</v>
      </c>
      <c r="H598" s="118">
        <v>0</v>
      </c>
    </row>
    <row r="599" spans="1:8" ht="16" x14ac:dyDescent="0.2">
      <c r="A599" s="19">
        <v>598</v>
      </c>
      <c r="B599" s="117" t="s">
        <v>3386</v>
      </c>
      <c r="C599" s="111">
        <v>1</v>
      </c>
      <c r="D599" s="110" t="s">
        <v>1265</v>
      </c>
      <c r="E599" s="111">
        <v>1</v>
      </c>
      <c r="F599" s="111">
        <v>0</v>
      </c>
      <c r="G599" s="111">
        <v>0</v>
      </c>
      <c r="H599" s="118">
        <v>0</v>
      </c>
    </row>
    <row r="600" spans="1:8" ht="16" x14ac:dyDescent="0.2">
      <c r="A600" s="19">
        <v>599</v>
      </c>
      <c r="B600" s="117" t="s">
        <v>3109</v>
      </c>
      <c r="C600" s="111">
        <v>1</v>
      </c>
      <c r="D600" s="110" t="s">
        <v>1678</v>
      </c>
      <c r="E600" s="111">
        <v>0</v>
      </c>
      <c r="F600" s="111">
        <v>0</v>
      </c>
      <c r="G600" s="111">
        <v>0</v>
      </c>
      <c r="H600" s="118">
        <v>1</v>
      </c>
    </row>
    <row r="601" spans="1:8" ht="16" x14ac:dyDescent="0.2">
      <c r="A601" s="19">
        <v>600</v>
      </c>
      <c r="B601" s="117" t="s">
        <v>3324</v>
      </c>
      <c r="C601" s="111">
        <v>1</v>
      </c>
      <c r="D601" s="110" t="s">
        <v>1277</v>
      </c>
      <c r="E601" s="111">
        <v>1</v>
      </c>
      <c r="F601" s="111">
        <v>0</v>
      </c>
      <c r="G601" s="111">
        <v>0</v>
      </c>
      <c r="H601" s="118">
        <v>0</v>
      </c>
    </row>
    <row r="602" spans="1:8" ht="16" x14ac:dyDescent="0.2">
      <c r="A602" s="19">
        <v>601</v>
      </c>
      <c r="B602" s="117" t="s">
        <v>3425</v>
      </c>
      <c r="C602" s="111">
        <v>1</v>
      </c>
      <c r="D602" s="110" t="s">
        <v>3426</v>
      </c>
      <c r="E602" s="111">
        <v>1</v>
      </c>
      <c r="F602" s="111">
        <v>0</v>
      </c>
      <c r="G602" s="111">
        <v>0</v>
      </c>
      <c r="H602" s="118">
        <v>0</v>
      </c>
    </row>
    <row r="603" spans="1:8" ht="16" x14ac:dyDescent="0.2">
      <c r="A603" s="19">
        <v>602</v>
      </c>
      <c r="B603" s="117" t="s">
        <v>3373</v>
      </c>
      <c r="C603" s="111">
        <v>1</v>
      </c>
      <c r="D603" s="110" t="s">
        <v>2355</v>
      </c>
      <c r="E603" s="111">
        <v>1</v>
      </c>
      <c r="F603" s="111">
        <v>0</v>
      </c>
      <c r="G603" s="111">
        <v>0</v>
      </c>
      <c r="H603" s="118">
        <v>0</v>
      </c>
    </row>
    <row r="604" spans="1:8" ht="16" x14ac:dyDescent="0.2">
      <c r="A604" s="19">
        <v>603</v>
      </c>
      <c r="B604" s="117" t="s">
        <v>3172</v>
      </c>
      <c r="C604" s="111">
        <v>1</v>
      </c>
      <c r="D604" s="110" t="s">
        <v>3173</v>
      </c>
      <c r="E604" s="111">
        <v>1</v>
      </c>
      <c r="F604" s="111">
        <v>0</v>
      </c>
      <c r="G604" s="111">
        <v>0</v>
      </c>
      <c r="H604" s="118">
        <v>0</v>
      </c>
    </row>
    <row r="605" spans="1:8" ht="16" x14ac:dyDescent="0.2">
      <c r="A605" s="19">
        <v>604</v>
      </c>
      <c r="B605" s="117" t="s">
        <v>3010</v>
      </c>
      <c r="C605" s="111">
        <v>1</v>
      </c>
      <c r="D605" s="110" t="s">
        <v>2214</v>
      </c>
      <c r="E605" s="111">
        <v>1</v>
      </c>
      <c r="F605" s="111">
        <v>0</v>
      </c>
      <c r="G605" s="111">
        <v>0</v>
      </c>
      <c r="H605" s="118">
        <v>0</v>
      </c>
    </row>
    <row r="606" spans="1:8" ht="16" x14ac:dyDescent="0.2">
      <c r="A606" s="19">
        <v>605</v>
      </c>
      <c r="B606" s="117" t="s">
        <v>2783</v>
      </c>
      <c r="C606" s="111">
        <v>1</v>
      </c>
      <c r="D606" s="110" t="s">
        <v>1340</v>
      </c>
      <c r="E606" s="111">
        <v>0</v>
      </c>
      <c r="F606" s="111">
        <v>1</v>
      </c>
      <c r="G606" s="111">
        <v>0</v>
      </c>
      <c r="H606" s="118">
        <v>0</v>
      </c>
    </row>
    <row r="607" spans="1:8" ht="16" x14ac:dyDescent="0.2">
      <c r="A607" s="19">
        <v>606</v>
      </c>
      <c r="B607" s="117" t="s">
        <v>3193</v>
      </c>
      <c r="C607" s="111">
        <v>1</v>
      </c>
      <c r="D607" s="110" t="s">
        <v>1266</v>
      </c>
      <c r="E607" s="111">
        <v>1</v>
      </c>
      <c r="F607" s="111">
        <v>0</v>
      </c>
      <c r="G607" s="111">
        <v>0</v>
      </c>
      <c r="H607" s="118">
        <v>0</v>
      </c>
    </row>
    <row r="608" spans="1:8" ht="16" x14ac:dyDescent="0.2">
      <c r="A608" s="19">
        <v>607</v>
      </c>
      <c r="B608" s="117" t="s">
        <v>2886</v>
      </c>
      <c r="C608" s="111">
        <v>1</v>
      </c>
      <c r="D608" s="110" t="s">
        <v>2887</v>
      </c>
      <c r="E608" s="111">
        <v>1</v>
      </c>
      <c r="F608" s="111">
        <v>0</v>
      </c>
      <c r="G608" s="111">
        <v>0</v>
      </c>
      <c r="H608" s="118">
        <v>0</v>
      </c>
    </row>
    <row r="609" spans="1:8" ht="16" x14ac:dyDescent="0.2">
      <c r="A609" s="19">
        <v>608</v>
      </c>
      <c r="B609" s="117" t="s">
        <v>2954</v>
      </c>
      <c r="C609" s="111">
        <v>1</v>
      </c>
      <c r="D609" s="110" t="s">
        <v>2290</v>
      </c>
      <c r="E609" s="111">
        <v>1</v>
      </c>
      <c r="F609" s="111">
        <v>0</v>
      </c>
      <c r="G609" s="111">
        <v>0</v>
      </c>
      <c r="H609" s="118">
        <v>0</v>
      </c>
    </row>
    <row r="610" spans="1:8" ht="16" x14ac:dyDescent="0.2">
      <c r="A610" s="19">
        <v>609</v>
      </c>
      <c r="B610" s="117" t="s">
        <v>3400</v>
      </c>
      <c r="C610" s="111">
        <v>1</v>
      </c>
      <c r="D610" s="110" t="s">
        <v>1206</v>
      </c>
      <c r="E610" s="111">
        <v>1</v>
      </c>
      <c r="F610" s="111">
        <v>0</v>
      </c>
      <c r="G610" s="111">
        <v>0</v>
      </c>
      <c r="H610" s="118">
        <v>0</v>
      </c>
    </row>
    <row r="611" spans="1:8" ht="16" x14ac:dyDescent="0.2">
      <c r="A611" s="19">
        <v>610</v>
      </c>
      <c r="B611" s="117" t="s">
        <v>2933</v>
      </c>
      <c r="C611" s="111">
        <v>1</v>
      </c>
      <c r="D611" s="110" t="s">
        <v>2934</v>
      </c>
      <c r="E611" s="111">
        <v>0</v>
      </c>
      <c r="F611" s="111">
        <v>0</v>
      </c>
      <c r="G611" s="111">
        <v>0</v>
      </c>
      <c r="H611" s="118">
        <v>1</v>
      </c>
    </row>
    <row r="612" spans="1:8" ht="16" x14ac:dyDescent="0.2">
      <c r="A612" s="19">
        <v>611</v>
      </c>
      <c r="B612" s="117" t="s">
        <v>3212</v>
      </c>
      <c r="C612" s="111">
        <v>1</v>
      </c>
      <c r="D612" s="110" t="s">
        <v>2378</v>
      </c>
      <c r="E612" s="111">
        <v>1</v>
      </c>
      <c r="F612" s="111">
        <v>0</v>
      </c>
      <c r="G612" s="111">
        <v>0</v>
      </c>
      <c r="H612" s="118">
        <v>0</v>
      </c>
    </row>
    <row r="613" spans="1:8" ht="16" x14ac:dyDescent="0.2">
      <c r="A613" s="19">
        <v>612</v>
      </c>
      <c r="B613" s="117" t="s">
        <v>3513</v>
      </c>
      <c r="C613" s="111">
        <v>1</v>
      </c>
      <c r="D613" s="110" t="s">
        <v>1010</v>
      </c>
      <c r="E613" s="111">
        <v>1</v>
      </c>
      <c r="F613" s="111">
        <v>0</v>
      </c>
      <c r="G613" s="111">
        <v>0</v>
      </c>
      <c r="H613" s="118">
        <v>0</v>
      </c>
    </row>
    <row r="614" spans="1:8" ht="16" x14ac:dyDescent="0.2">
      <c r="A614" s="19">
        <v>613</v>
      </c>
      <c r="B614" s="117" t="s">
        <v>3399</v>
      </c>
      <c r="C614" s="111">
        <v>1</v>
      </c>
      <c r="D614" s="110" t="s">
        <v>1025</v>
      </c>
      <c r="E614" s="111">
        <v>1</v>
      </c>
      <c r="F614" s="111">
        <v>0</v>
      </c>
      <c r="G614" s="111">
        <v>0</v>
      </c>
      <c r="H614" s="118">
        <v>0</v>
      </c>
    </row>
    <row r="615" spans="1:8" ht="16" x14ac:dyDescent="0.2">
      <c r="A615" s="19">
        <v>614</v>
      </c>
      <c r="B615" s="117" t="s">
        <v>3301</v>
      </c>
      <c r="C615" s="111">
        <v>1</v>
      </c>
      <c r="D615" s="110" t="s">
        <v>1026</v>
      </c>
      <c r="E615" s="111">
        <v>1</v>
      </c>
      <c r="F615" s="111">
        <v>0</v>
      </c>
      <c r="G615" s="111">
        <v>0</v>
      </c>
      <c r="H615" s="118">
        <v>0</v>
      </c>
    </row>
    <row r="616" spans="1:8" ht="16" x14ac:dyDescent="0.2">
      <c r="A616" s="19">
        <v>615</v>
      </c>
      <c r="B616" s="117" t="s">
        <v>3542</v>
      </c>
      <c r="C616" s="111">
        <v>1</v>
      </c>
      <c r="D616" s="110" t="s">
        <v>1487</v>
      </c>
      <c r="E616" s="111">
        <v>0</v>
      </c>
      <c r="F616" s="111">
        <v>0</v>
      </c>
      <c r="G616" s="111">
        <v>0</v>
      </c>
      <c r="H616" s="118">
        <v>1</v>
      </c>
    </row>
    <row r="617" spans="1:8" ht="16" x14ac:dyDescent="0.2">
      <c r="A617" s="19">
        <v>616</v>
      </c>
      <c r="B617" s="117" t="s">
        <v>1693</v>
      </c>
      <c r="C617" s="111">
        <v>1</v>
      </c>
      <c r="D617" s="110" t="s">
        <v>1230</v>
      </c>
      <c r="E617" s="111">
        <v>1</v>
      </c>
      <c r="F617" s="111">
        <v>0</v>
      </c>
      <c r="G617" s="111">
        <v>0</v>
      </c>
      <c r="H617" s="118">
        <v>0</v>
      </c>
    </row>
    <row r="618" spans="1:8" ht="16" x14ac:dyDescent="0.2">
      <c r="A618" s="19">
        <v>617</v>
      </c>
      <c r="B618" s="117" t="s">
        <v>3036</v>
      </c>
      <c r="C618" s="111">
        <v>1</v>
      </c>
      <c r="D618" s="110" t="s">
        <v>1376</v>
      </c>
      <c r="E618" s="111">
        <v>0</v>
      </c>
      <c r="F618" s="111">
        <v>1</v>
      </c>
      <c r="G618" s="111">
        <v>0</v>
      </c>
      <c r="H618" s="118">
        <v>0</v>
      </c>
    </row>
    <row r="619" spans="1:8" ht="16" x14ac:dyDescent="0.2">
      <c r="A619" s="19">
        <v>618</v>
      </c>
      <c r="B619" s="117" t="s">
        <v>3156</v>
      </c>
      <c r="C619" s="111">
        <v>1</v>
      </c>
      <c r="D619" s="110" t="s">
        <v>1141</v>
      </c>
      <c r="E619" s="111">
        <v>1</v>
      </c>
      <c r="F619" s="111">
        <v>0</v>
      </c>
      <c r="G619" s="111">
        <v>0</v>
      </c>
      <c r="H619" s="118">
        <v>0</v>
      </c>
    </row>
    <row r="620" spans="1:8" ht="16" x14ac:dyDescent="0.2">
      <c r="A620" s="19">
        <v>619</v>
      </c>
      <c r="B620" s="117" t="s">
        <v>2844</v>
      </c>
      <c r="C620" s="111">
        <v>1</v>
      </c>
      <c r="D620" s="110" t="s">
        <v>2240</v>
      </c>
      <c r="E620" s="111">
        <v>1</v>
      </c>
      <c r="F620" s="111">
        <v>0</v>
      </c>
      <c r="G620" s="111">
        <v>0</v>
      </c>
      <c r="H620" s="118">
        <v>0</v>
      </c>
    </row>
    <row r="621" spans="1:8" ht="16" x14ac:dyDescent="0.2">
      <c r="A621" s="19">
        <v>620</v>
      </c>
      <c r="B621" s="117" t="s">
        <v>2826</v>
      </c>
      <c r="C621" s="111">
        <v>1</v>
      </c>
      <c r="D621" s="110" t="s">
        <v>2206</v>
      </c>
      <c r="E621" s="111">
        <v>1</v>
      </c>
      <c r="F621" s="111">
        <v>0</v>
      </c>
      <c r="G621" s="111">
        <v>0</v>
      </c>
      <c r="H621" s="118">
        <v>0</v>
      </c>
    </row>
    <row r="622" spans="1:8" ht="16" x14ac:dyDescent="0.2">
      <c r="A622" s="19">
        <v>621</v>
      </c>
      <c r="B622" s="117" t="s">
        <v>3047</v>
      </c>
      <c r="C622" s="111">
        <v>1</v>
      </c>
      <c r="D622" s="110" t="s">
        <v>2280</v>
      </c>
      <c r="E622" s="111">
        <v>1</v>
      </c>
      <c r="F622" s="111">
        <v>0</v>
      </c>
      <c r="G622" s="111">
        <v>0</v>
      </c>
      <c r="H622" s="118">
        <v>0</v>
      </c>
    </row>
    <row r="623" spans="1:8" ht="16" x14ac:dyDescent="0.2">
      <c r="A623" s="19">
        <v>622</v>
      </c>
      <c r="B623" s="117" t="s">
        <v>3305</v>
      </c>
      <c r="C623" s="111">
        <v>1</v>
      </c>
      <c r="D623" s="110" t="s">
        <v>634</v>
      </c>
      <c r="E623" s="111">
        <v>1</v>
      </c>
      <c r="F623" s="111">
        <v>0</v>
      </c>
      <c r="G623" s="111">
        <v>0</v>
      </c>
      <c r="H623" s="118">
        <v>0</v>
      </c>
    </row>
    <row r="624" spans="1:8" ht="16" x14ac:dyDescent="0.2">
      <c r="A624" s="19">
        <v>623</v>
      </c>
      <c r="B624" s="117" t="s">
        <v>2905</v>
      </c>
      <c r="C624" s="111">
        <v>1</v>
      </c>
      <c r="D624" s="110" t="s">
        <v>2906</v>
      </c>
      <c r="E624" s="111">
        <v>1</v>
      </c>
      <c r="F624" s="111">
        <v>0</v>
      </c>
      <c r="G624" s="111">
        <v>0</v>
      </c>
      <c r="H624" s="118">
        <v>0</v>
      </c>
    </row>
    <row r="625" spans="1:8" ht="16" x14ac:dyDescent="0.2">
      <c r="A625" s="19">
        <v>624</v>
      </c>
      <c r="B625" s="117" t="s">
        <v>3554</v>
      </c>
      <c r="C625" s="111">
        <v>1</v>
      </c>
      <c r="D625" s="110" t="s">
        <v>1537</v>
      </c>
      <c r="E625" s="111">
        <v>0</v>
      </c>
      <c r="F625" s="111">
        <v>0</v>
      </c>
      <c r="G625" s="111">
        <v>0</v>
      </c>
      <c r="H625" s="118">
        <v>1</v>
      </c>
    </row>
    <row r="626" spans="1:8" ht="16" x14ac:dyDescent="0.2">
      <c r="A626" s="19">
        <v>625</v>
      </c>
      <c r="B626" s="117" t="s">
        <v>3488</v>
      </c>
      <c r="C626" s="111">
        <v>1</v>
      </c>
      <c r="D626" s="110" t="s">
        <v>2197</v>
      </c>
      <c r="E626" s="111">
        <v>1</v>
      </c>
      <c r="F626" s="111">
        <v>0</v>
      </c>
      <c r="G626" s="111">
        <v>0</v>
      </c>
      <c r="H626" s="118">
        <v>0</v>
      </c>
    </row>
    <row r="627" spans="1:8" ht="16" x14ac:dyDescent="0.2">
      <c r="A627" s="19">
        <v>626</v>
      </c>
      <c r="B627" s="117" t="s">
        <v>3487</v>
      </c>
      <c r="C627" s="111">
        <v>1</v>
      </c>
      <c r="D627" s="110" t="s">
        <v>645</v>
      </c>
      <c r="E627" s="111">
        <v>1</v>
      </c>
      <c r="F627" s="111">
        <v>0</v>
      </c>
      <c r="G627" s="111">
        <v>0</v>
      </c>
      <c r="H627" s="118">
        <v>0</v>
      </c>
    </row>
    <row r="628" spans="1:8" ht="16" x14ac:dyDescent="0.2">
      <c r="A628" s="19">
        <v>627</v>
      </c>
      <c r="B628" s="117" t="s">
        <v>3362</v>
      </c>
      <c r="C628" s="111">
        <v>1</v>
      </c>
      <c r="D628" s="110" t="s">
        <v>3363</v>
      </c>
      <c r="E628" s="111">
        <v>1</v>
      </c>
      <c r="F628" s="111">
        <v>0</v>
      </c>
      <c r="G628" s="111">
        <v>0</v>
      </c>
      <c r="H628" s="118">
        <v>0</v>
      </c>
    </row>
    <row r="629" spans="1:8" ht="16" x14ac:dyDescent="0.2">
      <c r="A629" s="19">
        <v>628</v>
      </c>
      <c r="B629" s="117" t="s">
        <v>1093</v>
      </c>
      <c r="C629" s="111">
        <v>1</v>
      </c>
      <c r="D629" s="110" t="s">
        <v>1092</v>
      </c>
      <c r="E629" s="111">
        <v>1</v>
      </c>
      <c r="F629" s="111">
        <v>0</v>
      </c>
      <c r="G629" s="111">
        <v>0</v>
      </c>
      <c r="H629" s="118">
        <v>0</v>
      </c>
    </row>
    <row r="630" spans="1:8" ht="16" x14ac:dyDescent="0.2">
      <c r="A630" s="19">
        <v>629</v>
      </c>
      <c r="B630" s="117" t="s">
        <v>3032</v>
      </c>
      <c r="C630" s="111">
        <v>1</v>
      </c>
      <c r="D630" s="110" t="s">
        <v>1337</v>
      </c>
      <c r="E630" s="111">
        <v>0</v>
      </c>
      <c r="F630" s="111">
        <v>1</v>
      </c>
      <c r="G630" s="111">
        <v>0</v>
      </c>
      <c r="H630" s="118">
        <v>0</v>
      </c>
    </row>
    <row r="631" spans="1:8" ht="16" x14ac:dyDescent="0.2">
      <c r="A631" s="19">
        <v>630</v>
      </c>
      <c r="B631" s="117" t="s">
        <v>3343</v>
      </c>
      <c r="C631" s="111">
        <v>1</v>
      </c>
      <c r="D631" s="110" t="s">
        <v>444</v>
      </c>
      <c r="E631" s="111">
        <v>1</v>
      </c>
      <c r="F631" s="111">
        <v>0</v>
      </c>
      <c r="G631" s="111">
        <v>0</v>
      </c>
      <c r="H631" s="118">
        <v>0</v>
      </c>
    </row>
    <row r="632" spans="1:8" ht="16" x14ac:dyDescent="0.2">
      <c r="A632" s="19">
        <v>631</v>
      </c>
      <c r="B632" s="117" t="s">
        <v>3500</v>
      </c>
      <c r="C632" s="111">
        <v>1</v>
      </c>
      <c r="D632" s="110" t="s">
        <v>2283</v>
      </c>
      <c r="E632" s="111">
        <v>1</v>
      </c>
      <c r="F632" s="111">
        <v>0</v>
      </c>
      <c r="G632" s="111">
        <v>0</v>
      </c>
      <c r="H632" s="118">
        <v>0</v>
      </c>
    </row>
    <row r="633" spans="1:8" ht="16" x14ac:dyDescent="0.2">
      <c r="A633" s="19">
        <v>632</v>
      </c>
      <c r="B633" s="117" t="s">
        <v>3473</v>
      </c>
      <c r="C633" s="111">
        <v>1</v>
      </c>
      <c r="D633" s="110" t="s">
        <v>1233</v>
      </c>
      <c r="E633" s="111">
        <v>1</v>
      </c>
      <c r="F633" s="111">
        <v>0</v>
      </c>
      <c r="G633" s="111">
        <v>0</v>
      </c>
      <c r="H633" s="118">
        <v>0</v>
      </c>
    </row>
    <row r="634" spans="1:8" ht="16" x14ac:dyDescent="0.2">
      <c r="A634" s="19">
        <v>633</v>
      </c>
      <c r="B634" s="117" t="s">
        <v>3037</v>
      </c>
      <c r="C634" s="111">
        <v>1</v>
      </c>
      <c r="D634" s="110" t="s">
        <v>2258</v>
      </c>
      <c r="E634" s="111">
        <v>1</v>
      </c>
      <c r="F634" s="111">
        <v>0</v>
      </c>
      <c r="G634" s="111">
        <v>0</v>
      </c>
      <c r="H634" s="118">
        <v>0</v>
      </c>
    </row>
    <row r="635" spans="1:8" ht="16" x14ac:dyDescent="0.2">
      <c r="A635" s="19">
        <v>634</v>
      </c>
      <c r="B635" s="117" t="s">
        <v>3512</v>
      </c>
      <c r="C635" s="111">
        <v>1</v>
      </c>
      <c r="D635" s="110" t="s">
        <v>2375</v>
      </c>
      <c r="E635" s="111">
        <v>1</v>
      </c>
      <c r="F635" s="111">
        <v>0</v>
      </c>
      <c r="G635" s="111">
        <v>0</v>
      </c>
      <c r="H635" s="118">
        <v>0</v>
      </c>
    </row>
    <row r="636" spans="1:8" ht="16" x14ac:dyDescent="0.2">
      <c r="A636" s="19">
        <v>635</v>
      </c>
      <c r="B636" s="117" t="s">
        <v>3431</v>
      </c>
      <c r="C636" s="111">
        <v>1</v>
      </c>
      <c r="D636" s="110" t="s">
        <v>1608</v>
      </c>
      <c r="E636" s="111">
        <v>0</v>
      </c>
      <c r="F636" s="111">
        <v>0</v>
      </c>
      <c r="G636" s="111">
        <v>0</v>
      </c>
      <c r="H636" s="118">
        <v>1</v>
      </c>
    </row>
    <row r="637" spans="1:8" ht="16" x14ac:dyDescent="0.2">
      <c r="A637" s="19">
        <v>636</v>
      </c>
      <c r="B637" s="117" t="s">
        <v>3164</v>
      </c>
      <c r="C637" s="111">
        <v>1</v>
      </c>
      <c r="D637" s="110" t="s">
        <v>2215</v>
      </c>
      <c r="E637" s="111">
        <v>1</v>
      </c>
      <c r="F637" s="111">
        <v>0</v>
      </c>
      <c r="G637" s="111">
        <v>0</v>
      </c>
      <c r="H637" s="118">
        <v>0</v>
      </c>
    </row>
    <row r="638" spans="1:8" ht="16" x14ac:dyDescent="0.2">
      <c r="A638" s="19">
        <v>637</v>
      </c>
      <c r="B638" s="117" t="s">
        <v>2896</v>
      </c>
      <c r="C638" s="111">
        <v>1</v>
      </c>
      <c r="D638" s="110" t="s">
        <v>1345</v>
      </c>
      <c r="E638" s="111">
        <v>0</v>
      </c>
      <c r="F638" s="111">
        <v>1</v>
      </c>
      <c r="G638" s="111">
        <v>0</v>
      </c>
      <c r="H638" s="118">
        <v>0</v>
      </c>
    </row>
    <row r="639" spans="1:8" ht="16" x14ac:dyDescent="0.2">
      <c r="A639" s="19">
        <v>638</v>
      </c>
      <c r="B639" s="117" t="s">
        <v>3060</v>
      </c>
      <c r="C639" s="111">
        <v>1</v>
      </c>
      <c r="D639" s="110" t="s">
        <v>3061</v>
      </c>
      <c r="E639" s="111">
        <v>1</v>
      </c>
      <c r="F639" s="111">
        <v>0</v>
      </c>
      <c r="G639" s="111">
        <v>0</v>
      </c>
      <c r="H639" s="118">
        <v>0</v>
      </c>
    </row>
    <row r="640" spans="1:8" ht="16" x14ac:dyDescent="0.2">
      <c r="A640" s="19">
        <v>639</v>
      </c>
      <c r="B640" s="117" t="s">
        <v>3518</v>
      </c>
      <c r="C640" s="111">
        <v>1</v>
      </c>
      <c r="D640" s="110" t="s">
        <v>1477</v>
      </c>
      <c r="E640" s="111">
        <v>0</v>
      </c>
      <c r="F640" s="111">
        <v>0</v>
      </c>
      <c r="G640" s="111">
        <v>0</v>
      </c>
      <c r="H640" s="118">
        <v>1</v>
      </c>
    </row>
    <row r="641" spans="1:8" ht="16" x14ac:dyDescent="0.2">
      <c r="A641" s="19">
        <v>640</v>
      </c>
      <c r="B641" s="117" t="s">
        <v>3471</v>
      </c>
      <c r="C641" s="111">
        <v>1</v>
      </c>
      <c r="D641" s="110" t="s">
        <v>575</v>
      </c>
      <c r="E641" s="111">
        <v>1</v>
      </c>
      <c r="F641" s="111">
        <v>0</v>
      </c>
      <c r="G641" s="111">
        <v>0</v>
      </c>
      <c r="H641" s="118">
        <v>0</v>
      </c>
    </row>
    <row r="642" spans="1:8" ht="16" x14ac:dyDescent="0.2">
      <c r="A642" s="19">
        <v>641</v>
      </c>
      <c r="B642" s="117" t="s">
        <v>2879</v>
      </c>
      <c r="C642" s="111">
        <v>1</v>
      </c>
      <c r="D642" s="110" t="s">
        <v>2275</v>
      </c>
      <c r="E642" s="111">
        <v>1</v>
      </c>
      <c r="F642" s="111">
        <v>0</v>
      </c>
      <c r="G642" s="111">
        <v>0</v>
      </c>
      <c r="H642" s="118">
        <v>0</v>
      </c>
    </row>
    <row r="643" spans="1:8" ht="16" x14ac:dyDescent="0.2">
      <c r="A643" s="19">
        <v>642</v>
      </c>
      <c r="B643" s="117" t="s">
        <v>3242</v>
      </c>
      <c r="C643" s="111">
        <v>1</v>
      </c>
      <c r="D643" s="110" t="s">
        <v>3243</v>
      </c>
      <c r="E643" s="111">
        <v>1</v>
      </c>
      <c r="F643" s="111">
        <v>0</v>
      </c>
      <c r="G643" s="111">
        <v>0</v>
      </c>
      <c r="H643" s="118">
        <v>0</v>
      </c>
    </row>
    <row r="644" spans="1:8" ht="16" x14ac:dyDescent="0.2">
      <c r="A644" s="19">
        <v>643</v>
      </c>
      <c r="B644" s="117" t="s">
        <v>2327</v>
      </c>
      <c r="C644" s="111">
        <v>1</v>
      </c>
      <c r="D644" s="110" t="s">
        <v>3026</v>
      </c>
      <c r="E644" s="111">
        <v>1</v>
      </c>
      <c r="F644" s="111">
        <v>0</v>
      </c>
      <c r="G644" s="111">
        <v>0</v>
      </c>
      <c r="H644" s="118">
        <v>0</v>
      </c>
    </row>
    <row r="645" spans="1:8" ht="16" x14ac:dyDescent="0.2">
      <c r="A645" s="19">
        <v>644</v>
      </c>
      <c r="B645" s="117" t="s">
        <v>2867</v>
      </c>
      <c r="C645" s="111">
        <v>1</v>
      </c>
      <c r="D645" s="110" t="s">
        <v>761</v>
      </c>
      <c r="E645" s="111">
        <v>1</v>
      </c>
      <c r="F645" s="111">
        <v>0</v>
      </c>
      <c r="G645" s="111">
        <v>0</v>
      </c>
      <c r="H645" s="118">
        <v>0</v>
      </c>
    </row>
    <row r="646" spans="1:8" ht="16" x14ac:dyDescent="0.2">
      <c r="A646" s="19">
        <v>645</v>
      </c>
      <c r="B646" s="117" t="s">
        <v>2765</v>
      </c>
      <c r="C646" s="111">
        <v>1</v>
      </c>
      <c r="D646" s="110" t="s">
        <v>1453</v>
      </c>
      <c r="E646" s="111">
        <v>0</v>
      </c>
      <c r="F646" s="111">
        <v>0</v>
      </c>
      <c r="G646" s="111">
        <v>1</v>
      </c>
      <c r="H646" s="118">
        <v>0</v>
      </c>
    </row>
    <row r="647" spans="1:8" ht="16" x14ac:dyDescent="0.2">
      <c r="A647" s="19">
        <v>646</v>
      </c>
      <c r="B647" s="117" t="s">
        <v>3195</v>
      </c>
      <c r="C647" s="111">
        <v>1</v>
      </c>
      <c r="D647" s="110" t="s">
        <v>1425</v>
      </c>
      <c r="E647" s="111">
        <v>0</v>
      </c>
      <c r="F647" s="111">
        <v>1</v>
      </c>
      <c r="G647" s="111">
        <v>0</v>
      </c>
      <c r="H647" s="118">
        <v>0</v>
      </c>
    </row>
    <row r="648" spans="1:8" ht="16" x14ac:dyDescent="0.2">
      <c r="A648" s="19">
        <v>647</v>
      </c>
      <c r="B648" s="117" t="s">
        <v>2928</v>
      </c>
      <c r="C648" s="111">
        <v>1</v>
      </c>
      <c r="D648" s="110" t="s">
        <v>2212</v>
      </c>
      <c r="E648" s="111">
        <v>1</v>
      </c>
      <c r="F648" s="111">
        <v>0</v>
      </c>
      <c r="G648" s="111">
        <v>0</v>
      </c>
      <c r="H648" s="118">
        <v>0</v>
      </c>
    </row>
    <row r="649" spans="1:8" ht="16" x14ac:dyDescent="0.2">
      <c r="A649" s="19">
        <v>648</v>
      </c>
      <c r="B649" s="117" t="s">
        <v>3017</v>
      </c>
      <c r="C649" s="111">
        <v>1</v>
      </c>
      <c r="D649" s="110" t="s">
        <v>2216</v>
      </c>
      <c r="E649" s="111">
        <v>1</v>
      </c>
      <c r="F649" s="111">
        <v>0</v>
      </c>
      <c r="G649" s="111">
        <v>0</v>
      </c>
      <c r="H649" s="118">
        <v>0</v>
      </c>
    </row>
    <row r="650" spans="1:8" ht="16" x14ac:dyDescent="0.2">
      <c r="A650" s="19">
        <v>649</v>
      </c>
      <c r="B650" s="117" t="s">
        <v>3093</v>
      </c>
      <c r="C650" s="111">
        <v>1</v>
      </c>
      <c r="D650" s="110" t="s">
        <v>2357</v>
      </c>
      <c r="E650" s="111">
        <v>1</v>
      </c>
      <c r="F650" s="111">
        <v>0</v>
      </c>
      <c r="G650" s="111">
        <v>0</v>
      </c>
      <c r="H650" s="118">
        <v>0</v>
      </c>
    </row>
    <row r="651" spans="1:8" ht="16" x14ac:dyDescent="0.2">
      <c r="A651" s="19">
        <v>650</v>
      </c>
      <c r="B651" s="117" t="s">
        <v>3090</v>
      </c>
      <c r="C651" s="111">
        <v>1</v>
      </c>
      <c r="D651" s="110" t="s">
        <v>2364</v>
      </c>
      <c r="E651" s="111">
        <v>1</v>
      </c>
      <c r="F651" s="111">
        <v>0</v>
      </c>
      <c r="G651" s="111">
        <v>0</v>
      </c>
      <c r="H651" s="118">
        <v>0</v>
      </c>
    </row>
    <row r="652" spans="1:8" ht="16" x14ac:dyDescent="0.2">
      <c r="A652" s="19">
        <v>651</v>
      </c>
      <c r="B652" s="117" t="s">
        <v>1055</v>
      </c>
      <c r="C652" s="111">
        <v>1</v>
      </c>
      <c r="D652" s="110" t="s">
        <v>1054</v>
      </c>
      <c r="E652" s="111">
        <v>1</v>
      </c>
      <c r="F652" s="111">
        <v>0</v>
      </c>
      <c r="G652" s="111">
        <v>0</v>
      </c>
      <c r="H652" s="118">
        <v>0</v>
      </c>
    </row>
    <row r="653" spans="1:8" ht="16" x14ac:dyDescent="0.2">
      <c r="A653" s="19">
        <v>652</v>
      </c>
      <c r="B653" s="117" t="s">
        <v>3094</v>
      </c>
      <c r="C653" s="111">
        <v>1</v>
      </c>
      <c r="D653" s="110" t="s">
        <v>902</v>
      </c>
      <c r="E653" s="111">
        <v>1</v>
      </c>
      <c r="F653" s="111">
        <v>0</v>
      </c>
      <c r="G653" s="111">
        <v>0</v>
      </c>
      <c r="H653" s="118">
        <v>0</v>
      </c>
    </row>
    <row r="654" spans="1:8" ht="16" x14ac:dyDescent="0.2">
      <c r="A654" s="19">
        <v>653</v>
      </c>
      <c r="B654" s="117" t="s">
        <v>3098</v>
      </c>
      <c r="C654" s="111">
        <v>1</v>
      </c>
      <c r="D654" s="110" t="s">
        <v>3099</v>
      </c>
      <c r="E654" s="111">
        <v>1</v>
      </c>
      <c r="F654" s="111">
        <v>0</v>
      </c>
      <c r="G654" s="111">
        <v>0</v>
      </c>
      <c r="H654" s="118">
        <v>0</v>
      </c>
    </row>
    <row r="655" spans="1:8" ht="16" x14ac:dyDescent="0.2">
      <c r="A655" s="19">
        <v>654</v>
      </c>
      <c r="B655" s="117" t="s">
        <v>3127</v>
      </c>
      <c r="C655" s="111">
        <v>1</v>
      </c>
      <c r="D655" s="110" t="s">
        <v>1301</v>
      </c>
      <c r="E655" s="111">
        <v>0</v>
      </c>
      <c r="F655" s="111">
        <v>1</v>
      </c>
      <c r="G655" s="111">
        <v>0</v>
      </c>
      <c r="H655" s="118">
        <v>0</v>
      </c>
    </row>
    <row r="656" spans="1:8" ht="16" x14ac:dyDescent="0.2">
      <c r="A656" s="19">
        <v>655</v>
      </c>
      <c r="B656" s="117" t="s">
        <v>2882</v>
      </c>
      <c r="C656" s="111">
        <v>1</v>
      </c>
      <c r="D656" s="110" t="s">
        <v>1671</v>
      </c>
      <c r="E656" s="111">
        <v>0</v>
      </c>
      <c r="F656" s="111">
        <v>0</v>
      </c>
      <c r="G656" s="111">
        <v>1</v>
      </c>
      <c r="H656" s="118">
        <v>0</v>
      </c>
    </row>
    <row r="657" spans="1:8" ht="16" x14ac:dyDescent="0.2">
      <c r="A657" s="19">
        <v>656</v>
      </c>
      <c r="B657" s="117" t="s">
        <v>3112</v>
      </c>
      <c r="C657" s="111">
        <v>1</v>
      </c>
      <c r="D657" s="110" t="s">
        <v>1236</v>
      </c>
      <c r="E657" s="111">
        <v>1</v>
      </c>
      <c r="F657" s="111">
        <v>0</v>
      </c>
      <c r="G657" s="111">
        <v>0</v>
      </c>
      <c r="H657" s="118">
        <v>0</v>
      </c>
    </row>
    <row r="658" spans="1:8" ht="16" x14ac:dyDescent="0.2">
      <c r="A658" s="19">
        <v>657</v>
      </c>
      <c r="B658" s="117" t="s">
        <v>2797</v>
      </c>
      <c r="C658" s="111">
        <v>1</v>
      </c>
      <c r="D658" s="110" t="s">
        <v>2798</v>
      </c>
      <c r="E658" s="111">
        <v>1</v>
      </c>
      <c r="F658" s="111">
        <v>0</v>
      </c>
      <c r="G658" s="111">
        <v>0</v>
      </c>
      <c r="H658" s="118">
        <v>0</v>
      </c>
    </row>
    <row r="659" spans="1:8" ht="16" x14ac:dyDescent="0.2">
      <c r="A659" s="19">
        <v>658</v>
      </c>
      <c r="B659" s="117" t="s">
        <v>2884</v>
      </c>
      <c r="C659" s="111">
        <v>1</v>
      </c>
      <c r="D659" s="110" t="s">
        <v>2256</v>
      </c>
      <c r="E659" s="111">
        <v>1</v>
      </c>
      <c r="F659" s="111">
        <v>0</v>
      </c>
      <c r="G659" s="111">
        <v>0</v>
      </c>
      <c r="H659" s="118">
        <v>0</v>
      </c>
    </row>
    <row r="660" spans="1:8" ht="16" x14ac:dyDescent="0.2">
      <c r="A660" s="19">
        <v>659</v>
      </c>
      <c r="B660" s="117" t="s">
        <v>2939</v>
      </c>
      <c r="C660" s="111">
        <v>1</v>
      </c>
      <c r="D660" s="110" t="s">
        <v>2296</v>
      </c>
      <c r="E660" s="111">
        <v>1</v>
      </c>
      <c r="F660" s="111">
        <v>0</v>
      </c>
      <c r="G660" s="111">
        <v>0</v>
      </c>
      <c r="H660" s="118">
        <v>0</v>
      </c>
    </row>
    <row r="661" spans="1:8" ht="16" x14ac:dyDescent="0.2">
      <c r="A661" s="19">
        <v>660</v>
      </c>
      <c r="B661" s="117" t="s">
        <v>3613</v>
      </c>
      <c r="C661" s="111">
        <v>1</v>
      </c>
      <c r="D661" s="110" t="s">
        <v>1222</v>
      </c>
      <c r="E661" s="111">
        <v>1</v>
      </c>
      <c r="F661" s="111">
        <v>0</v>
      </c>
      <c r="G661" s="111">
        <v>0</v>
      </c>
      <c r="H661" s="118">
        <v>0</v>
      </c>
    </row>
    <row r="662" spans="1:8" ht="16" x14ac:dyDescent="0.2">
      <c r="A662" s="19">
        <v>661</v>
      </c>
      <c r="B662" s="117" t="s">
        <v>3747</v>
      </c>
      <c r="C662" s="111">
        <v>1</v>
      </c>
      <c r="D662" s="110" t="s">
        <v>1398</v>
      </c>
      <c r="E662" s="111">
        <v>0</v>
      </c>
      <c r="F662" s="111">
        <v>1</v>
      </c>
      <c r="G662" s="111">
        <v>0</v>
      </c>
      <c r="H662" s="118">
        <v>0</v>
      </c>
    </row>
    <row r="663" spans="1:8" ht="16" x14ac:dyDescent="0.2">
      <c r="A663" s="19">
        <v>662</v>
      </c>
      <c r="B663" s="117" t="s">
        <v>3407</v>
      </c>
      <c r="C663" s="111">
        <v>1</v>
      </c>
      <c r="D663" s="110" t="s">
        <v>986</v>
      </c>
      <c r="E663" s="111">
        <v>1</v>
      </c>
      <c r="F663" s="111">
        <v>0</v>
      </c>
      <c r="G663" s="111">
        <v>0</v>
      </c>
      <c r="H663" s="118">
        <v>0</v>
      </c>
    </row>
    <row r="664" spans="1:8" ht="16" x14ac:dyDescent="0.2">
      <c r="A664" s="19">
        <v>663</v>
      </c>
      <c r="B664" s="117" t="s">
        <v>3771</v>
      </c>
      <c r="C664" s="111">
        <v>1</v>
      </c>
      <c r="D664" s="110" t="s">
        <v>1046</v>
      </c>
      <c r="E664" s="111">
        <v>1</v>
      </c>
      <c r="F664" s="111">
        <v>0</v>
      </c>
      <c r="G664" s="111">
        <v>0</v>
      </c>
      <c r="H664" s="118">
        <v>0</v>
      </c>
    </row>
    <row r="665" spans="1:8" ht="16" x14ac:dyDescent="0.2">
      <c r="A665" s="19">
        <v>664</v>
      </c>
      <c r="B665" s="117" t="s">
        <v>2109</v>
      </c>
      <c r="C665" s="111">
        <v>1</v>
      </c>
      <c r="D665" s="110" t="s">
        <v>2231</v>
      </c>
      <c r="E665" s="111">
        <v>1</v>
      </c>
      <c r="F665" s="111">
        <v>0</v>
      </c>
      <c r="G665" s="111">
        <v>0</v>
      </c>
      <c r="H665" s="118">
        <v>0</v>
      </c>
    </row>
    <row r="666" spans="1:8" ht="16" x14ac:dyDescent="0.2">
      <c r="A666" s="19">
        <v>665</v>
      </c>
      <c r="B666" s="117" t="s">
        <v>1605</v>
      </c>
      <c r="C666" s="111">
        <v>1</v>
      </c>
      <c r="D666" s="110" t="s">
        <v>1604</v>
      </c>
      <c r="E666" s="111">
        <v>0</v>
      </c>
      <c r="F666" s="111">
        <v>0</v>
      </c>
      <c r="G666" s="111">
        <v>0</v>
      </c>
      <c r="H666" s="118">
        <v>1</v>
      </c>
    </row>
    <row r="667" spans="1:8" ht="16" x14ac:dyDescent="0.2">
      <c r="A667" s="19">
        <v>666</v>
      </c>
      <c r="B667" s="117" t="s">
        <v>3076</v>
      </c>
      <c r="C667" s="111">
        <v>1</v>
      </c>
      <c r="D667" s="110" t="s">
        <v>2314</v>
      </c>
      <c r="E667" s="111">
        <v>1</v>
      </c>
      <c r="F667" s="111">
        <v>0</v>
      </c>
      <c r="G667" s="111">
        <v>0</v>
      </c>
      <c r="H667" s="118">
        <v>0</v>
      </c>
    </row>
    <row r="668" spans="1:8" ht="16" x14ac:dyDescent="0.2">
      <c r="A668" s="19">
        <v>667</v>
      </c>
      <c r="B668" s="117" t="s">
        <v>3435</v>
      </c>
      <c r="C668" s="111">
        <v>1</v>
      </c>
      <c r="D668" s="110" t="s">
        <v>611</v>
      </c>
      <c r="E668" s="111">
        <v>1</v>
      </c>
      <c r="F668" s="111">
        <v>0</v>
      </c>
      <c r="G668" s="111">
        <v>0</v>
      </c>
      <c r="H668" s="118">
        <v>0</v>
      </c>
    </row>
    <row r="669" spans="1:8" ht="16" x14ac:dyDescent="0.2">
      <c r="A669" s="19">
        <v>668</v>
      </c>
      <c r="B669" s="117" t="s">
        <v>3760</v>
      </c>
      <c r="C669" s="111">
        <v>1</v>
      </c>
      <c r="D669" s="110" t="s">
        <v>1568</v>
      </c>
      <c r="E669" s="111">
        <v>0</v>
      </c>
      <c r="F669" s="111">
        <v>0</v>
      </c>
      <c r="G669" s="111">
        <v>0</v>
      </c>
      <c r="H669" s="118">
        <v>1</v>
      </c>
    </row>
    <row r="670" spans="1:8" ht="16" x14ac:dyDescent="0.2">
      <c r="A670" s="19">
        <v>669</v>
      </c>
      <c r="B670" s="117" t="s">
        <v>3653</v>
      </c>
      <c r="C670" s="111">
        <v>1</v>
      </c>
      <c r="D670" s="110" t="s">
        <v>1124</v>
      </c>
      <c r="E670" s="111">
        <v>1</v>
      </c>
      <c r="F670" s="111">
        <v>0</v>
      </c>
      <c r="G670" s="111">
        <v>0</v>
      </c>
      <c r="H670" s="118">
        <v>0</v>
      </c>
    </row>
    <row r="671" spans="1:8" ht="16" x14ac:dyDescent="0.2">
      <c r="A671" s="19">
        <v>670</v>
      </c>
      <c r="B671" s="117" t="s">
        <v>2986</v>
      </c>
      <c r="C671" s="111">
        <v>1</v>
      </c>
      <c r="D671" s="110" t="s">
        <v>2987</v>
      </c>
      <c r="E671" s="111">
        <v>1</v>
      </c>
      <c r="F671" s="111">
        <v>0</v>
      </c>
      <c r="G671" s="111">
        <v>0</v>
      </c>
      <c r="H671" s="118">
        <v>0</v>
      </c>
    </row>
    <row r="672" spans="1:8" ht="16" x14ac:dyDescent="0.2">
      <c r="A672" s="19">
        <v>671</v>
      </c>
      <c r="B672" s="117" t="s">
        <v>3485</v>
      </c>
      <c r="C672" s="111">
        <v>1</v>
      </c>
      <c r="D672" s="110" t="s">
        <v>944</v>
      </c>
      <c r="E672" s="111">
        <v>1</v>
      </c>
      <c r="F672" s="111">
        <v>0</v>
      </c>
      <c r="G672" s="111">
        <v>0</v>
      </c>
      <c r="H672" s="118">
        <v>0</v>
      </c>
    </row>
    <row r="673" spans="1:8" ht="16" x14ac:dyDescent="0.2">
      <c r="A673" s="19">
        <v>672</v>
      </c>
      <c r="B673" s="117" t="s">
        <v>3070</v>
      </c>
      <c r="C673" s="111">
        <v>1</v>
      </c>
      <c r="D673" s="110" t="s">
        <v>3071</v>
      </c>
      <c r="E673" s="111">
        <v>1</v>
      </c>
      <c r="F673" s="111">
        <v>0</v>
      </c>
      <c r="G673" s="111">
        <v>0</v>
      </c>
      <c r="H673" s="118">
        <v>0</v>
      </c>
    </row>
    <row r="674" spans="1:8" ht="16" x14ac:dyDescent="0.2">
      <c r="A674" s="19">
        <v>673</v>
      </c>
      <c r="B674" s="117" t="s">
        <v>2814</v>
      </c>
      <c r="C674" s="111">
        <v>1</v>
      </c>
      <c r="D674" s="110" t="s">
        <v>968</v>
      </c>
      <c r="E674" s="111">
        <v>1</v>
      </c>
      <c r="F674" s="111">
        <v>0</v>
      </c>
      <c r="G674" s="111">
        <v>0</v>
      </c>
      <c r="H674" s="118">
        <v>0</v>
      </c>
    </row>
    <row r="675" spans="1:8" ht="16" x14ac:dyDescent="0.2">
      <c r="A675" s="19">
        <v>674</v>
      </c>
      <c r="B675" s="117" t="s">
        <v>2112</v>
      </c>
      <c r="C675" s="111">
        <v>1</v>
      </c>
      <c r="D675" s="110" t="s">
        <v>2777</v>
      </c>
      <c r="E675" s="111">
        <v>1</v>
      </c>
      <c r="F675" s="111">
        <v>0</v>
      </c>
      <c r="G675" s="111">
        <v>0</v>
      </c>
      <c r="H675" s="118">
        <v>0</v>
      </c>
    </row>
    <row r="676" spans="1:8" ht="16" x14ac:dyDescent="0.2">
      <c r="A676" s="19">
        <v>675</v>
      </c>
      <c r="B676" s="117" t="s">
        <v>3756</v>
      </c>
      <c r="C676" s="111">
        <v>1</v>
      </c>
      <c r="D676" s="110" t="s">
        <v>1070</v>
      </c>
      <c r="E676" s="111">
        <v>1</v>
      </c>
      <c r="F676" s="111">
        <v>0</v>
      </c>
      <c r="G676" s="111">
        <v>0</v>
      </c>
      <c r="H676" s="118">
        <v>0</v>
      </c>
    </row>
    <row r="677" spans="1:8" ht="16" x14ac:dyDescent="0.2">
      <c r="A677" s="19">
        <v>676</v>
      </c>
      <c r="B677" s="117" t="s">
        <v>3332</v>
      </c>
      <c r="C677" s="111">
        <v>1</v>
      </c>
      <c r="D677" s="110" t="s">
        <v>1552</v>
      </c>
      <c r="E677" s="111">
        <v>0</v>
      </c>
      <c r="F677" s="111">
        <v>0</v>
      </c>
      <c r="G677" s="111">
        <v>0</v>
      </c>
      <c r="H677" s="118">
        <v>1</v>
      </c>
    </row>
    <row r="678" spans="1:8" ht="16" x14ac:dyDescent="0.2">
      <c r="A678" s="19">
        <v>677</v>
      </c>
      <c r="B678" s="117" t="s">
        <v>3761</v>
      </c>
      <c r="C678" s="111">
        <v>1</v>
      </c>
      <c r="D678" s="110" t="s">
        <v>1594</v>
      </c>
      <c r="E678" s="111">
        <v>0</v>
      </c>
      <c r="F678" s="111">
        <v>0</v>
      </c>
      <c r="G678" s="111">
        <v>0</v>
      </c>
      <c r="H678" s="118">
        <v>1</v>
      </c>
    </row>
    <row r="679" spans="1:8" ht="16" x14ac:dyDescent="0.2">
      <c r="A679" s="19">
        <v>678</v>
      </c>
      <c r="B679" s="117" t="s">
        <v>3075</v>
      </c>
      <c r="C679" s="111">
        <v>1</v>
      </c>
      <c r="D679" s="110" t="s">
        <v>2306</v>
      </c>
      <c r="E679" s="111">
        <v>1</v>
      </c>
      <c r="F679" s="111">
        <v>0</v>
      </c>
      <c r="G679" s="111">
        <v>0</v>
      </c>
      <c r="H679" s="118">
        <v>0</v>
      </c>
    </row>
    <row r="680" spans="1:8" ht="16" x14ac:dyDescent="0.2">
      <c r="A680" s="19">
        <v>679</v>
      </c>
      <c r="B680" s="117" t="s">
        <v>1147</v>
      </c>
      <c r="C680" s="111">
        <v>1</v>
      </c>
      <c r="D680" s="110" t="s">
        <v>1146</v>
      </c>
      <c r="E680" s="111">
        <v>1</v>
      </c>
      <c r="F680" s="111">
        <v>0</v>
      </c>
      <c r="G680" s="111">
        <v>0</v>
      </c>
      <c r="H680" s="118">
        <v>0</v>
      </c>
    </row>
    <row r="681" spans="1:8" ht="16" x14ac:dyDescent="0.2">
      <c r="A681" s="19">
        <v>680</v>
      </c>
      <c r="B681" s="117" t="s">
        <v>2959</v>
      </c>
      <c r="C681" s="111">
        <v>1</v>
      </c>
      <c r="D681" s="110" t="s">
        <v>2303</v>
      </c>
      <c r="E681" s="111">
        <v>1</v>
      </c>
      <c r="F681" s="111">
        <v>0</v>
      </c>
      <c r="G681" s="111">
        <v>0</v>
      </c>
      <c r="H681" s="118">
        <v>0</v>
      </c>
    </row>
    <row r="682" spans="1:8" ht="16" x14ac:dyDescent="0.2">
      <c r="A682" s="19">
        <v>681</v>
      </c>
      <c r="B682" s="117" t="s">
        <v>2967</v>
      </c>
      <c r="C682" s="111">
        <v>1</v>
      </c>
      <c r="D682" s="110" t="s">
        <v>2968</v>
      </c>
      <c r="E682" s="111">
        <v>1</v>
      </c>
      <c r="F682" s="111">
        <v>0</v>
      </c>
      <c r="G682" s="111">
        <v>0</v>
      </c>
      <c r="H682" s="118">
        <v>0</v>
      </c>
    </row>
    <row r="683" spans="1:8" ht="16" x14ac:dyDescent="0.2">
      <c r="A683" s="19">
        <v>682</v>
      </c>
      <c r="B683" s="117" t="s">
        <v>3731</v>
      </c>
      <c r="C683" s="111">
        <v>1</v>
      </c>
      <c r="D683" s="110" t="s">
        <v>1330</v>
      </c>
      <c r="E683" s="111">
        <v>0</v>
      </c>
      <c r="F683" s="111">
        <v>1</v>
      </c>
      <c r="G683" s="111">
        <v>0</v>
      </c>
      <c r="H683" s="118">
        <v>0</v>
      </c>
    </row>
    <row r="684" spans="1:8" ht="16" x14ac:dyDescent="0.2">
      <c r="A684" s="19">
        <v>683</v>
      </c>
      <c r="B684" s="117" t="s">
        <v>3659</v>
      </c>
      <c r="C684" s="111">
        <v>1</v>
      </c>
      <c r="D684" s="110" t="s">
        <v>953</v>
      </c>
      <c r="E684" s="111">
        <v>1</v>
      </c>
      <c r="F684" s="111">
        <v>0</v>
      </c>
      <c r="G684" s="111">
        <v>0</v>
      </c>
      <c r="H684" s="118">
        <v>0</v>
      </c>
    </row>
    <row r="685" spans="1:8" ht="16" x14ac:dyDescent="0.2">
      <c r="A685" s="19">
        <v>684</v>
      </c>
      <c r="B685" s="117" t="s">
        <v>3755</v>
      </c>
      <c r="C685" s="111">
        <v>1</v>
      </c>
      <c r="D685" s="110" t="s">
        <v>1461</v>
      </c>
      <c r="E685" s="111">
        <v>0</v>
      </c>
      <c r="F685" s="111">
        <v>0</v>
      </c>
      <c r="G685" s="111">
        <v>1</v>
      </c>
      <c r="H685" s="118">
        <v>0</v>
      </c>
    </row>
    <row r="686" spans="1:8" ht="16" x14ac:dyDescent="0.2">
      <c r="A686" s="19">
        <v>685</v>
      </c>
      <c r="B686" s="117" t="s">
        <v>3726</v>
      </c>
      <c r="C686" s="111">
        <v>1</v>
      </c>
      <c r="D686" s="110" t="s">
        <v>1456</v>
      </c>
      <c r="E686" s="111">
        <v>0</v>
      </c>
      <c r="F686" s="111">
        <v>0</v>
      </c>
      <c r="G686" s="111">
        <v>1</v>
      </c>
      <c r="H686" s="118">
        <v>0</v>
      </c>
    </row>
    <row r="687" spans="1:8" ht="16" x14ac:dyDescent="0.2">
      <c r="A687" s="19">
        <v>686</v>
      </c>
      <c r="B687" s="117" t="s">
        <v>2113</v>
      </c>
      <c r="C687" s="111">
        <v>1</v>
      </c>
      <c r="D687" s="110" t="s">
        <v>2593</v>
      </c>
      <c r="E687" s="111">
        <v>1</v>
      </c>
      <c r="F687" s="111">
        <v>0</v>
      </c>
      <c r="G687" s="111">
        <v>0</v>
      </c>
      <c r="H687" s="118">
        <v>0</v>
      </c>
    </row>
    <row r="688" spans="1:8" ht="16" x14ac:dyDescent="0.2">
      <c r="A688" s="19">
        <v>687</v>
      </c>
      <c r="B688" s="117" t="s">
        <v>1446</v>
      </c>
      <c r="C688" s="111">
        <v>1</v>
      </c>
      <c r="D688" s="110" t="s">
        <v>1445</v>
      </c>
      <c r="E688" s="111">
        <v>1</v>
      </c>
      <c r="F688" s="111">
        <v>0</v>
      </c>
      <c r="G688" s="111">
        <v>0</v>
      </c>
      <c r="H688" s="118">
        <v>0</v>
      </c>
    </row>
    <row r="689" spans="1:8" ht="16" x14ac:dyDescent="0.2">
      <c r="A689" s="19">
        <v>688</v>
      </c>
      <c r="B689" s="117" t="s">
        <v>3743</v>
      </c>
      <c r="C689" s="111">
        <v>1</v>
      </c>
      <c r="D689" s="110" t="s">
        <v>2353</v>
      </c>
      <c r="E689" s="111">
        <v>1</v>
      </c>
      <c r="F689" s="111">
        <v>0</v>
      </c>
      <c r="G689" s="111">
        <v>0</v>
      </c>
      <c r="H689" s="118">
        <v>0</v>
      </c>
    </row>
    <row r="690" spans="1:8" ht="16" x14ac:dyDescent="0.2">
      <c r="A690" s="19">
        <v>689</v>
      </c>
      <c r="B690" s="117" t="s">
        <v>3269</v>
      </c>
      <c r="C690" s="111">
        <v>1</v>
      </c>
      <c r="D690" s="110" t="s">
        <v>3270</v>
      </c>
      <c r="E690" s="111">
        <v>1</v>
      </c>
      <c r="F690" s="111">
        <v>0</v>
      </c>
      <c r="G690" s="111">
        <v>0</v>
      </c>
      <c r="H690" s="118">
        <v>0</v>
      </c>
    </row>
    <row r="691" spans="1:8" ht="16" x14ac:dyDescent="0.2">
      <c r="A691" s="19">
        <v>690</v>
      </c>
      <c r="B691" s="117" t="s">
        <v>3625</v>
      </c>
      <c r="C691" s="111">
        <v>1</v>
      </c>
      <c r="D691" s="110" t="s">
        <v>2251</v>
      </c>
      <c r="E691" s="111">
        <v>1</v>
      </c>
      <c r="F691" s="111">
        <v>0</v>
      </c>
      <c r="G691" s="111">
        <v>0</v>
      </c>
      <c r="H691" s="118">
        <v>0</v>
      </c>
    </row>
    <row r="692" spans="1:8" ht="16" x14ac:dyDescent="0.2">
      <c r="A692" s="19">
        <v>691</v>
      </c>
      <c r="B692" s="117" t="s">
        <v>3247</v>
      </c>
      <c r="C692" s="111">
        <v>1</v>
      </c>
      <c r="D692" s="110" t="s">
        <v>2232</v>
      </c>
      <c r="E692" s="111">
        <v>1</v>
      </c>
      <c r="F692" s="111">
        <v>0</v>
      </c>
      <c r="G692" s="111">
        <v>0</v>
      </c>
      <c r="H692" s="118">
        <v>0</v>
      </c>
    </row>
    <row r="693" spans="1:8" ht="16" x14ac:dyDescent="0.2">
      <c r="A693" s="19">
        <v>692</v>
      </c>
      <c r="B693" s="117" t="s">
        <v>3692</v>
      </c>
      <c r="C693" s="111">
        <v>1</v>
      </c>
      <c r="D693" s="110" t="s">
        <v>1353</v>
      </c>
      <c r="E693" s="111">
        <v>0</v>
      </c>
      <c r="F693" s="111">
        <v>1</v>
      </c>
      <c r="G693" s="111">
        <v>0</v>
      </c>
      <c r="H693" s="118">
        <v>0</v>
      </c>
    </row>
    <row r="694" spans="1:8" ht="16" x14ac:dyDescent="0.2">
      <c r="A694" s="19">
        <v>693</v>
      </c>
      <c r="B694" s="117" t="s">
        <v>1697</v>
      </c>
      <c r="C694" s="111">
        <v>1</v>
      </c>
      <c r="D694" s="110" t="s">
        <v>1348</v>
      </c>
      <c r="E694" s="111">
        <v>0</v>
      </c>
      <c r="F694" s="111">
        <v>1</v>
      </c>
      <c r="G694" s="111">
        <v>0</v>
      </c>
      <c r="H694" s="118">
        <v>0</v>
      </c>
    </row>
    <row r="695" spans="1:8" ht="16" x14ac:dyDescent="0.2">
      <c r="A695" s="19">
        <v>694</v>
      </c>
      <c r="B695" s="117" t="s">
        <v>1688</v>
      </c>
      <c r="C695" s="111">
        <v>1</v>
      </c>
      <c r="D695" s="110" t="s">
        <v>776</v>
      </c>
      <c r="E695" s="111">
        <v>0</v>
      </c>
      <c r="F695" s="111">
        <v>1</v>
      </c>
      <c r="G695" s="111">
        <v>0</v>
      </c>
      <c r="H695" s="118">
        <v>0</v>
      </c>
    </row>
    <row r="696" spans="1:8" ht="16" x14ac:dyDescent="0.2">
      <c r="A696" s="19">
        <v>695</v>
      </c>
      <c r="B696" s="117" t="s">
        <v>3709</v>
      </c>
      <c r="C696" s="111">
        <v>1</v>
      </c>
      <c r="D696" s="110" t="s">
        <v>1387</v>
      </c>
      <c r="E696" s="111">
        <v>0</v>
      </c>
      <c r="F696" s="111">
        <v>1</v>
      </c>
      <c r="G696" s="111">
        <v>0</v>
      </c>
      <c r="H696" s="118">
        <v>0</v>
      </c>
    </row>
    <row r="697" spans="1:8" ht="16" x14ac:dyDescent="0.2">
      <c r="A697" s="19">
        <v>696</v>
      </c>
      <c r="B697" s="117" t="s">
        <v>3716</v>
      </c>
      <c r="C697" s="111">
        <v>1</v>
      </c>
      <c r="D697" s="110" t="s">
        <v>1352</v>
      </c>
      <c r="E697" s="111">
        <v>0</v>
      </c>
      <c r="F697" s="111">
        <v>1</v>
      </c>
      <c r="G697" s="111">
        <v>0</v>
      </c>
      <c r="H697" s="118">
        <v>0</v>
      </c>
    </row>
    <row r="698" spans="1:8" ht="16" x14ac:dyDescent="0.2">
      <c r="A698" s="19">
        <v>697</v>
      </c>
      <c r="B698" s="117" t="s">
        <v>3370</v>
      </c>
      <c r="C698" s="111">
        <v>1</v>
      </c>
      <c r="D698" s="110" t="s">
        <v>1131</v>
      </c>
      <c r="E698" s="111">
        <v>1</v>
      </c>
      <c r="F698" s="111">
        <v>0</v>
      </c>
      <c r="G698" s="111">
        <v>0</v>
      </c>
      <c r="H698" s="118">
        <v>0</v>
      </c>
    </row>
    <row r="699" spans="1:8" ht="16" x14ac:dyDescent="0.2">
      <c r="A699" s="19">
        <v>698</v>
      </c>
      <c r="B699" s="117" t="s">
        <v>2085</v>
      </c>
      <c r="C699" s="111">
        <v>1</v>
      </c>
      <c r="D699" s="110" t="s">
        <v>2196</v>
      </c>
      <c r="E699" s="111">
        <v>1</v>
      </c>
      <c r="F699" s="111">
        <v>0</v>
      </c>
      <c r="G699" s="111">
        <v>0</v>
      </c>
      <c r="H699" s="118">
        <v>0</v>
      </c>
    </row>
    <row r="700" spans="1:8" ht="16" x14ac:dyDescent="0.2">
      <c r="A700" s="19">
        <v>699</v>
      </c>
      <c r="B700" s="117" t="s">
        <v>2116</v>
      </c>
      <c r="C700" s="111">
        <v>1</v>
      </c>
      <c r="D700" s="110" t="s">
        <v>2255</v>
      </c>
      <c r="E700" s="111">
        <v>1</v>
      </c>
      <c r="F700" s="111">
        <v>0</v>
      </c>
      <c r="G700" s="111">
        <v>0</v>
      </c>
      <c r="H700" s="118">
        <v>0</v>
      </c>
    </row>
    <row r="701" spans="1:8" ht="16" x14ac:dyDescent="0.2">
      <c r="A701" s="19">
        <v>700</v>
      </c>
      <c r="B701" s="117" t="s">
        <v>3130</v>
      </c>
      <c r="C701" s="111">
        <v>1</v>
      </c>
      <c r="D701" s="110" t="s">
        <v>2321</v>
      </c>
      <c r="E701" s="111">
        <v>1</v>
      </c>
      <c r="F701" s="111">
        <v>0</v>
      </c>
      <c r="G701" s="111">
        <v>0</v>
      </c>
      <c r="H701" s="118">
        <v>0</v>
      </c>
    </row>
    <row r="702" spans="1:8" ht="16" x14ac:dyDescent="0.2">
      <c r="A702" s="19">
        <v>701</v>
      </c>
      <c r="B702" s="117" t="s">
        <v>3174</v>
      </c>
      <c r="C702" s="111">
        <v>1</v>
      </c>
      <c r="D702" s="110" t="s">
        <v>1111</v>
      </c>
      <c r="E702" s="111">
        <v>1</v>
      </c>
      <c r="F702" s="111">
        <v>0</v>
      </c>
      <c r="G702" s="111">
        <v>0</v>
      </c>
      <c r="H702" s="118">
        <v>0</v>
      </c>
    </row>
    <row r="703" spans="1:8" ht="16" x14ac:dyDescent="0.2">
      <c r="A703" s="19">
        <v>702</v>
      </c>
      <c r="B703" s="117" t="s">
        <v>3461</v>
      </c>
      <c r="C703" s="111">
        <v>1</v>
      </c>
      <c r="D703" s="110" t="s">
        <v>1592</v>
      </c>
      <c r="E703" s="111">
        <v>0</v>
      </c>
      <c r="F703" s="111">
        <v>0</v>
      </c>
      <c r="G703" s="111">
        <v>0</v>
      </c>
      <c r="H703" s="118">
        <v>1</v>
      </c>
    </row>
    <row r="704" spans="1:8" ht="16" x14ac:dyDescent="0.2">
      <c r="A704" s="19">
        <v>703</v>
      </c>
      <c r="B704" s="117" t="s">
        <v>3166</v>
      </c>
      <c r="C704" s="111">
        <v>1</v>
      </c>
      <c r="D704" s="110" t="s">
        <v>890</v>
      </c>
      <c r="E704" s="111">
        <v>1</v>
      </c>
      <c r="F704" s="111">
        <v>0</v>
      </c>
      <c r="G704" s="111">
        <v>0</v>
      </c>
      <c r="H704" s="118">
        <v>0</v>
      </c>
    </row>
    <row r="705" spans="1:8" ht="16" x14ac:dyDescent="0.2">
      <c r="A705" s="19">
        <v>704</v>
      </c>
      <c r="B705" s="117" t="s">
        <v>3758</v>
      </c>
      <c r="C705" s="111">
        <v>1</v>
      </c>
      <c r="D705" s="110" t="s">
        <v>2208</v>
      </c>
      <c r="E705" s="111">
        <v>1</v>
      </c>
      <c r="F705" s="111">
        <v>0</v>
      </c>
      <c r="G705" s="111">
        <v>0</v>
      </c>
      <c r="H705" s="118">
        <v>0</v>
      </c>
    </row>
    <row r="706" spans="1:8" ht="16" x14ac:dyDescent="0.2">
      <c r="A706" s="19">
        <v>705</v>
      </c>
      <c r="B706" s="117" t="s">
        <v>3096</v>
      </c>
      <c r="C706" s="111">
        <v>1</v>
      </c>
      <c r="D706" s="110" t="s">
        <v>670</v>
      </c>
      <c r="E706" s="111">
        <v>1</v>
      </c>
      <c r="F706" s="111">
        <v>0</v>
      </c>
      <c r="G706" s="111">
        <v>0</v>
      </c>
      <c r="H706" s="118">
        <v>0</v>
      </c>
    </row>
    <row r="707" spans="1:8" ht="16" x14ac:dyDescent="0.2">
      <c r="A707" s="19">
        <v>706</v>
      </c>
      <c r="B707" s="117" t="s">
        <v>2910</v>
      </c>
      <c r="C707" s="111">
        <v>1</v>
      </c>
      <c r="D707" s="110" t="s">
        <v>2911</v>
      </c>
      <c r="E707" s="111">
        <v>1</v>
      </c>
      <c r="F707" s="111">
        <v>0</v>
      </c>
      <c r="G707" s="111">
        <v>0</v>
      </c>
      <c r="H707" s="118">
        <v>0</v>
      </c>
    </row>
    <row r="708" spans="1:8" ht="16" x14ac:dyDescent="0.2">
      <c r="A708" s="19">
        <v>707</v>
      </c>
      <c r="B708" s="117" t="s">
        <v>2329</v>
      </c>
      <c r="C708" s="111">
        <v>1</v>
      </c>
      <c r="D708" s="110" t="s">
        <v>2361</v>
      </c>
      <c r="E708" s="111">
        <v>1</v>
      </c>
      <c r="F708" s="111">
        <v>0</v>
      </c>
      <c r="G708" s="111">
        <v>0</v>
      </c>
      <c r="H708" s="118">
        <v>0</v>
      </c>
    </row>
    <row r="709" spans="1:8" ht="16" x14ac:dyDescent="0.2">
      <c r="A709" s="19">
        <v>708</v>
      </c>
      <c r="B709" s="117" t="s">
        <v>1573</v>
      </c>
      <c r="C709" s="111">
        <v>1</v>
      </c>
      <c r="D709" s="110" t="s">
        <v>3351</v>
      </c>
      <c r="E709" s="111">
        <v>0</v>
      </c>
      <c r="F709" s="111">
        <v>0</v>
      </c>
      <c r="G709" s="111">
        <v>0</v>
      </c>
      <c r="H709" s="118">
        <v>1</v>
      </c>
    </row>
    <row r="710" spans="1:8" ht="16" x14ac:dyDescent="0.2">
      <c r="A710" s="19">
        <v>709</v>
      </c>
      <c r="B710" s="117" t="s">
        <v>3746</v>
      </c>
      <c r="C710" s="111">
        <v>1</v>
      </c>
      <c r="D710" s="110" t="s">
        <v>911</v>
      </c>
      <c r="E710" s="111">
        <v>1</v>
      </c>
      <c r="F710" s="111">
        <v>0</v>
      </c>
      <c r="G710" s="111">
        <v>0</v>
      </c>
      <c r="H710" s="118">
        <v>0</v>
      </c>
    </row>
    <row r="711" spans="1:8" ht="16" x14ac:dyDescent="0.2">
      <c r="A711" s="19">
        <v>710</v>
      </c>
      <c r="B711" s="117" t="s">
        <v>3727</v>
      </c>
      <c r="C711" s="111">
        <v>1</v>
      </c>
      <c r="D711" s="110" t="s">
        <v>1392</v>
      </c>
      <c r="E711" s="111">
        <v>0</v>
      </c>
      <c r="F711" s="111">
        <v>1</v>
      </c>
      <c r="G711" s="111">
        <v>0</v>
      </c>
      <c r="H711" s="118">
        <v>0</v>
      </c>
    </row>
    <row r="712" spans="1:8" ht="16" x14ac:dyDescent="0.2">
      <c r="A712" s="19">
        <v>711</v>
      </c>
      <c r="B712" s="117" t="s">
        <v>3483</v>
      </c>
      <c r="C712" s="111">
        <v>1</v>
      </c>
      <c r="D712" s="110" t="s">
        <v>1118</v>
      </c>
      <c r="E712" s="111">
        <v>1</v>
      </c>
      <c r="F712" s="111">
        <v>0</v>
      </c>
      <c r="G712" s="111">
        <v>0</v>
      </c>
      <c r="H712" s="118">
        <v>0</v>
      </c>
    </row>
    <row r="713" spans="1:8" ht="16" x14ac:dyDescent="0.2">
      <c r="A713" s="19">
        <v>712</v>
      </c>
      <c r="B713" s="117" t="s">
        <v>3552</v>
      </c>
      <c r="C713" s="111">
        <v>1</v>
      </c>
      <c r="D713" s="110" t="s">
        <v>1580</v>
      </c>
      <c r="E713" s="111">
        <v>0</v>
      </c>
      <c r="F713" s="111">
        <v>0</v>
      </c>
      <c r="G713" s="111">
        <v>0</v>
      </c>
      <c r="H713" s="118">
        <v>1</v>
      </c>
    </row>
    <row r="714" spans="1:8" ht="16" x14ac:dyDescent="0.2">
      <c r="A714" s="19">
        <v>713</v>
      </c>
      <c r="B714" s="117" t="s">
        <v>3078</v>
      </c>
      <c r="C714" s="111">
        <v>1</v>
      </c>
      <c r="D714" s="110" t="s">
        <v>3079</v>
      </c>
      <c r="E714" s="111">
        <v>1</v>
      </c>
      <c r="F714" s="111">
        <v>0</v>
      </c>
      <c r="G714" s="111">
        <v>0</v>
      </c>
      <c r="H714" s="118">
        <v>0</v>
      </c>
    </row>
    <row r="715" spans="1:8" ht="16" x14ac:dyDescent="0.2">
      <c r="A715" s="19">
        <v>714</v>
      </c>
      <c r="B715" s="117" t="s">
        <v>3757</v>
      </c>
      <c r="C715" s="111">
        <v>1</v>
      </c>
      <c r="D715" s="110" t="s">
        <v>2238</v>
      </c>
      <c r="E715" s="111">
        <v>1</v>
      </c>
      <c r="F715" s="111">
        <v>0</v>
      </c>
      <c r="G715" s="111">
        <v>0</v>
      </c>
      <c r="H715" s="118">
        <v>0</v>
      </c>
    </row>
    <row r="716" spans="1:8" ht="16" x14ac:dyDescent="0.2">
      <c r="A716" s="19">
        <v>715</v>
      </c>
      <c r="B716" s="117" t="s">
        <v>3571</v>
      </c>
      <c r="C716" s="111">
        <v>1</v>
      </c>
      <c r="D716" s="110" t="s">
        <v>1583</v>
      </c>
      <c r="E716" s="111">
        <v>0</v>
      </c>
      <c r="F716" s="111">
        <v>0</v>
      </c>
      <c r="G716" s="111">
        <v>0</v>
      </c>
      <c r="H716" s="118">
        <v>1</v>
      </c>
    </row>
    <row r="717" spans="1:8" ht="16" x14ac:dyDescent="0.2">
      <c r="A717" s="19">
        <v>716</v>
      </c>
      <c r="B717" s="117" t="s">
        <v>3463</v>
      </c>
      <c r="C717" s="111">
        <v>1</v>
      </c>
      <c r="D717" s="110" t="s">
        <v>1077</v>
      </c>
      <c r="E717" s="111">
        <v>1</v>
      </c>
      <c r="F717" s="111">
        <v>0</v>
      </c>
      <c r="G717" s="111">
        <v>0</v>
      </c>
      <c r="H717" s="118">
        <v>0</v>
      </c>
    </row>
    <row r="718" spans="1:8" ht="16" x14ac:dyDescent="0.2">
      <c r="A718" s="19">
        <v>717</v>
      </c>
      <c r="B718" s="117" t="s">
        <v>2930</v>
      </c>
      <c r="C718" s="111">
        <v>1</v>
      </c>
      <c r="D718" s="110" t="s">
        <v>1095</v>
      </c>
      <c r="E718" s="111">
        <v>1</v>
      </c>
      <c r="F718" s="111">
        <v>0</v>
      </c>
      <c r="G718" s="111">
        <v>0</v>
      </c>
      <c r="H718" s="118">
        <v>0</v>
      </c>
    </row>
    <row r="719" spans="1:8" ht="16" x14ac:dyDescent="0.2">
      <c r="A719" s="19">
        <v>718</v>
      </c>
      <c r="B719" s="117" t="s">
        <v>991</v>
      </c>
      <c r="C719" s="111">
        <v>1</v>
      </c>
      <c r="D719" s="110" t="s">
        <v>990</v>
      </c>
      <c r="E719" s="111">
        <v>1</v>
      </c>
      <c r="F719" s="111">
        <v>0</v>
      </c>
      <c r="G719" s="111">
        <v>0</v>
      </c>
      <c r="H719" s="118">
        <v>0</v>
      </c>
    </row>
    <row r="720" spans="1:8" ht="16" x14ac:dyDescent="0.2">
      <c r="A720" s="19">
        <v>719</v>
      </c>
      <c r="B720" s="117" t="s">
        <v>3633</v>
      </c>
      <c r="C720" s="111">
        <v>1</v>
      </c>
      <c r="D720" s="110" t="s">
        <v>1480</v>
      </c>
      <c r="E720" s="111">
        <v>0</v>
      </c>
      <c r="F720" s="111">
        <v>0</v>
      </c>
      <c r="G720" s="111">
        <v>0</v>
      </c>
      <c r="H720" s="118">
        <v>1</v>
      </c>
    </row>
    <row r="721" spans="1:8" ht="16" x14ac:dyDescent="0.2">
      <c r="A721" s="19">
        <v>720</v>
      </c>
      <c r="B721" s="117" t="s">
        <v>3336</v>
      </c>
      <c r="C721" s="111">
        <v>1</v>
      </c>
      <c r="D721" s="110" t="s">
        <v>1609</v>
      </c>
      <c r="E721" s="111">
        <v>0</v>
      </c>
      <c r="F721" s="111">
        <v>0</v>
      </c>
      <c r="G721" s="111">
        <v>0</v>
      </c>
      <c r="H721" s="118">
        <v>1</v>
      </c>
    </row>
    <row r="722" spans="1:8" ht="16" x14ac:dyDescent="0.2">
      <c r="A722" s="19">
        <v>721</v>
      </c>
      <c r="B722" s="117" t="s">
        <v>3339</v>
      </c>
      <c r="C722" s="111">
        <v>1</v>
      </c>
      <c r="D722" s="110" t="s">
        <v>2222</v>
      </c>
      <c r="E722" s="111">
        <v>1</v>
      </c>
      <c r="F722" s="111">
        <v>0</v>
      </c>
      <c r="G722" s="111">
        <v>0</v>
      </c>
      <c r="H722" s="118">
        <v>0</v>
      </c>
    </row>
    <row r="723" spans="1:8" ht="16" x14ac:dyDescent="0.2">
      <c r="A723" s="19">
        <v>722</v>
      </c>
      <c r="B723" s="117" t="s">
        <v>3441</v>
      </c>
      <c r="C723" s="111">
        <v>1</v>
      </c>
      <c r="D723" s="110" t="s">
        <v>2244</v>
      </c>
      <c r="E723" s="111">
        <v>1</v>
      </c>
      <c r="F723" s="111">
        <v>0</v>
      </c>
      <c r="G723" s="111">
        <v>0</v>
      </c>
      <c r="H723" s="118">
        <v>0</v>
      </c>
    </row>
    <row r="724" spans="1:8" ht="16" x14ac:dyDescent="0.2">
      <c r="A724" s="19">
        <v>723</v>
      </c>
      <c r="B724" s="117" t="s">
        <v>2111</v>
      </c>
      <c r="C724" s="111">
        <v>1</v>
      </c>
      <c r="D724" s="110" t="s">
        <v>2233</v>
      </c>
      <c r="E724" s="111">
        <v>1</v>
      </c>
      <c r="F724" s="111">
        <v>0</v>
      </c>
      <c r="G724" s="111">
        <v>0</v>
      </c>
      <c r="H724" s="118">
        <v>0</v>
      </c>
    </row>
    <row r="725" spans="1:8" ht="16" x14ac:dyDescent="0.2">
      <c r="A725" s="19">
        <v>724</v>
      </c>
      <c r="B725" s="117" t="s">
        <v>3759</v>
      </c>
      <c r="C725" s="111">
        <v>1</v>
      </c>
      <c r="D725" s="110" t="s">
        <v>815</v>
      </c>
      <c r="E725" s="111">
        <v>0</v>
      </c>
      <c r="F725" s="111">
        <v>0</v>
      </c>
      <c r="G725" s="111">
        <v>0</v>
      </c>
      <c r="H725" s="118">
        <v>1</v>
      </c>
    </row>
    <row r="726" spans="1:8" ht="16" x14ac:dyDescent="0.2">
      <c r="A726" s="19">
        <v>725</v>
      </c>
      <c r="B726" s="117" t="s">
        <v>3536</v>
      </c>
      <c r="C726" s="111">
        <v>1</v>
      </c>
      <c r="D726" s="110" t="s">
        <v>1508</v>
      </c>
      <c r="E726" s="111">
        <v>0</v>
      </c>
      <c r="F726" s="111">
        <v>0</v>
      </c>
      <c r="G726" s="111">
        <v>0</v>
      </c>
      <c r="H726" s="118">
        <v>1</v>
      </c>
    </row>
    <row r="727" spans="1:8" ht="16" x14ac:dyDescent="0.2">
      <c r="A727" s="19">
        <v>726</v>
      </c>
      <c r="B727" s="117" t="s">
        <v>2108</v>
      </c>
      <c r="C727" s="111">
        <v>1</v>
      </c>
      <c r="D727" s="110" t="s">
        <v>2226</v>
      </c>
      <c r="E727" s="111">
        <v>1</v>
      </c>
      <c r="F727" s="111">
        <v>0</v>
      </c>
      <c r="G727" s="111">
        <v>0</v>
      </c>
      <c r="H727" s="118">
        <v>0</v>
      </c>
    </row>
    <row r="728" spans="1:8" ht="16" x14ac:dyDescent="0.2">
      <c r="A728" s="19">
        <v>727</v>
      </c>
      <c r="B728" s="117" t="s">
        <v>1690</v>
      </c>
      <c r="C728" s="111">
        <v>1</v>
      </c>
      <c r="D728" s="110" t="s">
        <v>982</v>
      </c>
      <c r="E728" s="111">
        <v>1</v>
      </c>
      <c r="F728" s="111">
        <v>0</v>
      </c>
      <c r="G728" s="111">
        <v>0</v>
      </c>
      <c r="H728" s="118">
        <v>0</v>
      </c>
    </row>
    <row r="729" spans="1:8" ht="16" x14ac:dyDescent="0.2">
      <c r="A729" s="19">
        <v>728</v>
      </c>
      <c r="B729" s="117" t="s">
        <v>2325</v>
      </c>
      <c r="C729" s="111">
        <v>1</v>
      </c>
      <c r="D729" s="110" t="s">
        <v>2335</v>
      </c>
      <c r="E729" s="111">
        <v>1</v>
      </c>
      <c r="F729" s="111">
        <v>0</v>
      </c>
      <c r="G729" s="111">
        <v>0</v>
      </c>
      <c r="H729" s="118">
        <v>0</v>
      </c>
    </row>
    <row r="730" spans="1:8" ht="16" x14ac:dyDescent="0.2">
      <c r="A730" s="19">
        <v>729</v>
      </c>
      <c r="B730" s="117" t="s">
        <v>2845</v>
      </c>
      <c r="C730" s="111">
        <v>1</v>
      </c>
      <c r="D730" s="110" t="s">
        <v>2246</v>
      </c>
      <c r="E730" s="111">
        <v>1</v>
      </c>
      <c r="F730" s="111">
        <v>0</v>
      </c>
      <c r="G730" s="111">
        <v>0</v>
      </c>
      <c r="H730" s="118">
        <v>0</v>
      </c>
    </row>
    <row r="731" spans="1:8" ht="16" x14ac:dyDescent="0.2">
      <c r="A731" s="19">
        <v>730</v>
      </c>
      <c r="B731" s="117" t="s">
        <v>1121</v>
      </c>
      <c r="C731" s="111">
        <v>1</v>
      </c>
      <c r="D731" s="110" t="s">
        <v>1120</v>
      </c>
      <c r="E731" s="111">
        <v>1</v>
      </c>
      <c r="F731" s="111">
        <v>0</v>
      </c>
      <c r="G731" s="111">
        <v>0</v>
      </c>
      <c r="H731" s="118">
        <v>0</v>
      </c>
    </row>
    <row r="732" spans="1:8" ht="16" x14ac:dyDescent="0.2">
      <c r="A732" s="19">
        <v>731</v>
      </c>
      <c r="B732" s="117" t="s">
        <v>1613</v>
      </c>
      <c r="C732" s="111">
        <v>1</v>
      </c>
      <c r="D732" s="110" t="s">
        <v>1612</v>
      </c>
      <c r="E732" s="111">
        <v>0</v>
      </c>
      <c r="F732" s="111">
        <v>0</v>
      </c>
      <c r="G732" s="111">
        <v>0</v>
      </c>
      <c r="H732" s="118">
        <v>1</v>
      </c>
    </row>
    <row r="733" spans="1:8" ht="16" x14ac:dyDescent="0.2">
      <c r="A733" s="19">
        <v>732</v>
      </c>
      <c r="B733" s="117" t="s">
        <v>2117</v>
      </c>
      <c r="C733" s="111">
        <v>1</v>
      </c>
      <c r="D733" s="110" t="s">
        <v>2260</v>
      </c>
      <c r="E733" s="111">
        <v>1</v>
      </c>
      <c r="F733" s="111">
        <v>0</v>
      </c>
      <c r="G733" s="111">
        <v>0</v>
      </c>
      <c r="H733" s="118">
        <v>0</v>
      </c>
    </row>
    <row r="734" spans="1:8" ht="16" x14ac:dyDescent="0.2">
      <c r="A734" s="19">
        <v>733</v>
      </c>
      <c r="B734" s="117" t="s">
        <v>3590</v>
      </c>
      <c r="C734" s="111">
        <v>1</v>
      </c>
      <c r="D734" s="110" t="s">
        <v>1570</v>
      </c>
      <c r="E734" s="111">
        <v>0</v>
      </c>
      <c r="F734" s="111">
        <v>0</v>
      </c>
      <c r="G734" s="111">
        <v>0</v>
      </c>
      <c r="H734" s="118">
        <v>1</v>
      </c>
    </row>
    <row r="735" spans="1:8" ht="16" x14ac:dyDescent="0.2">
      <c r="A735" s="19">
        <v>734</v>
      </c>
      <c r="B735" s="117" t="s">
        <v>1562</v>
      </c>
      <c r="C735" s="111">
        <v>1</v>
      </c>
      <c r="D735" s="110" t="s">
        <v>1561</v>
      </c>
      <c r="E735" s="111">
        <v>0</v>
      </c>
      <c r="F735" s="111">
        <v>0</v>
      </c>
      <c r="G735" s="111">
        <v>0</v>
      </c>
      <c r="H735" s="118">
        <v>1</v>
      </c>
    </row>
    <row r="736" spans="1:8" ht="16" x14ac:dyDescent="0.2">
      <c r="A736" s="19">
        <v>735</v>
      </c>
      <c r="B736" s="117" t="s">
        <v>3519</v>
      </c>
      <c r="C736" s="111">
        <v>1</v>
      </c>
      <c r="D736" s="110" t="s">
        <v>2368</v>
      </c>
      <c r="E736" s="111">
        <v>1</v>
      </c>
      <c r="F736" s="111">
        <v>0</v>
      </c>
      <c r="G736" s="111">
        <v>0</v>
      </c>
      <c r="H736" s="118">
        <v>0</v>
      </c>
    </row>
    <row r="737" spans="1:8" ht="16" x14ac:dyDescent="0.2">
      <c r="A737" s="19">
        <v>736</v>
      </c>
      <c r="B737" s="117" t="s">
        <v>2877</v>
      </c>
      <c r="C737" s="111">
        <v>1</v>
      </c>
      <c r="D737" s="110" t="s">
        <v>1239</v>
      </c>
      <c r="E737" s="111">
        <v>1</v>
      </c>
      <c r="F737" s="111">
        <v>0</v>
      </c>
      <c r="G737" s="111">
        <v>0</v>
      </c>
      <c r="H737" s="118">
        <v>0</v>
      </c>
    </row>
    <row r="738" spans="1:8" ht="16" x14ac:dyDescent="0.2">
      <c r="A738" s="19">
        <v>737</v>
      </c>
      <c r="B738" s="117" t="s">
        <v>3369</v>
      </c>
      <c r="C738" s="111">
        <v>1</v>
      </c>
      <c r="D738" s="110" t="s">
        <v>758</v>
      </c>
      <c r="E738" s="111">
        <v>1</v>
      </c>
      <c r="F738" s="111">
        <v>0</v>
      </c>
      <c r="G738" s="111">
        <v>0</v>
      </c>
      <c r="H738" s="118">
        <v>0</v>
      </c>
    </row>
    <row r="739" spans="1:8" ht="16" x14ac:dyDescent="0.2">
      <c r="A739" s="19">
        <v>738</v>
      </c>
      <c r="B739" s="117" t="s">
        <v>3505</v>
      </c>
      <c r="C739" s="111">
        <v>1</v>
      </c>
      <c r="D739" s="110" t="s">
        <v>1056</v>
      </c>
      <c r="E739" s="111">
        <v>1</v>
      </c>
      <c r="F739" s="111">
        <v>0</v>
      </c>
      <c r="G739" s="111">
        <v>0</v>
      </c>
      <c r="H739" s="118">
        <v>0</v>
      </c>
    </row>
    <row r="740" spans="1:8" ht="16" x14ac:dyDescent="0.2">
      <c r="A740" s="19">
        <v>739</v>
      </c>
      <c r="B740" s="117" t="s">
        <v>3584</v>
      </c>
      <c r="C740" s="111">
        <v>1</v>
      </c>
      <c r="D740" s="110" t="s">
        <v>2370</v>
      </c>
      <c r="E740" s="111">
        <v>1</v>
      </c>
      <c r="F740" s="111">
        <v>0</v>
      </c>
      <c r="G740" s="111">
        <v>0</v>
      </c>
      <c r="H740" s="118">
        <v>0</v>
      </c>
    </row>
    <row r="741" spans="1:8" ht="16" x14ac:dyDescent="0.2">
      <c r="A741" s="19">
        <v>740</v>
      </c>
      <c r="B741" s="117" t="s">
        <v>1219</v>
      </c>
      <c r="C741" s="111">
        <v>1</v>
      </c>
      <c r="D741" s="110" t="s">
        <v>1218</v>
      </c>
      <c r="E741" s="111">
        <v>1</v>
      </c>
      <c r="F741" s="111">
        <v>0</v>
      </c>
      <c r="G741" s="111">
        <v>0</v>
      </c>
      <c r="H741" s="118">
        <v>0</v>
      </c>
    </row>
    <row r="742" spans="1:8" ht="16" x14ac:dyDescent="0.2">
      <c r="A742" s="19">
        <v>741</v>
      </c>
      <c r="B742" s="117" t="s">
        <v>1659</v>
      </c>
      <c r="C742" s="111">
        <v>1</v>
      </c>
      <c r="D742" s="110" t="s">
        <v>1658</v>
      </c>
      <c r="E742" s="111">
        <v>0</v>
      </c>
      <c r="F742" s="111">
        <v>0</v>
      </c>
      <c r="G742" s="111">
        <v>1</v>
      </c>
      <c r="H742" s="118">
        <v>0</v>
      </c>
    </row>
    <row r="743" spans="1:8" ht="16" x14ac:dyDescent="0.2">
      <c r="A743" s="19">
        <v>742</v>
      </c>
      <c r="B743" s="117" t="s">
        <v>3735</v>
      </c>
      <c r="C743" s="111">
        <v>1</v>
      </c>
      <c r="D743" s="110" t="s">
        <v>3736</v>
      </c>
      <c r="E743" s="111">
        <v>1</v>
      </c>
      <c r="F743" s="111">
        <v>0</v>
      </c>
      <c r="G743" s="111">
        <v>0</v>
      </c>
      <c r="H743" s="118">
        <v>0</v>
      </c>
    </row>
    <row r="744" spans="1:8" ht="16" x14ac:dyDescent="0.2">
      <c r="A744" s="19">
        <v>743</v>
      </c>
      <c r="B744" s="117" t="s">
        <v>3672</v>
      </c>
      <c r="C744" s="111">
        <v>1</v>
      </c>
      <c r="D744" s="110" t="s">
        <v>1315</v>
      </c>
      <c r="E744" s="111">
        <v>0</v>
      </c>
      <c r="F744" s="111">
        <v>1</v>
      </c>
      <c r="G744" s="111">
        <v>0</v>
      </c>
      <c r="H744" s="118">
        <v>0</v>
      </c>
    </row>
    <row r="745" spans="1:8" ht="16" x14ac:dyDescent="0.2">
      <c r="A745" s="19">
        <v>744</v>
      </c>
      <c r="B745" s="117" t="s">
        <v>3651</v>
      </c>
      <c r="C745" s="111">
        <v>1</v>
      </c>
      <c r="D745" s="110" t="s">
        <v>1031</v>
      </c>
      <c r="E745" s="111">
        <v>1</v>
      </c>
      <c r="F745" s="111">
        <v>0</v>
      </c>
      <c r="G745" s="111">
        <v>0</v>
      </c>
      <c r="H745" s="118">
        <v>0</v>
      </c>
    </row>
    <row r="746" spans="1:8" ht="16" x14ac:dyDescent="0.2">
      <c r="A746" s="19">
        <v>745</v>
      </c>
      <c r="B746" s="117" t="s">
        <v>3749</v>
      </c>
      <c r="C746" s="111">
        <v>1</v>
      </c>
      <c r="D746" s="110" t="s">
        <v>1143</v>
      </c>
      <c r="E746" s="111">
        <v>1</v>
      </c>
      <c r="F746" s="111">
        <v>0</v>
      </c>
      <c r="G746" s="111">
        <v>0</v>
      </c>
      <c r="H746" s="118">
        <v>0</v>
      </c>
    </row>
    <row r="747" spans="1:8" ht="16" x14ac:dyDescent="0.2">
      <c r="A747" s="19">
        <v>746</v>
      </c>
      <c r="B747" s="117" t="s">
        <v>3592</v>
      </c>
      <c r="C747" s="111">
        <v>1</v>
      </c>
      <c r="D747" s="110" t="s">
        <v>2191</v>
      </c>
      <c r="E747" s="111">
        <v>1</v>
      </c>
      <c r="F747" s="111">
        <v>0</v>
      </c>
      <c r="G747" s="111">
        <v>0</v>
      </c>
      <c r="H747" s="118">
        <v>0</v>
      </c>
    </row>
    <row r="748" spans="1:8" ht="16" x14ac:dyDescent="0.2">
      <c r="A748" s="19">
        <v>747</v>
      </c>
      <c r="B748" s="117" t="s">
        <v>3311</v>
      </c>
      <c r="C748" s="111">
        <v>1</v>
      </c>
      <c r="D748" s="110" t="s">
        <v>2266</v>
      </c>
      <c r="E748" s="111">
        <v>1</v>
      </c>
      <c r="F748" s="111">
        <v>0</v>
      </c>
      <c r="G748" s="111">
        <v>0</v>
      </c>
      <c r="H748" s="118">
        <v>0</v>
      </c>
    </row>
    <row r="749" spans="1:8" ht="16" x14ac:dyDescent="0.2">
      <c r="A749" s="19">
        <v>748</v>
      </c>
      <c r="B749" s="117" t="s">
        <v>1699</v>
      </c>
      <c r="C749" s="111">
        <v>1</v>
      </c>
      <c r="D749" s="110" t="s">
        <v>1544</v>
      </c>
      <c r="E749" s="111">
        <v>0</v>
      </c>
      <c r="F749" s="111">
        <v>0</v>
      </c>
      <c r="G749" s="111">
        <v>0</v>
      </c>
      <c r="H749" s="118">
        <v>1</v>
      </c>
    </row>
    <row r="750" spans="1:8" ht="16" x14ac:dyDescent="0.2">
      <c r="A750" s="19">
        <v>749</v>
      </c>
      <c r="B750" s="117" t="s">
        <v>1366</v>
      </c>
      <c r="C750" s="111">
        <v>1</v>
      </c>
      <c r="D750" s="110" t="s">
        <v>1365</v>
      </c>
      <c r="E750" s="111">
        <v>0</v>
      </c>
      <c r="F750" s="111">
        <v>1</v>
      </c>
      <c r="G750" s="111">
        <v>0</v>
      </c>
      <c r="H750" s="118">
        <v>0</v>
      </c>
    </row>
    <row r="751" spans="1:8" ht="16" x14ac:dyDescent="0.2">
      <c r="A751" s="19">
        <v>750</v>
      </c>
      <c r="B751" s="117" t="s">
        <v>3498</v>
      </c>
      <c r="C751" s="111">
        <v>1</v>
      </c>
      <c r="D751" s="110" t="s">
        <v>1554</v>
      </c>
      <c r="E751" s="111">
        <v>0</v>
      </c>
      <c r="F751" s="111">
        <v>0</v>
      </c>
      <c r="G751" s="111">
        <v>0</v>
      </c>
      <c r="H751" s="118">
        <v>1</v>
      </c>
    </row>
    <row r="752" spans="1:8" ht="16" x14ac:dyDescent="0.2">
      <c r="A752" s="19">
        <v>751</v>
      </c>
      <c r="B752" s="117" t="s">
        <v>3286</v>
      </c>
      <c r="C752" s="111">
        <v>1</v>
      </c>
      <c r="D752" s="110" t="s">
        <v>1564</v>
      </c>
      <c r="E752" s="111">
        <v>0</v>
      </c>
      <c r="F752" s="111">
        <v>0</v>
      </c>
      <c r="G752" s="111">
        <v>0</v>
      </c>
      <c r="H752" s="118">
        <v>1</v>
      </c>
    </row>
    <row r="753" spans="1:8" ht="16" x14ac:dyDescent="0.2">
      <c r="A753" s="19">
        <v>752</v>
      </c>
      <c r="B753" s="117" t="s">
        <v>1310</v>
      </c>
      <c r="C753" s="111">
        <v>1</v>
      </c>
      <c r="D753" s="110" t="s">
        <v>1309</v>
      </c>
      <c r="E753" s="111">
        <v>0</v>
      </c>
      <c r="F753" s="111">
        <v>1</v>
      </c>
      <c r="G753" s="111">
        <v>0</v>
      </c>
      <c r="H753" s="118">
        <v>0</v>
      </c>
    </row>
    <row r="754" spans="1:8" ht="16" x14ac:dyDescent="0.2">
      <c r="A754" s="19">
        <v>753</v>
      </c>
      <c r="B754" s="117" t="s">
        <v>2898</v>
      </c>
      <c r="C754" s="111">
        <v>1</v>
      </c>
      <c r="D754" s="110" t="s">
        <v>1396</v>
      </c>
      <c r="E754" s="111">
        <v>0</v>
      </c>
      <c r="F754" s="111">
        <v>1</v>
      </c>
      <c r="G754" s="111">
        <v>0</v>
      </c>
      <c r="H754" s="118">
        <v>0</v>
      </c>
    </row>
    <row r="755" spans="1:8" ht="16" x14ac:dyDescent="0.2">
      <c r="A755" s="19">
        <v>754</v>
      </c>
      <c r="B755" s="117" t="s">
        <v>1419</v>
      </c>
      <c r="C755" s="111">
        <v>1</v>
      </c>
      <c r="D755" s="110" t="s">
        <v>1418</v>
      </c>
      <c r="E755" s="111">
        <v>0</v>
      </c>
      <c r="F755" s="111">
        <v>1</v>
      </c>
      <c r="G755" s="111">
        <v>0</v>
      </c>
      <c r="H755" s="118">
        <v>0</v>
      </c>
    </row>
    <row r="756" spans="1:8" ht="16" x14ac:dyDescent="0.2">
      <c r="A756" s="19">
        <v>755</v>
      </c>
      <c r="B756" s="117" t="s">
        <v>3640</v>
      </c>
      <c r="C756" s="111">
        <v>1</v>
      </c>
      <c r="D756" s="110" t="s">
        <v>1610</v>
      </c>
      <c r="E756" s="111">
        <v>0</v>
      </c>
      <c r="F756" s="111">
        <v>0</v>
      </c>
      <c r="G756" s="111">
        <v>0</v>
      </c>
      <c r="H756" s="118">
        <v>1</v>
      </c>
    </row>
    <row r="757" spans="1:8" ht="16" x14ac:dyDescent="0.2">
      <c r="A757" s="19">
        <v>756</v>
      </c>
      <c r="B757" s="117" t="s">
        <v>3535</v>
      </c>
      <c r="C757" s="111">
        <v>1</v>
      </c>
      <c r="D757" s="110" t="s">
        <v>1298</v>
      </c>
      <c r="E757" s="111">
        <v>0</v>
      </c>
      <c r="F757" s="111">
        <v>1</v>
      </c>
      <c r="G757" s="111">
        <v>0</v>
      </c>
      <c r="H757" s="118">
        <v>0</v>
      </c>
    </row>
    <row r="758" spans="1:8" ht="16" x14ac:dyDescent="0.2">
      <c r="A758" s="19">
        <v>757</v>
      </c>
      <c r="B758" s="117" t="s">
        <v>3538</v>
      </c>
      <c r="C758" s="111">
        <v>1</v>
      </c>
      <c r="D758" s="110" t="s">
        <v>1566</v>
      </c>
      <c r="E758" s="111">
        <v>0</v>
      </c>
      <c r="F758" s="111">
        <v>0</v>
      </c>
      <c r="G758" s="111">
        <v>0</v>
      </c>
      <c r="H758" s="118">
        <v>1</v>
      </c>
    </row>
    <row r="759" spans="1:8" ht="16" x14ac:dyDescent="0.2">
      <c r="A759" s="19">
        <v>758</v>
      </c>
      <c r="B759" s="117" t="s">
        <v>3376</v>
      </c>
      <c r="C759" s="111">
        <v>1</v>
      </c>
      <c r="D759" s="110" t="s">
        <v>1590</v>
      </c>
      <c r="E759" s="111">
        <v>0</v>
      </c>
      <c r="F759" s="111">
        <v>0</v>
      </c>
      <c r="G759" s="111">
        <v>0</v>
      </c>
      <c r="H759" s="118">
        <v>1</v>
      </c>
    </row>
    <row r="760" spans="1:8" ht="16" x14ac:dyDescent="0.2">
      <c r="A760" s="19">
        <v>759</v>
      </c>
      <c r="B760" s="117" t="s">
        <v>3315</v>
      </c>
      <c r="C760" s="111">
        <v>1</v>
      </c>
      <c r="D760" s="110" t="s">
        <v>1513</v>
      </c>
      <c r="E760" s="111">
        <v>0</v>
      </c>
      <c r="F760" s="111">
        <v>0</v>
      </c>
      <c r="G760" s="111">
        <v>0</v>
      </c>
      <c r="H760" s="118">
        <v>1</v>
      </c>
    </row>
    <row r="761" spans="1:8" ht="16" x14ac:dyDescent="0.2">
      <c r="A761" s="19">
        <v>760</v>
      </c>
      <c r="B761" s="117" t="s">
        <v>3364</v>
      </c>
      <c r="C761" s="111">
        <v>1</v>
      </c>
      <c r="D761" s="110" t="s">
        <v>2294</v>
      </c>
      <c r="E761" s="111">
        <v>1</v>
      </c>
      <c r="F761" s="111">
        <v>0</v>
      </c>
      <c r="G761" s="111">
        <v>0</v>
      </c>
      <c r="H761" s="118">
        <v>0</v>
      </c>
    </row>
    <row r="762" spans="1:8" ht="16" x14ac:dyDescent="0.2">
      <c r="A762" s="19">
        <v>761</v>
      </c>
      <c r="B762" s="117" t="s">
        <v>2829</v>
      </c>
      <c r="C762" s="111">
        <v>1</v>
      </c>
      <c r="D762" s="110" t="s">
        <v>2247</v>
      </c>
      <c r="E762" s="111">
        <v>1</v>
      </c>
      <c r="F762" s="111">
        <v>0</v>
      </c>
      <c r="G762" s="111">
        <v>0</v>
      </c>
      <c r="H762" s="118">
        <v>0</v>
      </c>
    </row>
    <row r="763" spans="1:8" ht="16" x14ac:dyDescent="0.2">
      <c r="A763" s="19">
        <v>762</v>
      </c>
      <c r="B763" s="117" t="s">
        <v>2916</v>
      </c>
      <c r="C763" s="111">
        <v>1</v>
      </c>
      <c r="D763" s="110" t="s">
        <v>1629</v>
      </c>
      <c r="E763" s="111">
        <v>0</v>
      </c>
      <c r="F763" s="111">
        <v>1</v>
      </c>
      <c r="G763" s="111">
        <v>0</v>
      </c>
      <c r="H763" s="118">
        <v>0</v>
      </c>
    </row>
    <row r="764" spans="1:8" ht="16" x14ac:dyDescent="0.2">
      <c r="A764" s="19">
        <v>763</v>
      </c>
      <c r="B764" s="117" t="s">
        <v>3729</v>
      </c>
      <c r="C764" s="111">
        <v>1</v>
      </c>
      <c r="D764" s="110" t="s">
        <v>904</v>
      </c>
      <c r="E764" s="111">
        <v>1</v>
      </c>
      <c r="F764" s="111">
        <v>0</v>
      </c>
      <c r="G764" s="111">
        <v>0</v>
      </c>
      <c r="H764" s="118">
        <v>0</v>
      </c>
    </row>
    <row r="765" spans="1:8" ht="16" x14ac:dyDescent="0.2">
      <c r="A765" s="19">
        <v>764</v>
      </c>
      <c r="B765" s="117" t="s">
        <v>3392</v>
      </c>
      <c r="C765" s="111">
        <v>1</v>
      </c>
      <c r="D765" s="110" t="s">
        <v>3393</v>
      </c>
      <c r="E765" s="111">
        <v>1</v>
      </c>
      <c r="F765" s="111">
        <v>0</v>
      </c>
      <c r="G765" s="111">
        <v>0</v>
      </c>
      <c r="H765" s="118">
        <v>0</v>
      </c>
    </row>
    <row r="766" spans="1:8" ht="16" x14ac:dyDescent="0.2">
      <c r="A766" s="19">
        <v>765</v>
      </c>
      <c r="B766" s="117" t="s">
        <v>3467</v>
      </c>
      <c r="C766" s="111">
        <v>1</v>
      </c>
      <c r="D766" s="110" t="s">
        <v>1637</v>
      </c>
      <c r="E766" s="111">
        <v>0</v>
      </c>
      <c r="F766" s="111">
        <v>1</v>
      </c>
      <c r="G766" s="111">
        <v>0</v>
      </c>
      <c r="H766" s="118">
        <v>0</v>
      </c>
    </row>
    <row r="767" spans="1:8" ht="16" x14ac:dyDescent="0.2">
      <c r="A767" s="19">
        <v>766</v>
      </c>
      <c r="B767" s="117" t="s">
        <v>3186</v>
      </c>
      <c r="C767" s="111">
        <v>1</v>
      </c>
      <c r="D767" s="110" t="s">
        <v>3187</v>
      </c>
      <c r="E767" s="111">
        <v>1</v>
      </c>
      <c r="F767" s="111">
        <v>0</v>
      </c>
      <c r="G767" s="111">
        <v>0</v>
      </c>
      <c r="H767" s="118">
        <v>0</v>
      </c>
    </row>
    <row r="768" spans="1:8" ht="16" x14ac:dyDescent="0.2">
      <c r="A768" s="19">
        <v>767</v>
      </c>
      <c r="B768" s="117" t="s">
        <v>3516</v>
      </c>
      <c r="C768" s="111">
        <v>1</v>
      </c>
      <c r="D768" s="110" t="s">
        <v>1673</v>
      </c>
      <c r="E768" s="111">
        <v>0</v>
      </c>
      <c r="F768" s="111">
        <v>0</v>
      </c>
      <c r="G768" s="111">
        <v>1</v>
      </c>
      <c r="H768" s="118">
        <v>0</v>
      </c>
    </row>
    <row r="769" spans="1:8" ht="16" x14ac:dyDescent="0.2">
      <c r="A769" s="19">
        <v>768</v>
      </c>
      <c r="B769" s="117" t="s">
        <v>3615</v>
      </c>
      <c r="C769" s="111">
        <v>1</v>
      </c>
      <c r="D769" s="110" t="s">
        <v>1470</v>
      </c>
      <c r="E769" s="111">
        <v>0</v>
      </c>
      <c r="F769" s="111">
        <v>0</v>
      </c>
      <c r="G769" s="111">
        <v>1</v>
      </c>
      <c r="H769" s="118">
        <v>0</v>
      </c>
    </row>
    <row r="770" spans="1:8" ht="16" x14ac:dyDescent="0.2">
      <c r="A770" s="19">
        <v>769</v>
      </c>
      <c r="B770" s="117" t="s">
        <v>2784</v>
      </c>
      <c r="C770" s="111">
        <v>1</v>
      </c>
      <c r="D770" s="110" t="s">
        <v>2248</v>
      </c>
      <c r="E770" s="111">
        <v>1</v>
      </c>
      <c r="F770" s="111">
        <v>0</v>
      </c>
      <c r="G770" s="111">
        <v>0</v>
      </c>
      <c r="H770" s="118">
        <v>0</v>
      </c>
    </row>
    <row r="771" spans="1:8" ht="16" x14ac:dyDescent="0.2">
      <c r="A771" s="19">
        <v>770</v>
      </c>
      <c r="B771" s="117" t="s">
        <v>2803</v>
      </c>
      <c r="C771" s="111">
        <v>1</v>
      </c>
      <c r="D771" s="110" t="s">
        <v>2213</v>
      </c>
      <c r="E771" s="111">
        <v>1</v>
      </c>
      <c r="F771" s="111">
        <v>0</v>
      </c>
      <c r="G771" s="111">
        <v>0</v>
      </c>
      <c r="H771" s="118">
        <v>0</v>
      </c>
    </row>
    <row r="772" spans="1:8" ht="16" x14ac:dyDescent="0.2">
      <c r="A772" s="19">
        <v>771</v>
      </c>
      <c r="B772" s="117" t="s">
        <v>3215</v>
      </c>
      <c r="C772" s="111">
        <v>1</v>
      </c>
      <c r="D772" s="110" t="s">
        <v>2367</v>
      </c>
      <c r="E772" s="111">
        <v>1</v>
      </c>
      <c r="F772" s="111">
        <v>0</v>
      </c>
      <c r="G772" s="111">
        <v>0</v>
      </c>
      <c r="H772" s="118">
        <v>0</v>
      </c>
    </row>
    <row r="773" spans="1:8" ht="16" x14ac:dyDescent="0.2">
      <c r="A773" s="19">
        <v>772</v>
      </c>
      <c r="B773" s="117" t="s">
        <v>2880</v>
      </c>
      <c r="C773" s="111">
        <v>1</v>
      </c>
      <c r="D773" s="110" t="s">
        <v>1632</v>
      </c>
      <c r="E773" s="111">
        <v>0</v>
      </c>
      <c r="F773" s="111">
        <v>1</v>
      </c>
      <c r="G773" s="111">
        <v>0</v>
      </c>
      <c r="H773" s="118">
        <v>0</v>
      </c>
    </row>
    <row r="774" spans="1:8" ht="16" x14ac:dyDescent="0.2">
      <c r="A774" s="19">
        <v>773</v>
      </c>
      <c r="B774" s="117" t="s">
        <v>2808</v>
      </c>
      <c r="C774" s="111">
        <v>1</v>
      </c>
      <c r="D774" s="110" t="s">
        <v>2223</v>
      </c>
      <c r="E774" s="111">
        <v>1</v>
      </c>
      <c r="F774" s="111">
        <v>0</v>
      </c>
      <c r="G774" s="111">
        <v>0</v>
      </c>
      <c r="H774" s="118">
        <v>0</v>
      </c>
    </row>
    <row r="775" spans="1:8" ht="16" x14ac:dyDescent="0.2">
      <c r="A775" s="19">
        <v>774</v>
      </c>
      <c r="B775" s="117" t="s">
        <v>3481</v>
      </c>
      <c r="C775" s="111">
        <v>1</v>
      </c>
      <c r="D775" s="110" t="s">
        <v>1577</v>
      </c>
      <c r="E775" s="111">
        <v>0</v>
      </c>
      <c r="F775" s="111">
        <v>0</v>
      </c>
      <c r="G775" s="111">
        <v>0</v>
      </c>
      <c r="H775" s="118">
        <v>1</v>
      </c>
    </row>
    <row r="776" spans="1:8" ht="16" x14ac:dyDescent="0.2">
      <c r="A776" s="19">
        <v>775</v>
      </c>
      <c r="B776" s="117" t="s">
        <v>3559</v>
      </c>
      <c r="C776" s="111">
        <v>1</v>
      </c>
      <c r="D776" s="110" t="s">
        <v>1343</v>
      </c>
      <c r="E776" s="111">
        <v>0</v>
      </c>
      <c r="F776" s="111">
        <v>1</v>
      </c>
      <c r="G776" s="111">
        <v>0</v>
      </c>
      <c r="H776" s="118">
        <v>0</v>
      </c>
    </row>
    <row r="777" spans="1:8" ht="16" x14ac:dyDescent="0.2">
      <c r="A777" s="19">
        <v>776</v>
      </c>
      <c r="B777" s="117" t="s">
        <v>3209</v>
      </c>
      <c r="C777" s="111">
        <v>1</v>
      </c>
      <c r="D777" s="110" t="s">
        <v>2286</v>
      </c>
      <c r="E777" s="111">
        <v>1</v>
      </c>
      <c r="F777" s="111">
        <v>0</v>
      </c>
      <c r="G777" s="111">
        <v>0</v>
      </c>
      <c r="H777" s="118">
        <v>0</v>
      </c>
    </row>
    <row r="778" spans="1:8" ht="16" x14ac:dyDescent="0.2">
      <c r="A778" s="19">
        <v>777</v>
      </c>
      <c r="B778" s="117" t="s">
        <v>3081</v>
      </c>
      <c r="C778" s="111">
        <v>1</v>
      </c>
      <c r="D778" s="110" t="s">
        <v>1607</v>
      </c>
      <c r="E778" s="111">
        <v>0</v>
      </c>
      <c r="F778" s="111">
        <v>0</v>
      </c>
      <c r="G778" s="111">
        <v>0</v>
      </c>
      <c r="H778" s="118">
        <v>1</v>
      </c>
    </row>
    <row r="779" spans="1:8" ht="16" x14ac:dyDescent="0.2">
      <c r="A779" s="19">
        <v>778</v>
      </c>
      <c r="B779" s="117" t="s">
        <v>3337</v>
      </c>
      <c r="C779" s="111">
        <v>1</v>
      </c>
      <c r="D779" s="110" t="s">
        <v>457</v>
      </c>
      <c r="E779" s="111">
        <v>1</v>
      </c>
      <c r="F779" s="111">
        <v>0</v>
      </c>
      <c r="G779" s="111">
        <v>0</v>
      </c>
      <c r="H779" s="118">
        <v>0</v>
      </c>
    </row>
    <row r="780" spans="1:8" ht="16" x14ac:dyDescent="0.2">
      <c r="A780" s="19">
        <v>779</v>
      </c>
      <c r="B780" s="117" t="s">
        <v>3490</v>
      </c>
      <c r="C780" s="111">
        <v>1</v>
      </c>
      <c r="D780" s="110" t="s">
        <v>1049</v>
      </c>
      <c r="E780" s="111">
        <v>1</v>
      </c>
      <c r="F780" s="111">
        <v>0</v>
      </c>
      <c r="G780" s="111">
        <v>0</v>
      </c>
      <c r="H780" s="118">
        <v>0</v>
      </c>
    </row>
    <row r="781" spans="1:8" ht="16" x14ac:dyDescent="0.2">
      <c r="A781" s="19">
        <v>780</v>
      </c>
      <c r="B781" s="117" t="s">
        <v>3654</v>
      </c>
      <c r="C781" s="111">
        <v>1</v>
      </c>
      <c r="D781" s="110" t="s">
        <v>1484</v>
      </c>
      <c r="E781" s="111">
        <v>0</v>
      </c>
      <c r="F781" s="111">
        <v>0</v>
      </c>
      <c r="G781" s="111">
        <v>0</v>
      </c>
      <c r="H781" s="118">
        <v>1</v>
      </c>
    </row>
    <row r="782" spans="1:8" ht="16" x14ac:dyDescent="0.2">
      <c r="A782" s="19">
        <v>781</v>
      </c>
      <c r="B782" s="117" t="s">
        <v>3523</v>
      </c>
      <c r="C782" s="111">
        <v>1</v>
      </c>
      <c r="D782" s="110" t="s">
        <v>1013</v>
      </c>
      <c r="E782" s="111">
        <v>1</v>
      </c>
      <c r="F782" s="111">
        <v>0</v>
      </c>
      <c r="G782" s="111">
        <v>0</v>
      </c>
      <c r="H782" s="118">
        <v>0</v>
      </c>
    </row>
    <row r="783" spans="1:8" ht="16" x14ac:dyDescent="0.2">
      <c r="A783" s="19">
        <v>782</v>
      </c>
      <c r="B783" s="117" t="s">
        <v>3733</v>
      </c>
      <c r="C783" s="111">
        <v>1</v>
      </c>
      <c r="D783" s="110" t="s">
        <v>1058</v>
      </c>
      <c r="E783" s="111">
        <v>1</v>
      </c>
      <c r="F783" s="111">
        <v>0</v>
      </c>
      <c r="G783" s="111">
        <v>0</v>
      </c>
      <c r="H783" s="118">
        <v>0</v>
      </c>
    </row>
    <row r="784" spans="1:8" ht="16" x14ac:dyDescent="0.2">
      <c r="A784" s="19">
        <v>783</v>
      </c>
      <c r="B784" s="117" t="s">
        <v>3700</v>
      </c>
      <c r="C784" s="111">
        <v>1</v>
      </c>
      <c r="D784" s="110" t="s">
        <v>1234</v>
      </c>
      <c r="E784" s="111">
        <v>1</v>
      </c>
      <c r="F784" s="111">
        <v>0</v>
      </c>
      <c r="G784" s="111">
        <v>0</v>
      </c>
      <c r="H784" s="118">
        <v>0</v>
      </c>
    </row>
    <row r="785" spans="1:8" ht="16" x14ac:dyDescent="0.2">
      <c r="A785" s="19">
        <v>784</v>
      </c>
      <c r="B785" s="117" t="s">
        <v>3631</v>
      </c>
      <c r="C785" s="111">
        <v>1</v>
      </c>
      <c r="D785" s="110" t="s">
        <v>1588</v>
      </c>
      <c r="E785" s="111">
        <v>0</v>
      </c>
      <c r="F785" s="111">
        <v>0</v>
      </c>
      <c r="G785" s="111">
        <v>0</v>
      </c>
      <c r="H785" s="118">
        <v>1</v>
      </c>
    </row>
    <row r="786" spans="1:8" ht="16" x14ac:dyDescent="0.2">
      <c r="A786" s="19">
        <v>785</v>
      </c>
      <c r="B786" s="117" t="s">
        <v>1698</v>
      </c>
      <c r="C786" s="111">
        <v>1</v>
      </c>
      <c r="D786" s="110" t="s">
        <v>1429</v>
      </c>
      <c r="E786" s="111">
        <v>0</v>
      </c>
      <c r="F786" s="111">
        <v>1</v>
      </c>
      <c r="G786" s="111">
        <v>0</v>
      </c>
      <c r="H786" s="118">
        <v>0</v>
      </c>
    </row>
    <row r="787" spans="1:8" ht="16" x14ac:dyDescent="0.2">
      <c r="A787" s="19">
        <v>786</v>
      </c>
      <c r="B787" s="117" t="s">
        <v>2989</v>
      </c>
      <c r="C787" s="111">
        <v>1</v>
      </c>
      <c r="D787" s="110" t="s">
        <v>696</v>
      </c>
      <c r="E787" s="111">
        <v>1</v>
      </c>
      <c r="F787" s="111">
        <v>0</v>
      </c>
      <c r="G787" s="111">
        <v>0</v>
      </c>
      <c r="H787" s="118">
        <v>0</v>
      </c>
    </row>
    <row r="788" spans="1:8" ht="16" x14ac:dyDescent="0.2">
      <c r="A788" s="19">
        <v>787</v>
      </c>
      <c r="B788" s="117" t="s">
        <v>3375</v>
      </c>
      <c r="C788" s="111">
        <v>1</v>
      </c>
      <c r="D788" s="110" t="s">
        <v>1285</v>
      </c>
      <c r="E788" s="111">
        <v>1</v>
      </c>
      <c r="F788" s="111">
        <v>0</v>
      </c>
      <c r="G788" s="111">
        <v>0</v>
      </c>
      <c r="H788" s="118">
        <v>0</v>
      </c>
    </row>
    <row r="789" spans="1:8" ht="16" x14ac:dyDescent="0.2">
      <c r="A789" s="19">
        <v>788</v>
      </c>
      <c r="B789" s="117" t="s">
        <v>3358</v>
      </c>
      <c r="C789" s="111">
        <v>1</v>
      </c>
      <c r="D789" s="110" t="s">
        <v>1067</v>
      </c>
      <c r="E789" s="111">
        <v>1</v>
      </c>
      <c r="F789" s="111">
        <v>0</v>
      </c>
      <c r="G789" s="111">
        <v>0</v>
      </c>
      <c r="H789" s="118">
        <v>0</v>
      </c>
    </row>
    <row r="790" spans="1:8" ht="16" x14ac:dyDescent="0.2">
      <c r="A790" s="19">
        <v>789</v>
      </c>
      <c r="B790" s="117" t="s">
        <v>3624</v>
      </c>
      <c r="C790" s="111">
        <v>1</v>
      </c>
      <c r="D790" s="110" t="s">
        <v>1191</v>
      </c>
      <c r="E790" s="111">
        <v>1</v>
      </c>
      <c r="F790" s="111">
        <v>0</v>
      </c>
      <c r="G790" s="111">
        <v>0</v>
      </c>
      <c r="H790" s="118">
        <v>0</v>
      </c>
    </row>
    <row r="791" spans="1:8" ht="16" x14ac:dyDescent="0.2">
      <c r="A791" s="19">
        <v>790</v>
      </c>
      <c r="B791" s="117" t="s">
        <v>3606</v>
      </c>
      <c r="C791" s="111">
        <v>1</v>
      </c>
      <c r="D791" s="110" t="s">
        <v>1104</v>
      </c>
      <c r="E791" s="111">
        <v>1</v>
      </c>
      <c r="F791" s="111">
        <v>0</v>
      </c>
      <c r="G791" s="111">
        <v>0</v>
      </c>
      <c r="H791" s="118">
        <v>0</v>
      </c>
    </row>
    <row r="792" spans="1:8" ht="16" x14ac:dyDescent="0.2">
      <c r="A792" s="19">
        <v>791</v>
      </c>
      <c r="B792" s="117" t="s">
        <v>3588</v>
      </c>
      <c r="C792" s="111">
        <v>1</v>
      </c>
      <c r="D792" s="110" t="s">
        <v>1164</v>
      </c>
      <c r="E792" s="111">
        <v>1</v>
      </c>
      <c r="F792" s="111">
        <v>0</v>
      </c>
      <c r="G792" s="111">
        <v>0</v>
      </c>
      <c r="H792" s="118">
        <v>0</v>
      </c>
    </row>
    <row r="793" spans="1:8" ht="16" x14ac:dyDescent="0.2">
      <c r="A793" s="19">
        <v>792</v>
      </c>
      <c r="B793" s="117" t="s">
        <v>3514</v>
      </c>
      <c r="C793" s="111">
        <v>1</v>
      </c>
      <c r="D793" s="110" t="s">
        <v>878</v>
      </c>
      <c r="E793" s="111">
        <v>0</v>
      </c>
      <c r="F793" s="111">
        <v>0</v>
      </c>
      <c r="G793" s="111">
        <v>0</v>
      </c>
      <c r="H793" s="118">
        <v>1</v>
      </c>
    </row>
    <row r="794" spans="1:8" ht="16" x14ac:dyDescent="0.2">
      <c r="A794" s="19">
        <v>793</v>
      </c>
      <c r="B794" s="117" t="s">
        <v>664</v>
      </c>
      <c r="C794" s="111">
        <v>1</v>
      </c>
      <c r="D794" s="110" t="s">
        <v>663</v>
      </c>
      <c r="E794" s="111">
        <v>1</v>
      </c>
      <c r="F794" s="111">
        <v>0</v>
      </c>
      <c r="G794" s="111">
        <v>0</v>
      </c>
      <c r="H794" s="118">
        <v>0</v>
      </c>
    </row>
    <row r="795" spans="1:8" ht="16" x14ac:dyDescent="0.2">
      <c r="A795" s="19">
        <v>794</v>
      </c>
      <c r="B795" s="117" t="s">
        <v>1694</v>
      </c>
      <c r="C795" s="111">
        <v>1</v>
      </c>
      <c r="D795" s="110" t="s">
        <v>1245</v>
      </c>
      <c r="E795" s="111">
        <v>1</v>
      </c>
      <c r="F795" s="111">
        <v>0</v>
      </c>
      <c r="G795" s="111">
        <v>0</v>
      </c>
      <c r="H795" s="118">
        <v>0</v>
      </c>
    </row>
    <row r="796" spans="1:8" ht="16" x14ac:dyDescent="0.2">
      <c r="A796" s="19">
        <v>795</v>
      </c>
      <c r="B796" s="117" t="s">
        <v>3664</v>
      </c>
      <c r="C796" s="111">
        <v>1</v>
      </c>
      <c r="D796" s="110" t="s">
        <v>1319</v>
      </c>
      <c r="E796" s="111">
        <v>0</v>
      </c>
      <c r="F796" s="111">
        <v>1</v>
      </c>
      <c r="G796" s="111">
        <v>0</v>
      </c>
      <c r="H796" s="118">
        <v>0</v>
      </c>
    </row>
    <row r="797" spans="1:8" ht="16" x14ac:dyDescent="0.2">
      <c r="A797" s="19">
        <v>796</v>
      </c>
      <c r="B797" s="117" t="s">
        <v>1499</v>
      </c>
      <c r="C797" s="111">
        <v>1</v>
      </c>
      <c r="D797" s="110" t="s">
        <v>1498</v>
      </c>
      <c r="E797" s="111">
        <v>0</v>
      </c>
      <c r="F797" s="111">
        <v>0</v>
      </c>
      <c r="G797" s="111">
        <v>0</v>
      </c>
      <c r="H797" s="118">
        <v>1</v>
      </c>
    </row>
    <row r="798" spans="1:8" ht="16" x14ac:dyDescent="0.2">
      <c r="A798" s="19">
        <v>797</v>
      </c>
      <c r="B798" s="117" t="s">
        <v>818</v>
      </c>
      <c r="C798" s="111">
        <v>1</v>
      </c>
      <c r="D798" s="110" t="s">
        <v>817</v>
      </c>
      <c r="E798" s="111">
        <v>0</v>
      </c>
      <c r="F798" s="111">
        <v>0</v>
      </c>
      <c r="G798" s="111">
        <v>0</v>
      </c>
      <c r="H798" s="118">
        <v>1</v>
      </c>
    </row>
    <row r="799" spans="1:8" ht="16" x14ac:dyDescent="0.2">
      <c r="A799" s="19">
        <v>798</v>
      </c>
      <c r="B799" s="117" t="s">
        <v>3328</v>
      </c>
      <c r="C799" s="111">
        <v>1</v>
      </c>
      <c r="D799" s="110" t="s">
        <v>1482</v>
      </c>
      <c r="E799" s="111">
        <v>0</v>
      </c>
      <c r="F799" s="111">
        <v>0</v>
      </c>
      <c r="G799" s="111">
        <v>0</v>
      </c>
      <c r="H799" s="118">
        <v>1</v>
      </c>
    </row>
    <row r="800" spans="1:8" ht="16" x14ac:dyDescent="0.2">
      <c r="A800" s="19">
        <v>799</v>
      </c>
      <c r="B800" s="117" t="s">
        <v>3763</v>
      </c>
      <c r="C800" s="111">
        <v>1</v>
      </c>
      <c r="D800" s="110" t="s">
        <v>1198</v>
      </c>
      <c r="E800" s="111">
        <v>1</v>
      </c>
      <c r="F800" s="111">
        <v>0</v>
      </c>
      <c r="G800" s="111">
        <v>0</v>
      </c>
      <c r="H800" s="118">
        <v>0</v>
      </c>
    </row>
    <row r="801" spans="1:8" ht="16" x14ac:dyDescent="0.2">
      <c r="A801" s="19">
        <v>800</v>
      </c>
      <c r="B801" s="117" t="s">
        <v>3698</v>
      </c>
      <c r="C801" s="111">
        <v>1</v>
      </c>
      <c r="D801" s="110" t="s">
        <v>1402</v>
      </c>
      <c r="E801" s="111">
        <v>0</v>
      </c>
      <c r="F801" s="111">
        <v>1</v>
      </c>
      <c r="G801" s="111">
        <v>0</v>
      </c>
      <c r="H801" s="118">
        <v>0</v>
      </c>
    </row>
    <row r="802" spans="1:8" ht="16" x14ac:dyDescent="0.2">
      <c r="A802" s="19">
        <v>801</v>
      </c>
      <c r="B802" s="117" t="s">
        <v>3003</v>
      </c>
      <c r="C802" s="111">
        <v>1</v>
      </c>
      <c r="D802" s="110" t="s">
        <v>1575</v>
      </c>
      <c r="E802" s="111">
        <v>0</v>
      </c>
      <c r="F802" s="111">
        <v>0</v>
      </c>
      <c r="G802" s="111">
        <v>0</v>
      </c>
      <c r="H802" s="118">
        <v>1</v>
      </c>
    </row>
    <row r="803" spans="1:8" ht="16" x14ac:dyDescent="0.2">
      <c r="A803" s="19">
        <v>802</v>
      </c>
      <c r="B803" s="117" t="s">
        <v>3608</v>
      </c>
      <c r="C803" s="111">
        <v>1</v>
      </c>
      <c r="D803" s="110" t="s">
        <v>1535</v>
      </c>
      <c r="E803" s="111">
        <v>0</v>
      </c>
      <c r="F803" s="111">
        <v>0</v>
      </c>
      <c r="G803" s="111">
        <v>0</v>
      </c>
      <c r="H803" s="118">
        <v>1</v>
      </c>
    </row>
    <row r="804" spans="1:8" ht="16" x14ac:dyDescent="0.2">
      <c r="A804" s="19">
        <v>803</v>
      </c>
      <c r="B804" s="117" t="s">
        <v>3442</v>
      </c>
      <c r="C804" s="111">
        <v>1</v>
      </c>
      <c r="D804" s="110" t="s">
        <v>1545</v>
      </c>
      <c r="E804" s="111">
        <v>0</v>
      </c>
      <c r="F804" s="111">
        <v>0</v>
      </c>
      <c r="G804" s="111">
        <v>0</v>
      </c>
      <c r="H804" s="118">
        <v>1</v>
      </c>
    </row>
    <row r="805" spans="1:8" ht="16" x14ac:dyDescent="0.2">
      <c r="A805" s="19">
        <v>804</v>
      </c>
      <c r="B805" s="117" t="s">
        <v>3382</v>
      </c>
      <c r="C805" s="111">
        <v>1</v>
      </c>
      <c r="D805" s="110" t="s">
        <v>1189</v>
      </c>
      <c r="E805" s="111">
        <v>1</v>
      </c>
      <c r="F805" s="111">
        <v>0</v>
      </c>
      <c r="G805" s="111">
        <v>0</v>
      </c>
      <c r="H805" s="118">
        <v>0</v>
      </c>
    </row>
    <row r="806" spans="1:8" ht="16" x14ac:dyDescent="0.2">
      <c r="A806" s="19">
        <v>805</v>
      </c>
      <c r="B806" s="117" t="s">
        <v>3350</v>
      </c>
      <c r="C806" s="111">
        <v>1</v>
      </c>
      <c r="D806" s="110" t="s">
        <v>1517</v>
      </c>
      <c r="E806" s="111">
        <v>0</v>
      </c>
      <c r="F806" s="111">
        <v>0</v>
      </c>
      <c r="G806" s="111">
        <v>0</v>
      </c>
      <c r="H806" s="118">
        <v>1</v>
      </c>
    </row>
    <row r="807" spans="1:8" ht="16" x14ac:dyDescent="0.2">
      <c r="A807" s="19">
        <v>806</v>
      </c>
      <c r="B807" s="117" t="s">
        <v>3418</v>
      </c>
      <c r="C807" s="111">
        <v>1</v>
      </c>
      <c r="D807" s="110" t="s">
        <v>1541</v>
      </c>
      <c r="E807" s="111">
        <v>0</v>
      </c>
      <c r="F807" s="111">
        <v>0</v>
      </c>
      <c r="G807" s="111">
        <v>0</v>
      </c>
      <c r="H807" s="118">
        <v>1</v>
      </c>
    </row>
    <row r="808" spans="1:8" ht="16" x14ac:dyDescent="0.2">
      <c r="A808" s="19">
        <v>807</v>
      </c>
      <c r="B808" s="117" t="s">
        <v>3693</v>
      </c>
      <c r="C808" s="111">
        <v>1</v>
      </c>
      <c r="D808" s="110" t="s">
        <v>1294</v>
      </c>
      <c r="E808" s="111">
        <v>0</v>
      </c>
      <c r="F808" s="111">
        <v>1</v>
      </c>
      <c r="G808" s="111">
        <v>0</v>
      </c>
      <c r="H808" s="118">
        <v>0</v>
      </c>
    </row>
    <row r="809" spans="1:8" ht="16" x14ac:dyDescent="0.2">
      <c r="A809" s="19">
        <v>808</v>
      </c>
      <c r="B809" s="117" t="s">
        <v>3644</v>
      </c>
      <c r="C809" s="111">
        <v>1</v>
      </c>
      <c r="D809" s="110" t="s">
        <v>1373</v>
      </c>
      <c r="E809" s="111">
        <v>0</v>
      </c>
      <c r="F809" s="111">
        <v>1</v>
      </c>
      <c r="G809" s="111">
        <v>0</v>
      </c>
      <c r="H809" s="118">
        <v>0</v>
      </c>
    </row>
    <row r="810" spans="1:8" ht="16" x14ac:dyDescent="0.2">
      <c r="A810" s="19">
        <v>809</v>
      </c>
      <c r="B810" s="117" t="s">
        <v>3667</v>
      </c>
      <c r="C810" s="111">
        <v>1</v>
      </c>
      <c r="D810" s="110" t="s">
        <v>1359</v>
      </c>
      <c r="E810" s="111">
        <v>0</v>
      </c>
      <c r="F810" s="111">
        <v>1</v>
      </c>
      <c r="G810" s="111">
        <v>0</v>
      </c>
      <c r="H810" s="118">
        <v>0</v>
      </c>
    </row>
    <row r="811" spans="1:8" ht="16" x14ac:dyDescent="0.2">
      <c r="A811" s="19">
        <v>810</v>
      </c>
      <c r="B811" s="117" t="s">
        <v>3657</v>
      </c>
      <c r="C811" s="111">
        <v>1</v>
      </c>
      <c r="D811" s="110" t="s">
        <v>1145</v>
      </c>
      <c r="E811" s="111">
        <v>1</v>
      </c>
      <c r="F811" s="111">
        <v>0</v>
      </c>
      <c r="G811" s="111">
        <v>0</v>
      </c>
      <c r="H811" s="118">
        <v>0</v>
      </c>
    </row>
    <row r="812" spans="1:8" ht="16" x14ac:dyDescent="0.2">
      <c r="A812" s="19">
        <v>811</v>
      </c>
      <c r="B812" s="117" t="s">
        <v>3596</v>
      </c>
      <c r="C812" s="111">
        <v>1</v>
      </c>
      <c r="D812" s="110" t="s">
        <v>895</v>
      </c>
      <c r="E812" s="111">
        <v>1</v>
      </c>
      <c r="F812" s="111">
        <v>0</v>
      </c>
      <c r="G812" s="111">
        <v>0</v>
      </c>
      <c r="H812" s="118">
        <v>0</v>
      </c>
    </row>
    <row r="813" spans="1:8" ht="16" x14ac:dyDescent="0.2">
      <c r="A813" s="19">
        <v>812</v>
      </c>
      <c r="B813" s="117" t="s">
        <v>3609</v>
      </c>
      <c r="C813" s="111">
        <v>1</v>
      </c>
      <c r="D813" s="110" t="s">
        <v>3610</v>
      </c>
      <c r="E813" s="111">
        <v>0</v>
      </c>
      <c r="F813" s="111">
        <v>0</v>
      </c>
      <c r="G813" s="111">
        <v>0</v>
      </c>
      <c r="H813" s="118">
        <v>1</v>
      </c>
    </row>
    <row r="814" spans="1:8" ht="16" x14ac:dyDescent="0.2">
      <c r="A814" s="19">
        <v>813</v>
      </c>
      <c r="B814" s="117" t="s">
        <v>2110</v>
      </c>
      <c r="C814" s="111">
        <v>1</v>
      </c>
      <c r="D814" s="110" t="s">
        <v>2985</v>
      </c>
      <c r="E814" s="111">
        <v>1</v>
      </c>
      <c r="F814" s="111">
        <v>0</v>
      </c>
      <c r="G814" s="111">
        <v>0</v>
      </c>
      <c r="H814" s="118">
        <v>0</v>
      </c>
    </row>
    <row r="815" spans="1:8" ht="16" x14ac:dyDescent="0.2">
      <c r="A815" s="19">
        <v>814</v>
      </c>
      <c r="B815" s="117" t="s">
        <v>2757</v>
      </c>
      <c r="C815" s="111">
        <v>1</v>
      </c>
      <c r="D815" s="110" t="s">
        <v>2758</v>
      </c>
      <c r="E815" s="111">
        <v>1</v>
      </c>
      <c r="F815" s="111">
        <v>0</v>
      </c>
      <c r="G815" s="111">
        <v>0</v>
      </c>
      <c r="H815" s="118">
        <v>0</v>
      </c>
    </row>
    <row r="816" spans="1:8" ht="16" x14ac:dyDescent="0.2">
      <c r="A816" s="19">
        <v>815</v>
      </c>
      <c r="B816" s="117" t="s">
        <v>3721</v>
      </c>
      <c r="C816" s="111">
        <v>1</v>
      </c>
      <c r="D816" s="110" t="s">
        <v>2358</v>
      </c>
      <c r="E816" s="111">
        <v>1</v>
      </c>
      <c r="F816" s="111">
        <v>0</v>
      </c>
      <c r="G816" s="111">
        <v>0</v>
      </c>
      <c r="H816" s="118">
        <v>0</v>
      </c>
    </row>
    <row r="817" spans="1:8" ht="16" x14ac:dyDescent="0.2">
      <c r="A817" s="19">
        <v>816</v>
      </c>
      <c r="B817" s="117" t="s">
        <v>3528</v>
      </c>
      <c r="C817" s="111">
        <v>1</v>
      </c>
      <c r="D817" s="110" t="s">
        <v>1466</v>
      </c>
      <c r="E817" s="111">
        <v>0</v>
      </c>
      <c r="F817" s="111">
        <v>0</v>
      </c>
      <c r="G817" s="111">
        <v>1</v>
      </c>
      <c r="H817" s="118">
        <v>0</v>
      </c>
    </row>
    <row r="818" spans="1:8" ht="16" x14ac:dyDescent="0.2">
      <c r="A818" s="19">
        <v>817</v>
      </c>
      <c r="B818" s="117" t="s">
        <v>3013</v>
      </c>
      <c r="C818" s="111">
        <v>1</v>
      </c>
      <c r="D818" s="110" t="s">
        <v>1626</v>
      </c>
      <c r="E818" s="111">
        <v>0</v>
      </c>
      <c r="F818" s="111">
        <v>1</v>
      </c>
      <c r="G818" s="111">
        <v>0</v>
      </c>
      <c r="H818" s="118">
        <v>0</v>
      </c>
    </row>
    <row r="819" spans="1:8" ht="16" x14ac:dyDescent="0.2">
      <c r="A819" s="19">
        <v>818</v>
      </c>
      <c r="B819" s="117" t="s">
        <v>3238</v>
      </c>
      <c r="C819" s="111">
        <v>1</v>
      </c>
      <c r="D819" s="110" t="s">
        <v>920</v>
      </c>
      <c r="E819" s="111">
        <v>1</v>
      </c>
      <c r="F819" s="111">
        <v>0</v>
      </c>
      <c r="G819" s="111">
        <v>0</v>
      </c>
      <c r="H819" s="118">
        <v>0</v>
      </c>
    </row>
    <row r="820" spans="1:8" ht="16" x14ac:dyDescent="0.2">
      <c r="A820" s="19">
        <v>819</v>
      </c>
      <c r="B820" s="117" t="s">
        <v>3304</v>
      </c>
      <c r="C820" s="111">
        <v>1</v>
      </c>
      <c r="D820" s="110" t="s">
        <v>635</v>
      </c>
      <c r="E820" s="111">
        <v>1</v>
      </c>
      <c r="F820" s="111">
        <v>0</v>
      </c>
      <c r="G820" s="111">
        <v>0</v>
      </c>
      <c r="H820" s="118">
        <v>0</v>
      </c>
    </row>
    <row r="821" spans="1:8" ht="16" x14ac:dyDescent="0.2">
      <c r="A821" s="19">
        <v>820</v>
      </c>
      <c r="B821" s="117" t="s">
        <v>3569</v>
      </c>
      <c r="C821" s="111">
        <v>1</v>
      </c>
      <c r="D821" s="110" t="s">
        <v>1597</v>
      </c>
      <c r="E821" s="111">
        <v>0</v>
      </c>
      <c r="F821" s="111">
        <v>0</v>
      </c>
      <c r="G821" s="111">
        <v>0</v>
      </c>
      <c r="H821" s="118">
        <v>1</v>
      </c>
    </row>
    <row r="822" spans="1:8" ht="16" x14ac:dyDescent="0.2">
      <c r="A822" s="19">
        <v>821</v>
      </c>
      <c r="B822" s="117" t="s">
        <v>3152</v>
      </c>
      <c r="C822" s="111">
        <v>1</v>
      </c>
      <c r="D822" s="110" t="s">
        <v>2199</v>
      </c>
      <c r="E822" s="111">
        <v>1</v>
      </c>
      <c r="F822" s="111">
        <v>0</v>
      </c>
      <c r="G822" s="111">
        <v>0</v>
      </c>
      <c r="H822" s="118">
        <v>0</v>
      </c>
    </row>
    <row r="823" spans="1:8" ht="16" x14ac:dyDescent="0.2">
      <c r="A823" s="19">
        <v>822</v>
      </c>
      <c r="B823" s="117" t="s">
        <v>3544</v>
      </c>
      <c r="C823" s="111">
        <v>1</v>
      </c>
      <c r="D823" s="110" t="s">
        <v>2363</v>
      </c>
      <c r="E823" s="111">
        <v>1</v>
      </c>
      <c r="F823" s="111">
        <v>0</v>
      </c>
      <c r="G823" s="111">
        <v>0</v>
      </c>
      <c r="H823" s="118">
        <v>0</v>
      </c>
    </row>
    <row r="824" spans="1:8" ht="16" x14ac:dyDescent="0.2">
      <c r="A824" s="19">
        <v>823</v>
      </c>
      <c r="B824" s="117" t="s">
        <v>3575</v>
      </c>
      <c r="C824" s="111">
        <v>1</v>
      </c>
      <c r="D824" s="110" t="s">
        <v>2192</v>
      </c>
      <c r="E824" s="111">
        <v>1</v>
      </c>
      <c r="F824" s="111">
        <v>0</v>
      </c>
      <c r="G824" s="111">
        <v>0</v>
      </c>
      <c r="H824" s="118">
        <v>0</v>
      </c>
    </row>
    <row r="825" spans="1:8" ht="16" x14ac:dyDescent="0.2">
      <c r="A825" s="19">
        <v>824</v>
      </c>
      <c r="B825" s="117" t="s">
        <v>3308</v>
      </c>
      <c r="C825" s="111">
        <v>1</v>
      </c>
      <c r="D825" s="110" t="s">
        <v>3309</v>
      </c>
      <c r="E825" s="111">
        <v>1</v>
      </c>
      <c r="F825" s="111">
        <v>0</v>
      </c>
      <c r="G825" s="111">
        <v>0</v>
      </c>
      <c r="H825" s="118">
        <v>0</v>
      </c>
    </row>
    <row r="826" spans="1:8" ht="16" x14ac:dyDescent="0.2">
      <c r="A826" s="19">
        <v>825</v>
      </c>
      <c r="B826" s="117" t="s">
        <v>2600</v>
      </c>
      <c r="C826" s="111">
        <v>1</v>
      </c>
      <c r="D826" s="110" t="s">
        <v>2227</v>
      </c>
      <c r="E826" s="111">
        <v>1</v>
      </c>
      <c r="F826" s="111">
        <v>0</v>
      </c>
      <c r="G826" s="111">
        <v>0</v>
      </c>
      <c r="H826" s="118">
        <v>0</v>
      </c>
    </row>
    <row r="827" spans="1:8" ht="16" x14ac:dyDescent="0.2">
      <c r="A827" s="19">
        <v>826</v>
      </c>
      <c r="B827" s="117" t="s">
        <v>3313</v>
      </c>
      <c r="C827" s="111">
        <v>1</v>
      </c>
      <c r="D827" s="110" t="s">
        <v>1510</v>
      </c>
      <c r="E827" s="111">
        <v>0</v>
      </c>
      <c r="F827" s="111">
        <v>0</v>
      </c>
      <c r="G827" s="111">
        <v>0</v>
      </c>
      <c r="H827" s="118">
        <v>1</v>
      </c>
    </row>
    <row r="828" spans="1:8" ht="16" x14ac:dyDescent="0.2">
      <c r="A828" s="19">
        <v>827</v>
      </c>
      <c r="B828" s="117" t="s">
        <v>3245</v>
      </c>
      <c r="C828" s="111">
        <v>1</v>
      </c>
      <c r="D828" s="110" t="s">
        <v>828</v>
      </c>
      <c r="E828" s="111">
        <v>0</v>
      </c>
      <c r="F828" s="111">
        <v>0</v>
      </c>
      <c r="G828" s="111">
        <v>0</v>
      </c>
      <c r="H828" s="118">
        <v>1</v>
      </c>
    </row>
    <row r="829" spans="1:8" ht="16" x14ac:dyDescent="0.2">
      <c r="A829" s="19">
        <v>828</v>
      </c>
      <c r="B829" s="117" t="s">
        <v>1529</v>
      </c>
      <c r="C829" s="111">
        <v>1</v>
      </c>
      <c r="D829" s="110" t="s">
        <v>1528</v>
      </c>
      <c r="E829" s="111">
        <v>0</v>
      </c>
      <c r="F829" s="111">
        <v>0</v>
      </c>
      <c r="G829" s="111">
        <v>0</v>
      </c>
      <c r="H829" s="118">
        <v>1</v>
      </c>
    </row>
    <row r="830" spans="1:8" ht="16" x14ac:dyDescent="0.2">
      <c r="A830" s="19">
        <v>829</v>
      </c>
      <c r="B830" s="117" t="s">
        <v>942</v>
      </c>
      <c r="C830" s="111">
        <v>1</v>
      </c>
      <c r="D830" s="110" t="s">
        <v>941</v>
      </c>
      <c r="E830" s="111">
        <v>1</v>
      </c>
      <c r="F830" s="111">
        <v>0</v>
      </c>
      <c r="G830" s="111">
        <v>0</v>
      </c>
      <c r="H830" s="118">
        <v>0</v>
      </c>
    </row>
    <row r="831" spans="1:8" ht="16" x14ac:dyDescent="0.2">
      <c r="A831" s="19">
        <v>830</v>
      </c>
      <c r="B831" s="117" t="s">
        <v>3678</v>
      </c>
      <c r="C831" s="111">
        <v>1</v>
      </c>
      <c r="D831" s="110" t="s">
        <v>2332</v>
      </c>
      <c r="E831" s="111">
        <v>1</v>
      </c>
      <c r="F831" s="111">
        <v>0</v>
      </c>
      <c r="G831" s="111">
        <v>0</v>
      </c>
      <c r="H831" s="118">
        <v>0</v>
      </c>
    </row>
    <row r="832" spans="1:8" ht="16" x14ac:dyDescent="0.2">
      <c r="A832" s="19">
        <v>831</v>
      </c>
      <c r="B832" s="117" t="s">
        <v>2118</v>
      </c>
      <c r="C832" s="111">
        <v>1</v>
      </c>
      <c r="D832" s="110" t="s">
        <v>3125</v>
      </c>
      <c r="E832" s="111">
        <v>1</v>
      </c>
      <c r="F832" s="111">
        <v>0</v>
      </c>
      <c r="G832" s="111">
        <v>0</v>
      </c>
      <c r="H832" s="118">
        <v>0</v>
      </c>
    </row>
    <row r="833" spans="1:8" ht="16" x14ac:dyDescent="0.2">
      <c r="A833" s="19">
        <v>832</v>
      </c>
      <c r="B833" s="117" t="s">
        <v>3110</v>
      </c>
      <c r="C833" s="111">
        <v>1</v>
      </c>
      <c r="D833" s="110" t="s">
        <v>1623</v>
      </c>
      <c r="E833" s="111">
        <v>0</v>
      </c>
      <c r="F833" s="111">
        <v>1</v>
      </c>
      <c r="G833" s="111">
        <v>0</v>
      </c>
      <c r="H833" s="118">
        <v>0</v>
      </c>
    </row>
    <row r="834" spans="1:8" ht="16" x14ac:dyDescent="0.2">
      <c r="A834" s="19">
        <v>833</v>
      </c>
      <c r="B834" s="117" t="s">
        <v>2791</v>
      </c>
      <c r="C834" s="111">
        <v>1</v>
      </c>
      <c r="D834" s="110" t="s">
        <v>2259</v>
      </c>
      <c r="E834" s="111">
        <v>1</v>
      </c>
      <c r="F834" s="111">
        <v>0</v>
      </c>
      <c r="G834" s="111">
        <v>0</v>
      </c>
      <c r="H834" s="118">
        <v>0</v>
      </c>
    </row>
    <row r="835" spans="1:8" ht="16" x14ac:dyDescent="0.2">
      <c r="A835" s="19">
        <v>834</v>
      </c>
      <c r="B835" s="117" t="s">
        <v>3320</v>
      </c>
      <c r="C835" s="111">
        <v>1</v>
      </c>
      <c r="D835" s="110" t="s">
        <v>2352</v>
      </c>
      <c r="E835" s="111">
        <v>1</v>
      </c>
      <c r="F835" s="111">
        <v>0</v>
      </c>
      <c r="G835" s="111">
        <v>0</v>
      </c>
      <c r="H835" s="118">
        <v>0</v>
      </c>
    </row>
    <row r="836" spans="1:8" ht="16" x14ac:dyDescent="0.2">
      <c r="A836" s="19">
        <v>835</v>
      </c>
      <c r="B836" s="117" t="s">
        <v>2998</v>
      </c>
      <c r="C836" s="111">
        <v>1</v>
      </c>
      <c r="D836" s="110" t="s">
        <v>2999</v>
      </c>
      <c r="E836" s="111">
        <v>1</v>
      </c>
      <c r="F836" s="111">
        <v>0</v>
      </c>
      <c r="G836" s="111">
        <v>0</v>
      </c>
      <c r="H836" s="118">
        <v>0</v>
      </c>
    </row>
    <row r="837" spans="1:8" ht="16" x14ac:dyDescent="0.2">
      <c r="A837" s="19">
        <v>836</v>
      </c>
      <c r="B837" s="117" t="s">
        <v>3234</v>
      </c>
      <c r="C837" s="111">
        <v>1</v>
      </c>
      <c r="D837" s="110" t="s">
        <v>627</v>
      </c>
      <c r="E837" s="111">
        <v>1</v>
      </c>
      <c r="F837" s="111">
        <v>0</v>
      </c>
      <c r="G837" s="111">
        <v>0</v>
      </c>
      <c r="H837" s="118">
        <v>0</v>
      </c>
    </row>
    <row r="838" spans="1:8" ht="16" x14ac:dyDescent="0.2">
      <c r="A838" s="19">
        <v>837</v>
      </c>
      <c r="B838" s="117" t="s">
        <v>1602</v>
      </c>
      <c r="C838" s="111">
        <v>1</v>
      </c>
      <c r="D838" s="110" t="s">
        <v>1601</v>
      </c>
      <c r="E838" s="111">
        <v>0</v>
      </c>
      <c r="F838" s="111">
        <v>0</v>
      </c>
      <c r="G838" s="111">
        <v>0</v>
      </c>
      <c r="H838" s="118">
        <v>1</v>
      </c>
    </row>
    <row r="839" spans="1:8" ht="16" x14ac:dyDescent="0.2">
      <c r="A839" s="19">
        <v>838</v>
      </c>
      <c r="B839" s="117" t="s">
        <v>1306</v>
      </c>
      <c r="C839" s="111">
        <v>1</v>
      </c>
      <c r="D839" s="110" t="s">
        <v>1305</v>
      </c>
      <c r="E839" s="111">
        <v>0</v>
      </c>
      <c r="F839" s="111">
        <v>1</v>
      </c>
      <c r="G839" s="111">
        <v>0</v>
      </c>
      <c r="H839" s="118">
        <v>0</v>
      </c>
    </row>
    <row r="840" spans="1:8" ht="16" x14ac:dyDescent="0.2">
      <c r="A840" s="19">
        <v>839</v>
      </c>
      <c r="B840" s="117" t="s">
        <v>3011</v>
      </c>
      <c r="C840" s="111">
        <v>1</v>
      </c>
      <c r="D840" s="110" t="s">
        <v>2277</v>
      </c>
      <c r="E840" s="111">
        <v>1</v>
      </c>
      <c r="F840" s="111">
        <v>0</v>
      </c>
      <c r="G840" s="111">
        <v>0</v>
      </c>
      <c r="H840" s="118">
        <v>0</v>
      </c>
    </row>
    <row r="841" spans="1:8" ht="16" x14ac:dyDescent="0.2">
      <c r="A841" s="19">
        <v>840</v>
      </c>
      <c r="B841" s="117" t="s">
        <v>3330</v>
      </c>
      <c r="C841" s="111">
        <v>1</v>
      </c>
      <c r="D841" s="110" t="s">
        <v>1506</v>
      </c>
      <c r="E841" s="111">
        <v>0</v>
      </c>
      <c r="F841" s="111">
        <v>0</v>
      </c>
      <c r="G841" s="111">
        <v>0</v>
      </c>
      <c r="H841" s="118">
        <v>1</v>
      </c>
    </row>
    <row r="842" spans="1:8" thickBot="1" x14ac:dyDescent="0.25">
      <c r="A842" s="19">
        <v>841</v>
      </c>
      <c r="B842" s="119" t="s">
        <v>1533</v>
      </c>
      <c r="C842" s="120">
        <v>1</v>
      </c>
      <c r="D842" s="121" t="s">
        <v>1532</v>
      </c>
      <c r="E842" s="120">
        <v>0</v>
      </c>
      <c r="F842" s="120">
        <v>0</v>
      </c>
      <c r="G842" s="120">
        <v>0</v>
      </c>
      <c r="H842" s="122">
        <v>1</v>
      </c>
    </row>
  </sheetData>
  <autoFilter ref="A1:H842" xr:uid="{C4671EE0-A868-864A-AF1A-3295CC1C7F14}">
    <sortState xmlns:xlrd2="http://schemas.microsoft.com/office/spreadsheetml/2017/richdata2" ref="A2:H842">
      <sortCondition ref="A1:A842"/>
    </sortState>
  </autoFilter>
  <conditionalFormatting sqref="D1:D215 D217:D1048576">
    <cfRule type="duplicateValues" dxfId="3" priority="6"/>
  </conditionalFormatting>
  <conditionalFormatting sqref="D216">
    <cfRule type="duplicateValues" dxfId="2" priority="4"/>
  </conditionalFormatting>
  <conditionalFormatting sqref="B1:B162 B164:B1048576">
    <cfRule type="duplicateValues" dxfId="1" priority="3"/>
  </conditionalFormatting>
  <conditionalFormatting sqref="D1:D1048576">
    <cfRule type="duplicateValues" dxfId="0" priority="2"/>
  </conditionalFormatting>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012DA-35CF-A646-912F-1C46F74212BF}">
  <dimension ref="A1:D35"/>
  <sheetViews>
    <sheetView topLeftCell="A2" workbookViewId="0">
      <selection activeCell="F22" sqref="F22"/>
    </sheetView>
  </sheetViews>
  <sheetFormatPr baseColWidth="10" defaultColWidth="11" defaultRowHeight="16" x14ac:dyDescent="0.2"/>
  <cols>
    <col min="1" max="1" width="6.1640625" style="1" customWidth="1"/>
    <col min="2" max="2" width="27.83203125" style="1" customWidth="1"/>
    <col min="3" max="3" width="44.5" style="70" customWidth="1"/>
    <col min="4" max="16384" width="11" style="1"/>
  </cols>
  <sheetData>
    <row r="1" spans="1:4" ht="18" thickBot="1" x14ac:dyDescent="0.25">
      <c r="A1" s="14" t="s">
        <v>1704</v>
      </c>
      <c r="B1" s="49" t="s">
        <v>1705</v>
      </c>
      <c r="C1" s="71" t="s">
        <v>2055</v>
      </c>
    </row>
    <row r="2" spans="1:4" ht="17" x14ac:dyDescent="0.2">
      <c r="A2" s="11">
        <v>1</v>
      </c>
      <c r="B2" s="124" t="s">
        <v>2119</v>
      </c>
      <c r="C2" s="72" t="s">
        <v>4352</v>
      </c>
      <c r="D2" s="1" t="s">
        <v>3772</v>
      </c>
    </row>
    <row r="3" spans="1:4" ht="17" x14ac:dyDescent="0.2">
      <c r="A3" s="11">
        <v>2</v>
      </c>
      <c r="B3" s="125" t="s">
        <v>2142</v>
      </c>
      <c r="C3" s="126" t="s">
        <v>4353</v>
      </c>
      <c r="D3" s="1" t="s">
        <v>3772</v>
      </c>
    </row>
    <row r="4" spans="1:4" ht="17" x14ac:dyDescent="0.2">
      <c r="A4" s="11">
        <v>3</v>
      </c>
      <c r="B4" s="125" t="s">
        <v>2079</v>
      </c>
      <c r="C4" s="126" t="s">
        <v>4354</v>
      </c>
      <c r="D4" s="1" t="s">
        <v>3772</v>
      </c>
    </row>
    <row r="5" spans="1:4" ht="17" x14ac:dyDescent="0.2">
      <c r="A5" s="11">
        <v>4</v>
      </c>
      <c r="B5" s="125" t="s">
        <v>1730</v>
      </c>
      <c r="C5" s="72" t="s">
        <v>2071</v>
      </c>
      <c r="D5" s="1" t="s">
        <v>3772</v>
      </c>
    </row>
    <row r="6" spans="1:4" ht="17" x14ac:dyDescent="0.2">
      <c r="A6" s="11">
        <v>5</v>
      </c>
      <c r="B6" s="125" t="s">
        <v>1741</v>
      </c>
      <c r="C6" s="72" t="s">
        <v>2074</v>
      </c>
      <c r="D6" s="1" t="s">
        <v>3772</v>
      </c>
    </row>
    <row r="7" spans="1:4" ht="17" x14ac:dyDescent="0.2">
      <c r="A7" s="11">
        <v>6</v>
      </c>
      <c r="B7" s="125" t="s">
        <v>1767</v>
      </c>
      <c r="C7" s="72" t="s">
        <v>2072</v>
      </c>
      <c r="D7" s="1" t="s">
        <v>3772</v>
      </c>
    </row>
    <row r="8" spans="1:4" ht="18" customHeight="1" x14ac:dyDescent="0.2">
      <c r="A8" s="11">
        <v>7</v>
      </c>
      <c r="B8" s="125" t="s">
        <v>2099</v>
      </c>
      <c r="C8" s="126" t="s">
        <v>4355</v>
      </c>
      <c r="D8" s="1" t="s">
        <v>3772</v>
      </c>
    </row>
    <row r="9" spans="1:4" ht="17" x14ac:dyDescent="0.2">
      <c r="A9" s="11">
        <v>8</v>
      </c>
      <c r="B9" s="125" t="s">
        <v>1803</v>
      </c>
      <c r="C9" s="72" t="s">
        <v>2075</v>
      </c>
      <c r="D9" s="1" t="s">
        <v>3772</v>
      </c>
    </row>
    <row r="10" spans="1:4" ht="17" x14ac:dyDescent="0.2">
      <c r="A10" s="11">
        <v>9</v>
      </c>
      <c r="B10" s="125" t="s">
        <v>1726</v>
      </c>
      <c r="C10" s="72" t="s">
        <v>2060</v>
      </c>
      <c r="D10" s="1" t="s">
        <v>3772</v>
      </c>
    </row>
    <row r="11" spans="1:4" ht="17" x14ac:dyDescent="0.2">
      <c r="A11" s="11">
        <v>10</v>
      </c>
      <c r="B11" s="125" t="s">
        <v>1793</v>
      </c>
      <c r="C11" s="72" t="s">
        <v>2061</v>
      </c>
      <c r="D11" s="1" t="s">
        <v>3772</v>
      </c>
    </row>
    <row r="12" spans="1:4" ht="17" x14ac:dyDescent="0.2">
      <c r="A12" s="11">
        <v>11</v>
      </c>
      <c r="B12" s="125" t="s">
        <v>1750</v>
      </c>
      <c r="C12" s="72" t="s">
        <v>2070</v>
      </c>
      <c r="D12" s="1" t="s">
        <v>3772</v>
      </c>
    </row>
    <row r="13" spans="1:4" ht="17" x14ac:dyDescent="0.2">
      <c r="A13" s="11">
        <v>12</v>
      </c>
      <c r="B13" s="125" t="s">
        <v>2140</v>
      </c>
      <c r="C13" s="126" t="s">
        <v>4356</v>
      </c>
      <c r="D13" s="1" t="s">
        <v>3772</v>
      </c>
    </row>
    <row r="14" spans="1:4" ht="17" x14ac:dyDescent="0.2">
      <c r="A14" s="11">
        <v>13</v>
      </c>
      <c r="B14" s="125" t="s">
        <v>1778</v>
      </c>
      <c r="C14" s="126" t="s">
        <v>4357</v>
      </c>
      <c r="D14" s="1" t="s">
        <v>3772</v>
      </c>
    </row>
    <row r="15" spans="1:4" ht="17" x14ac:dyDescent="0.2">
      <c r="A15" s="11">
        <v>14</v>
      </c>
      <c r="B15" s="125" t="s">
        <v>2088</v>
      </c>
      <c r="C15" s="126" t="s">
        <v>4358</v>
      </c>
      <c r="D15" s="1" t="s">
        <v>3772</v>
      </c>
    </row>
    <row r="16" spans="1:4" ht="17" x14ac:dyDescent="0.2">
      <c r="A16" s="11">
        <v>15</v>
      </c>
      <c r="B16" s="125" t="s">
        <v>1805</v>
      </c>
      <c r="C16" s="72" t="s">
        <v>2056</v>
      </c>
      <c r="D16" s="1" t="s">
        <v>3772</v>
      </c>
    </row>
    <row r="17" spans="1:4" ht="17" x14ac:dyDescent="0.2">
      <c r="A17" s="11">
        <v>16</v>
      </c>
      <c r="B17" s="125" t="s">
        <v>1758</v>
      </c>
      <c r="C17" s="72" t="s">
        <v>2067</v>
      </c>
      <c r="D17" s="1" t="s">
        <v>3772</v>
      </c>
    </row>
    <row r="18" spans="1:4" ht="17" x14ac:dyDescent="0.2">
      <c r="A18" s="11">
        <v>17</v>
      </c>
      <c r="B18" s="125" t="s">
        <v>1745</v>
      </c>
      <c r="C18" s="72" t="s">
        <v>2057</v>
      </c>
      <c r="D18" s="1" t="s">
        <v>3772</v>
      </c>
    </row>
    <row r="19" spans="1:4" ht="17" x14ac:dyDescent="0.2">
      <c r="A19" s="11">
        <v>18</v>
      </c>
      <c r="B19" s="125" t="s">
        <v>1772</v>
      </c>
      <c r="C19" s="72" t="s">
        <v>2059</v>
      </c>
      <c r="D19" s="1" t="s">
        <v>3772</v>
      </c>
    </row>
    <row r="20" spans="1:4" ht="17" x14ac:dyDescent="0.2">
      <c r="A20" s="11">
        <v>19</v>
      </c>
      <c r="B20" s="125" t="s">
        <v>1768</v>
      </c>
      <c r="C20" s="72" t="s">
        <v>2062</v>
      </c>
      <c r="D20" s="1" t="s">
        <v>3772</v>
      </c>
    </row>
    <row r="21" spans="1:4" ht="17" x14ac:dyDescent="0.2">
      <c r="A21" s="11">
        <v>20</v>
      </c>
      <c r="B21" s="125" t="s">
        <v>2125</v>
      </c>
      <c r="C21" s="126" t="s">
        <v>4359</v>
      </c>
      <c r="D21" s="1" t="s">
        <v>3772</v>
      </c>
    </row>
    <row r="22" spans="1:4" ht="17" x14ac:dyDescent="0.2">
      <c r="A22" s="11">
        <v>21</v>
      </c>
      <c r="B22" s="125" t="s">
        <v>2146</v>
      </c>
      <c r="C22" s="126" t="s">
        <v>4360</v>
      </c>
      <c r="D22" s="1" t="s">
        <v>3772</v>
      </c>
    </row>
    <row r="23" spans="1:4" ht="17" x14ac:dyDescent="0.2">
      <c r="A23" s="11">
        <v>22</v>
      </c>
      <c r="B23" s="125" t="s">
        <v>1753</v>
      </c>
      <c r="C23" s="72" t="s">
        <v>2064</v>
      </c>
      <c r="D23" s="1" t="s">
        <v>3772</v>
      </c>
    </row>
    <row r="24" spans="1:4" ht="17" x14ac:dyDescent="0.2">
      <c r="A24" s="11">
        <v>23</v>
      </c>
      <c r="B24" s="125" t="s">
        <v>1775</v>
      </c>
      <c r="C24" s="72" t="s">
        <v>2066</v>
      </c>
      <c r="D24" s="1" t="s">
        <v>3772</v>
      </c>
    </row>
    <row r="25" spans="1:4" ht="17" x14ac:dyDescent="0.2">
      <c r="A25" s="11">
        <v>24</v>
      </c>
      <c r="B25" s="125" t="s">
        <v>1809</v>
      </c>
      <c r="C25" s="72" t="s">
        <v>2078</v>
      </c>
      <c r="D25" s="1" t="s">
        <v>3772</v>
      </c>
    </row>
    <row r="26" spans="1:4" ht="17" x14ac:dyDescent="0.2">
      <c r="A26" s="11">
        <v>25</v>
      </c>
      <c r="B26" s="125" t="s">
        <v>1812</v>
      </c>
      <c r="C26" s="72" t="s">
        <v>2077</v>
      </c>
      <c r="D26" s="1" t="s">
        <v>3772</v>
      </c>
    </row>
    <row r="27" spans="1:4" ht="17" x14ac:dyDescent="0.2">
      <c r="A27" s="11">
        <v>26</v>
      </c>
      <c r="B27" s="125" t="s">
        <v>1798</v>
      </c>
      <c r="C27" s="72" t="s">
        <v>2076</v>
      </c>
      <c r="D27" s="1" t="s">
        <v>3772</v>
      </c>
    </row>
    <row r="28" spans="1:4" ht="17" x14ac:dyDescent="0.2">
      <c r="A28" s="11">
        <v>27</v>
      </c>
      <c r="B28" s="125" t="s">
        <v>1721</v>
      </c>
      <c r="C28" s="72" t="s">
        <v>2069</v>
      </c>
      <c r="D28" s="1" t="s">
        <v>3772</v>
      </c>
    </row>
    <row r="29" spans="1:4" ht="17" x14ac:dyDescent="0.2">
      <c r="A29" s="11">
        <v>28</v>
      </c>
      <c r="B29" s="125" t="s">
        <v>1762</v>
      </c>
      <c r="C29" s="72" t="s">
        <v>2073</v>
      </c>
      <c r="D29" s="1" t="s">
        <v>3772</v>
      </c>
    </row>
    <row r="30" spans="1:4" ht="17" x14ac:dyDescent="0.2">
      <c r="A30" s="11">
        <v>29</v>
      </c>
      <c r="B30" s="125" t="s">
        <v>1787</v>
      </c>
      <c r="C30" s="72" t="s">
        <v>2068</v>
      </c>
      <c r="D30" s="1" t="s">
        <v>3772</v>
      </c>
    </row>
    <row r="31" spans="1:4" ht="17" x14ac:dyDescent="0.2">
      <c r="A31" s="11">
        <v>30</v>
      </c>
      <c r="B31" s="125" t="s">
        <v>1781</v>
      </c>
      <c r="C31" s="72" t="s">
        <v>2063</v>
      </c>
      <c r="D31" s="1" t="s">
        <v>3772</v>
      </c>
    </row>
    <row r="32" spans="1:4" ht="17" x14ac:dyDescent="0.2">
      <c r="A32" s="11">
        <v>31</v>
      </c>
      <c r="B32" s="125" t="s">
        <v>2150</v>
      </c>
      <c r="C32" s="126" t="s">
        <v>4361</v>
      </c>
      <c r="D32" s="1" t="s">
        <v>3772</v>
      </c>
    </row>
    <row r="33" spans="1:4" ht="17" x14ac:dyDescent="0.2">
      <c r="A33" s="11">
        <v>32</v>
      </c>
      <c r="B33" s="125" t="s">
        <v>1736</v>
      </c>
      <c r="C33" s="72" t="s">
        <v>2058</v>
      </c>
      <c r="D33" s="1" t="s">
        <v>3772</v>
      </c>
    </row>
    <row r="34" spans="1:4" ht="17" x14ac:dyDescent="0.2">
      <c r="A34" s="11">
        <v>33</v>
      </c>
      <c r="B34" s="125" t="s">
        <v>1795</v>
      </c>
      <c r="C34" s="72" t="s">
        <v>2065</v>
      </c>
      <c r="D34" s="1" t="s">
        <v>3772</v>
      </c>
    </row>
    <row r="35" spans="1:4" ht="18" thickBot="1" x14ac:dyDescent="0.25">
      <c r="A35" s="11">
        <v>34</v>
      </c>
      <c r="B35" s="127" t="s">
        <v>2136</v>
      </c>
      <c r="C35" s="128" t="s">
        <v>4362</v>
      </c>
      <c r="D35" s="1" t="s">
        <v>3772</v>
      </c>
    </row>
  </sheetData>
  <autoFilter ref="A1:C1" xr:uid="{B65012DA-35CF-A646-912F-1C46F74212BF}"/>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captions</vt:lpstr>
      <vt:lpstr>Table S1</vt:lpstr>
      <vt:lpstr>Table S2</vt:lpstr>
      <vt:lpstr>Table S3</vt:lpstr>
      <vt:lpstr>Table S4</vt:lpstr>
      <vt:lpstr>Table S5</vt:lpstr>
      <vt:lpstr>Table S6</vt:lpstr>
      <vt:lpstr>References</vt:lpstr>
      <vt:lpstr>'Table S1'!db_volatilome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Maria Llambrich Rodriguez</cp:lastModifiedBy>
  <dcterms:created xsi:type="dcterms:W3CDTF">2022-07-18T13:29:35Z</dcterms:created>
  <dcterms:modified xsi:type="dcterms:W3CDTF">2022-11-10T16:24:16Z</dcterms:modified>
</cp:coreProperties>
</file>