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roger.vallejo\Documents\PUBLICATIONS\ROGER VALLEJO\2018\GWAS-GS-IHNV-CSF2016\ADDITIONAL Files\"/>
    </mc:Choice>
  </mc:AlternateContent>
  <xr:revisionPtr revIDLastSave="0" documentId="10_ncr:100000_{50586E6C-C70D-4B8B-A14A-CD7ABFBDD7C2}" xr6:coauthVersionLast="31" xr6:coauthVersionMax="37" xr10:uidLastSave="{00000000-0000-0000-0000-000000000000}"/>
  <bookViews>
    <workbookView xWindow="0" yWindow="0" windowWidth="28800" windowHeight="14235" xr2:uid="{00000000-000D-0000-FFFF-FFFF00000000}"/>
  </bookViews>
  <sheets>
    <sheet name="TABLE S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D55" i="1" l="1"/>
  <c r="F55" i="1" l="1"/>
  <c r="C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8" i="1"/>
  <c r="I39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19" i="1"/>
  <c r="I20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<sst xmlns="http://schemas.openxmlformats.org/spreadsheetml/2006/main" count="340" uniqueCount="135">
  <si>
    <t>Omy</t>
  </si>
  <si>
    <t>QTL</t>
  </si>
  <si>
    <t>GWAS method</t>
  </si>
  <si>
    <t>Physical map (bp)</t>
  </si>
  <si>
    <t>Window length</t>
  </si>
  <si>
    <t>Window flanking SNP</t>
  </si>
  <si>
    <t>SNPs per window</t>
  </si>
  <si>
    <t>Window label</t>
  </si>
  <si>
    <t>Start</t>
  </si>
  <si>
    <t>End</t>
  </si>
  <si>
    <t>SNP1</t>
  </si>
  <si>
    <t>SNP2</t>
  </si>
  <si>
    <t>wssGBLUP</t>
  </si>
  <si>
    <t>Days</t>
  </si>
  <si>
    <t>Affx-88921167</t>
  </si>
  <si>
    <t>Affx-88949479</t>
  </si>
  <si>
    <t>1_2</t>
  </si>
  <si>
    <t>Status</t>
  </si>
  <si>
    <t>*</t>
  </si>
  <si>
    <t>Affx-88954877</t>
  </si>
  <si>
    <t>Affx-88928987</t>
  </si>
  <si>
    <t>2_45</t>
  </si>
  <si>
    <t>Affx-88914407</t>
  </si>
  <si>
    <t>Affx-88961685</t>
  </si>
  <si>
    <t>3_29</t>
  </si>
  <si>
    <t>Affx-88950950</t>
  </si>
  <si>
    <t>Affx-88938132</t>
  </si>
  <si>
    <t>Affx-88917261</t>
  </si>
  <si>
    <t>Affx-88929814</t>
  </si>
  <si>
    <t>4_9</t>
  </si>
  <si>
    <t>Affx-88920425</t>
  </si>
  <si>
    <t>Affx-88921322</t>
  </si>
  <si>
    <t>4_16</t>
  </si>
  <si>
    <t>Affx-88942433</t>
  </si>
  <si>
    <t>Affx-88920101</t>
  </si>
  <si>
    <t>4_17</t>
  </si>
  <si>
    <t>Affx-88945532</t>
  </si>
  <si>
    <t>Affx-88942009</t>
  </si>
  <si>
    <t>4_57</t>
  </si>
  <si>
    <t>Affx-88923800</t>
  </si>
  <si>
    <t>Affx-88922397</t>
  </si>
  <si>
    <t>4_68</t>
  </si>
  <si>
    <t>Affx-88948184</t>
  </si>
  <si>
    <t>Affx-88939787</t>
  </si>
  <si>
    <t>5_58</t>
  </si>
  <si>
    <t>Affx-88915393</t>
  </si>
  <si>
    <t>Affx-88925988</t>
  </si>
  <si>
    <t>8_24</t>
  </si>
  <si>
    <t>Affx-88934899</t>
  </si>
  <si>
    <t>Affx-88947369</t>
  </si>
  <si>
    <t>14_18</t>
  </si>
  <si>
    <t>Affx-88957241</t>
  </si>
  <si>
    <t>Affx-88955136</t>
  </si>
  <si>
    <t>15_12</t>
  </si>
  <si>
    <t>Affx-88954356</t>
  </si>
  <si>
    <t>Affx-88951804</t>
  </si>
  <si>
    <t>Affx-88934715</t>
  </si>
  <si>
    <t>Affx-88947595</t>
  </si>
  <si>
    <t>Affx-88910880</t>
  </si>
  <si>
    <t>Affx-88950387</t>
  </si>
  <si>
    <t>17_59</t>
  </si>
  <si>
    <t>Affx-88919103</t>
  </si>
  <si>
    <t>Affx-88944127</t>
  </si>
  <si>
    <t>Affx-88932453</t>
  </si>
  <si>
    <t>Affx-88916492</t>
  </si>
  <si>
    <t>21_22</t>
  </si>
  <si>
    <t>Affx-88947689</t>
  </si>
  <si>
    <t>Affx-88921565</t>
  </si>
  <si>
    <t>21_24</t>
  </si>
  <si>
    <t>Affx-88919755</t>
  </si>
  <si>
    <t>Affx-88935882</t>
  </si>
  <si>
    <t>Affx-88918685</t>
  </si>
  <si>
    <t>Affx-88920127</t>
  </si>
  <si>
    <t>Affx-88910406</t>
  </si>
  <si>
    <t>Affx-88961415</t>
  </si>
  <si>
    <t>21_31</t>
  </si>
  <si>
    <t>Affx-88932908</t>
  </si>
  <si>
    <t>Affx-88907074</t>
  </si>
  <si>
    <t>21_39</t>
  </si>
  <si>
    <t>Affx-88923380</t>
  </si>
  <si>
    <t>Affx-88924756</t>
  </si>
  <si>
    <t>Affx-88930881</t>
  </si>
  <si>
    <t>Affx-88908721</t>
  </si>
  <si>
    <t>25_14</t>
  </si>
  <si>
    <t>TOTAL</t>
  </si>
  <si>
    <t>Signif QTL*</t>
  </si>
  <si>
    <t>Addit Genet Variance (%)</t>
  </si>
  <si>
    <t>IHNV resist phenotype</t>
  </si>
  <si>
    <t>Comments</t>
  </si>
  <si>
    <t>Na</t>
  </si>
  <si>
    <t>Affx-88941974</t>
  </si>
  <si>
    <t>Affx-88947688</t>
  </si>
  <si>
    <t>New suggest QTL found with SSBR</t>
  </si>
  <si>
    <t>Affx-88947723</t>
  </si>
  <si>
    <t>Affx-88942509</t>
  </si>
  <si>
    <t>Now QTL supported by SSBR</t>
  </si>
  <si>
    <t>Affx-88910270</t>
  </si>
  <si>
    <t>Affx-88934673</t>
  </si>
  <si>
    <t>Affx-88939425</t>
  </si>
  <si>
    <t>Affx-88928526</t>
  </si>
  <si>
    <t>Affx-88961381</t>
  </si>
  <si>
    <t>Affx-88952191</t>
  </si>
  <si>
    <t>Affx-88929527</t>
  </si>
  <si>
    <t>Affx-88939372</t>
  </si>
  <si>
    <t>New QTL found with SSBR</t>
  </si>
  <si>
    <t>Affx-88949100</t>
  </si>
  <si>
    <t>Affx-88921109</t>
  </si>
  <si>
    <t>Affx-88910455</t>
  </si>
  <si>
    <t>Affx-88958080</t>
  </si>
  <si>
    <t>Now suggest QTL supported by SSBR</t>
  </si>
  <si>
    <t>BayesB EGV=1.4%</t>
  </si>
  <si>
    <t>Affx-88955435</t>
  </si>
  <si>
    <t>Affx-88944415</t>
  </si>
  <si>
    <t>Further SSBR support for this QTL</t>
  </si>
  <si>
    <t>BayesB EGV=2.3%</t>
  </si>
  <si>
    <t>Affx-88942315</t>
  </si>
  <si>
    <t>Affx-88914708</t>
  </si>
  <si>
    <t>Affx-88931651</t>
  </si>
  <si>
    <t>BayesB EGV=5.7%</t>
  </si>
  <si>
    <t>Affx-88940727</t>
  </si>
  <si>
    <t>Affx-88928141</t>
  </si>
  <si>
    <t>Affx-88931236</t>
  </si>
  <si>
    <t>Affx-88925053</t>
  </si>
  <si>
    <t>Affx-88912736</t>
  </si>
  <si>
    <t>Affx-88929314</t>
  </si>
  <si>
    <t>Affx-88925001</t>
  </si>
  <si>
    <t>Affx-88951518</t>
  </si>
  <si>
    <t>We detected a total of 51 genomic windows with explained additive genetic variance (EGV) &gt;1%.</t>
  </si>
  <si>
    <t xml:space="preserve">The 24 genomic windows with EGV&gt;2% were declared as windows associated with IHNV resistance (*); and the remaining 27 genomic windows with 1% &lt; GEV &lt;2% were declared as windows with suggestive association. </t>
  </si>
  <si>
    <t xml:space="preserve">We also detected 11 suggestive QTL regions (1.1, 2.1, 3.1, 5.1, 5.2, 8.1, 8.2, 14.1, 15.1, 25.2 and 29.1) which explained up to 14.1% of the additive genetic variance. </t>
  </si>
  <si>
    <t xml:space="preserve">With exception of the QTL3.1 and 8.2 which were detected with wssGBLUP and ssBMR-BayesB methods, most of the other suggestive QTL might represent false positives. </t>
  </si>
  <si>
    <t>The GWAS was performed with wssGBLUP and SSBR-BayesB methods using YC-2016 families from the Clear Springs Food, Inc. population.</t>
  </si>
  <si>
    <t>ssBMR</t>
  </si>
  <si>
    <t xml:space="preserve">We detected 10 QTL regions associated (2.2, 4.1, 4.2, 6.1, 16.1, 17.1, 21.1, 25.1, 26.1 and 28.1) with IHNV resistance which explained up to 41.2% of the genetic variance.  </t>
  </si>
  <si>
    <t>Additional file 1 Table S1 Summary of genomic windows with explained genetic variance (EGV) ≥1% for IHNV resistance phenotypes (DAYS and STATUS) detected in the Clear Springs Foods, Inc. rainbow trout breeding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</si>
</sst>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3" fontId="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topLeftCell="A25" workbookViewId="0">
      <selection activeCell="S13" sqref="S13"/>
    </sheetView>
  </sheetViews>
  <sheetFormatPr defaultRowHeight="15" x14ac:dyDescent="0.25"/>
  <cols>
    <col min="1" max="1" width="6.140625" style="17" customWidth="1"/>
    <col min="2" max="2" width="6.28515625" style="18" customWidth="1"/>
    <col min="3" max="3" width="13" style="18" customWidth="1"/>
    <col min="4" max="4" width="6" style="18" bestFit="1" customWidth="1"/>
    <col min="5" max="5" width="20.85546875" style="17" customWidth="1"/>
    <col min="6" max="6" width="11.42578125" style="17" customWidth="1"/>
    <col min="7" max="8" width="10.140625" style="17" bestFit="1" customWidth="1"/>
    <col min="9" max="9" width="9.7109375" style="17" customWidth="1"/>
    <col min="10" max="10" width="6" style="17" customWidth="1"/>
    <col min="11" max="11" width="13.5703125" style="17" customWidth="1"/>
    <col min="12" max="12" width="6" style="17" customWidth="1"/>
    <col min="13" max="13" width="13.5703125" style="17" customWidth="1"/>
    <col min="14" max="14" width="9.140625" style="17" customWidth="1"/>
    <col min="15" max="15" width="8.7109375" style="17" customWidth="1"/>
    <col min="16" max="16" width="32.42578125" style="17" customWidth="1"/>
    <col min="17" max="16384" width="9.140625" style="1"/>
  </cols>
  <sheetData>
    <row r="1" spans="1:16" s="29" customFormat="1" ht="14.1" customHeight="1" x14ac:dyDescent="0.25">
      <c r="A1" s="29" t="s">
        <v>134</v>
      </c>
    </row>
    <row r="2" spans="1:16" ht="14.1" customHeight="1" x14ac:dyDescent="0.25">
      <c r="A2" s="30" t="s">
        <v>0</v>
      </c>
      <c r="B2" s="31" t="s">
        <v>1</v>
      </c>
      <c r="C2" s="36" t="s">
        <v>86</v>
      </c>
      <c r="D2" s="32" t="s">
        <v>85</v>
      </c>
      <c r="E2" s="37" t="s">
        <v>2</v>
      </c>
      <c r="F2" s="37" t="s">
        <v>87</v>
      </c>
      <c r="G2" s="38" t="s">
        <v>3</v>
      </c>
      <c r="H2" s="38"/>
      <c r="I2" s="30" t="s">
        <v>4</v>
      </c>
      <c r="J2" s="38" t="s">
        <v>5</v>
      </c>
      <c r="K2" s="38"/>
      <c r="L2" s="38"/>
      <c r="M2" s="38"/>
      <c r="N2" s="30" t="s">
        <v>6</v>
      </c>
      <c r="O2" s="30" t="s">
        <v>7</v>
      </c>
      <c r="P2" s="34" t="s">
        <v>88</v>
      </c>
    </row>
    <row r="3" spans="1:16" ht="14.1" customHeight="1" x14ac:dyDescent="0.25">
      <c r="A3" s="30"/>
      <c r="B3" s="31"/>
      <c r="C3" s="36"/>
      <c r="D3" s="33"/>
      <c r="E3" s="37"/>
      <c r="F3" s="37"/>
      <c r="G3" s="21" t="s">
        <v>8</v>
      </c>
      <c r="H3" s="21" t="s">
        <v>9</v>
      </c>
      <c r="I3" s="30"/>
      <c r="J3" s="21" t="s">
        <v>10</v>
      </c>
      <c r="K3" s="21" t="s">
        <v>8</v>
      </c>
      <c r="L3" s="21" t="s">
        <v>11</v>
      </c>
      <c r="M3" s="21" t="s">
        <v>9</v>
      </c>
      <c r="N3" s="30"/>
      <c r="O3" s="30"/>
      <c r="P3" s="35"/>
    </row>
    <row r="4" spans="1:16" ht="12.6" customHeight="1" x14ac:dyDescent="0.25">
      <c r="A4" s="2">
        <v>1</v>
      </c>
      <c r="B4" s="2">
        <v>1.1000000000000001</v>
      </c>
      <c r="C4" s="11">
        <v>1.0728899999999999</v>
      </c>
      <c r="D4" s="2"/>
      <c r="E4" s="3" t="s">
        <v>12</v>
      </c>
      <c r="F4" s="3" t="s">
        <v>13</v>
      </c>
      <c r="G4" s="4">
        <v>2779064</v>
      </c>
      <c r="H4" s="4">
        <v>3717269</v>
      </c>
      <c r="I4" s="4">
        <f t="shared" ref="I4:I35" si="0">H4-G4</f>
        <v>938205</v>
      </c>
      <c r="J4" s="2">
        <v>17</v>
      </c>
      <c r="K4" s="5" t="s">
        <v>14</v>
      </c>
      <c r="L4" s="2">
        <v>25</v>
      </c>
      <c r="M4" s="5" t="s">
        <v>15</v>
      </c>
      <c r="N4" s="2">
        <v>9</v>
      </c>
      <c r="O4" s="2" t="s">
        <v>16</v>
      </c>
      <c r="P4" s="3"/>
    </row>
    <row r="5" spans="1:16" ht="12.6" customHeight="1" x14ac:dyDescent="0.25">
      <c r="A5" s="2">
        <v>1</v>
      </c>
      <c r="B5" s="2">
        <v>1.1000000000000001</v>
      </c>
      <c r="C5" s="11">
        <v>1.3027599999999999</v>
      </c>
      <c r="D5" s="2"/>
      <c r="E5" s="3" t="s">
        <v>12</v>
      </c>
      <c r="F5" s="3" t="s">
        <v>17</v>
      </c>
      <c r="G5" s="4">
        <v>2779064</v>
      </c>
      <c r="H5" s="4">
        <v>3717269</v>
      </c>
      <c r="I5" s="4">
        <f t="shared" si="0"/>
        <v>938205</v>
      </c>
      <c r="J5" s="2">
        <v>17</v>
      </c>
      <c r="K5" s="5" t="s">
        <v>14</v>
      </c>
      <c r="L5" s="2">
        <v>25</v>
      </c>
      <c r="M5" s="5" t="s">
        <v>15</v>
      </c>
      <c r="N5" s="2">
        <v>9</v>
      </c>
      <c r="O5" s="2" t="s">
        <v>16</v>
      </c>
      <c r="P5" s="3"/>
    </row>
    <row r="6" spans="1:16" ht="12.6" customHeight="1" x14ac:dyDescent="0.25">
      <c r="A6" s="6">
        <v>2</v>
      </c>
      <c r="B6" s="22">
        <v>2.1</v>
      </c>
      <c r="C6" s="13">
        <v>1.22</v>
      </c>
      <c r="D6" s="22"/>
      <c r="E6" s="23" t="s">
        <v>132</v>
      </c>
      <c r="F6" s="23" t="s">
        <v>13</v>
      </c>
      <c r="G6" s="8">
        <v>8035636</v>
      </c>
      <c r="H6" s="8">
        <v>8978197</v>
      </c>
      <c r="I6" s="8">
        <f t="shared" si="0"/>
        <v>942561</v>
      </c>
      <c r="J6" s="22" t="s">
        <v>89</v>
      </c>
      <c r="K6" s="6" t="s">
        <v>90</v>
      </c>
      <c r="L6" s="22" t="s">
        <v>89</v>
      </c>
      <c r="M6" s="6" t="s">
        <v>91</v>
      </c>
      <c r="N6" s="6">
        <v>12</v>
      </c>
      <c r="O6" s="6">
        <v>90</v>
      </c>
      <c r="P6" s="7" t="s">
        <v>92</v>
      </c>
    </row>
    <row r="7" spans="1:16" ht="12.6" customHeight="1" x14ac:dyDescent="0.25">
      <c r="A7" s="2">
        <v>2</v>
      </c>
      <c r="B7" s="2">
        <v>2.2000000000000002</v>
      </c>
      <c r="C7" s="12">
        <v>3.1779500000000001</v>
      </c>
      <c r="D7" s="2" t="s">
        <v>18</v>
      </c>
      <c r="E7" s="3" t="s">
        <v>12</v>
      </c>
      <c r="F7" s="3" t="s">
        <v>13</v>
      </c>
      <c r="G7" s="4">
        <v>45383323</v>
      </c>
      <c r="H7" s="4">
        <v>46361331</v>
      </c>
      <c r="I7" s="4">
        <f t="shared" si="0"/>
        <v>978008</v>
      </c>
      <c r="J7" s="2">
        <v>2339</v>
      </c>
      <c r="K7" s="5" t="s">
        <v>19</v>
      </c>
      <c r="L7" s="2">
        <v>2362</v>
      </c>
      <c r="M7" s="5" t="s">
        <v>20</v>
      </c>
      <c r="N7" s="2">
        <v>24</v>
      </c>
      <c r="O7" s="2" t="s">
        <v>21</v>
      </c>
      <c r="P7" s="3"/>
    </row>
    <row r="8" spans="1:16" ht="12.6" customHeight="1" x14ac:dyDescent="0.25">
      <c r="A8" s="2">
        <v>2</v>
      </c>
      <c r="B8" s="2">
        <v>2.2000000000000002</v>
      </c>
      <c r="C8" s="12">
        <v>4.3645399999999999</v>
      </c>
      <c r="D8" s="2" t="s">
        <v>18</v>
      </c>
      <c r="E8" s="3" t="s">
        <v>12</v>
      </c>
      <c r="F8" s="3" t="s">
        <v>17</v>
      </c>
      <c r="G8" s="4">
        <v>45383323</v>
      </c>
      <c r="H8" s="4">
        <v>46361331</v>
      </c>
      <c r="I8" s="4">
        <f t="shared" si="0"/>
        <v>978008</v>
      </c>
      <c r="J8" s="2">
        <v>2339</v>
      </c>
      <c r="K8" s="5" t="s">
        <v>19</v>
      </c>
      <c r="L8" s="2">
        <v>2362</v>
      </c>
      <c r="M8" s="5" t="s">
        <v>20</v>
      </c>
      <c r="N8" s="2">
        <v>24</v>
      </c>
      <c r="O8" s="2" t="s">
        <v>21</v>
      </c>
      <c r="P8" s="3"/>
    </row>
    <row r="9" spans="1:16" ht="12.6" customHeight="1" x14ac:dyDescent="0.25">
      <c r="A9" s="6">
        <v>3</v>
      </c>
      <c r="B9" s="6">
        <v>3.1</v>
      </c>
      <c r="C9" s="13">
        <v>1.29409</v>
      </c>
      <c r="D9" s="6"/>
      <c r="E9" s="7" t="s">
        <v>12</v>
      </c>
      <c r="F9" s="7" t="s">
        <v>13</v>
      </c>
      <c r="G9" s="8">
        <v>29528321</v>
      </c>
      <c r="H9" s="8">
        <v>30504452</v>
      </c>
      <c r="I9" s="8">
        <f t="shared" si="0"/>
        <v>976131</v>
      </c>
      <c r="J9" s="6">
        <v>3420</v>
      </c>
      <c r="K9" s="9" t="s">
        <v>22</v>
      </c>
      <c r="L9" s="6">
        <v>3446</v>
      </c>
      <c r="M9" s="9" t="s">
        <v>23</v>
      </c>
      <c r="N9" s="6">
        <v>27</v>
      </c>
      <c r="O9" s="6" t="s">
        <v>24</v>
      </c>
      <c r="P9" s="7"/>
    </row>
    <row r="10" spans="1:16" ht="12.6" customHeight="1" x14ac:dyDescent="0.25">
      <c r="A10" s="6">
        <v>3</v>
      </c>
      <c r="B10" s="6">
        <v>3.1</v>
      </c>
      <c r="C10" s="13">
        <v>1.37</v>
      </c>
      <c r="D10" s="6"/>
      <c r="E10" s="23" t="s">
        <v>132</v>
      </c>
      <c r="F10" s="23" t="s">
        <v>13</v>
      </c>
      <c r="G10" s="8">
        <v>30024362</v>
      </c>
      <c r="H10" s="8">
        <v>30989217</v>
      </c>
      <c r="I10" s="8">
        <f t="shared" si="0"/>
        <v>964855</v>
      </c>
      <c r="J10" s="22" t="s">
        <v>89</v>
      </c>
      <c r="K10" s="6" t="s">
        <v>25</v>
      </c>
      <c r="L10" s="22" t="s">
        <v>89</v>
      </c>
      <c r="M10" s="6" t="s">
        <v>26</v>
      </c>
      <c r="N10" s="6">
        <v>15</v>
      </c>
      <c r="O10" s="6">
        <v>198</v>
      </c>
      <c r="P10" s="7"/>
    </row>
    <row r="11" spans="1:16" ht="12.6" customHeight="1" x14ac:dyDescent="0.25">
      <c r="A11" s="6">
        <v>3</v>
      </c>
      <c r="B11" s="6">
        <v>3.1</v>
      </c>
      <c r="C11" s="13">
        <v>1.51</v>
      </c>
      <c r="D11" s="6"/>
      <c r="E11" s="23" t="s">
        <v>132</v>
      </c>
      <c r="F11" s="23" t="s">
        <v>13</v>
      </c>
      <c r="G11" s="8">
        <v>31075984</v>
      </c>
      <c r="H11" s="8">
        <v>31988695</v>
      </c>
      <c r="I11" s="8">
        <f t="shared" si="0"/>
        <v>912711</v>
      </c>
      <c r="J11" s="22" t="s">
        <v>89</v>
      </c>
      <c r="K11" s="6" t="s">
        <v>93</v>
      </c>
      <c r="L11" s="22" t="s">
        <v>89</v>
      </c>
      <c r="M11" s="6" t="s">
        <v>94</v>
      </c>
      <c r="N11" s="6">
        <v>26</v>
      </c>
      <c r="O11" s="6">
        <v>199</v>
      </c>
      <c r="P11" s="7"/>
    </row>
    <row r="12" spans="1:16" ht="12.6" customHeight="1" x14ac:dyDescent="0.25">
      <c r="A12" s="2">
        <v>4</v>
      </c>
      <c r="B12" s="2">
        <v>4.0999999999999996</v>
      </c>
      <c r="C12" s="12">
        <v>2.01451</v>
      </c>
      <c r="D12" s="2" t="s">
        <v>18</v>
      </c>
      <c r="E12" s="3" t="s">
        <v>12</v>
      </c>
      <c r="F12" s="3" t="s">
        <v>13</v>
      </c>
      <c r="G12" s="4">
        <v>9789985</v>
      </c>
      <c r="H12" s="4">
        <v>10738830</v>
      </c>
      <c r="I12" s="4">
        <f t="shared" si="0"/>
        <v>948845</v>
      </c>
      <c r="J12" s="2">
        <v>4599</v>
      </c>
      <c r="K12" s="5" t="s">
        <v>27</v>
      </c>
      <c r="L12" s="2">
        <v>4629</v>
      </c>
      <c r="M12" s="5" t="s">
        <v>28</v>
      </c>
      <c r="N12" s="2">
        <v>31</v>
      </c>
      <c r="O12" s="2" t="s">
        <v>29</v>
      </c>
      <c r="P12" s="3" t="s">
        <v>95</v>
      </c>
    </row>
    <row r="13" spans="1:16" ht="12.6" customHeight="1" x14ac:dyDescent="0.25">
      <c r="A13" s="2">
        <v>4</v>
      </c>
      <c r="B13" s="2">
        <v>4.0999999999999996</v>
      </c>
      <c r="C13" s="12">
        <v>2.33893</v>
      </c>
      <c r="D13" s="2" t="s">
        <v>18</v>
      </c>
      <c r="E13" s="3" t="s">
        <v>12</v>
      </c>
      <c r="F13" s="3" t="s">
        <v>17</v>
      </c>
      <c r="G13" s="4">
        <v>9789985</v>
      </c>
      <c r="H13" s="4">
        <v>10738830</v>
      </c>
      <c r="I13" s="4">
        <f t="shared" si="0"/>
        <v>948845</v>
      </c>
      <c r="J13" s="2">
        <v>4599</v>
      </c>
      <c r="K13" s="5" t="s">
        <v>27</v>
      </c>
      <c r="L13" s="2">
        <v>4629</v>
      </c>
      <c r="M13" s="5" t="s">
        <v>28</v>
      </c>
      <c r="N13" s="2">
        <v>31</v>
      </c>
      <c r="O13" s="2" t="s">
        <v>29</v>
      </c>
      <c r="P13" s="3"/>
    </row>
    <row r="14" spans="1:16" ht="12.6" customHeight="1" x14ac:dyDescent="0.25">
      <c r="A14" s="2">
        <v>4</v>
      </c>
      <c r="B14" s="2">
        <v>4.0999999999999996</v>
      </c>
      <c r="C14" s="11">
        <v>1.04</v>
      </c>
      <c r="D14" s="2"/>
      <c r="E14" s="24" t="s">
        <v>132</v>
      </c>
      <c r="F14" s="24" t="s">
        <v>13</v>
      </c>
      <c r="G14" s="4">
        <v>10001070</v>
      </c>
      <c r="H14" s="4">
        <v>10887672</v>
      </c>
      <c r="I14" s="4">
        <f t="shared" si="0"/>
        <v>886602</v>
      </c>
      <c r="J14" s="25" t="s">
        <v>89</v>
      </c>
      <c r="K14" s="2" t="s">
        <v>96</v>
      </c>
      <c r="L14" s="25" t="s">
        <v>89</v>
      </c>
      <c r="M14" s="2" t="s">
        <v>97</v>
      </c>
      <c r="N14" s="2">
        <v>24</v>
      </c>
      <c r="O14" s="2">
        <v>263</v>
      </c>
      <c r="P14" s="3"/>
    </row>
    <row r="15" spans="1:16" ht="12.6" customHeight="1" x14ac:dyDescent="0.25">
      <c r="A15" s="2">
        <v>4</v>
      </c>
      <c r="B15" s="2">
        <v>4.0999999999999996</v>
      </c>
      <c r="C15" s="12">
        <v>2.34463</v>
      </c>
      <c r="D15" s="2" t="s">
        <v>18</v>
      </c>
      <c r="E15" s="3" t="s">
        <v>12</v>
      </c>
      <c r="F15" s="3" t="s">
        <v>17</v>
      </c>
      <c r="G15" s="4">
        <v>16932541</v>
      </c>
      <c r="H15" s="4">
        <v>17925576</v>
      </c>
      <c r="I15" s="4">
        <f t="shared" si="0"/>
        <v>993035</v>
      </c>
      <c r="J15" s="2">
        <v>4750</v>
      </c>
      <c r="K15" s="5" t="s">
        <v>30</v>
      </c>
      <c r="L15" s="2">
        <v>4803</v>
      </c>
      <c r="M15" s="5" t="s">
        <v>31</v>
      </c>
      <c r="N15" s="2">
        <v>54</v>
      </c>
      <c r="O15" s="2" t="s">
        <v>32</v>
      </c>
      <c r="P15" s="3"/>
    </row>
    <row r="16" spans="1:16" ht="12.6" customHeight="1" x14ac:dyDescent="0.25">
      <c r="A16" s="2">
        <v>4</v>
      </c>
      <c r="B16" s="2">
        <v>4.0999999999999996</v>
      </c>
      <c r="C16" s="11">
        <v>1.27451</v>
      </c>
      <c r="D16" s="2"/>
      <c r="E16" s="3" t="s">
        <v>12</v>
      </c>
      <c r="F16" s="3" t="s">
        <v>13</v>
      </c>
      <c r="G16" s="4">
        <v>17331785</v>
      </c>
      <c r="H16" s="4">
        <v>18327671</v>
      </c>
      <c r="I16" s="4">
        <f t="shared" si="0"/>
        <v>995886</v>
      </c>
      <c r="J16" s="2">
        <v>4760</v>
      </c>
      <c r="K16" s="5" t="s">
        <v>33</v>
      </c>
      <c r="L16" s="2">
        <v>4810</v>
      </c>
      <c r="M16" s="5" t="s">
        <v>34</v>
      </c>
      <c r="N16" s="2">
        <v>51</v>
      </c>
      <c r="O16" s="2" t="s">
        <v>35</v>
      </c>
      <c r="P16" s="3"/>
    </row>
    <row r="17" spans="1:16" ht="12.6" customHeight="1" x14ac:dyDescent="0.25">
      <c r="A17" s="6">
        <v>4</v>
      </c>
      <c r="B17" s="6">
        <v>4.2</v>
      </c>
      <c r="C17" s="13">
        <v>1.3898299999999999</v>
      </c>
      <c r="D17" s="6"/>
      <c r="E17" s="7" t="s">
        <v>12</v>
      </c>
      <c r="F17" s="7" t="s">
        <v>13</v>
      </c>
      <c r="G17" s="8">
        <v>57292305</v>
      </c>
      <c r="H17" s="8">
        <v>58289033</v>
      </c>
      <c r="I17" s="8">
        <f t="shared" si="0"/>
        <v>996728</v>
      </c>
      <c r="J17" s="6">
        <v>5680</v>
      </c>
      <c r="K17" s="9" t="s">
        <v>36</v>
      </c>
      <c r="L17" s="6">
        <v>5717</v>
      </c>
      <c r="M17" s="9" t="s">
        <v>37</v>
      </c>
      <c r="N17" s="6">
        <v>38</v>
      </c>
      <c r="O17" s="6" t="s">
        <v>38</v>
      </c>
      <c r="P17" s="7"/>
    </row>
    <row r="18" spans="1:16" ht="12.6" customHeight="1" x14ac:dyDescent="0.25">
      <c r="A18" s="6">
        <v>4</v>
      </c>
      <c r="B18" s="6">
        <v>4.2</v>
      </c>
      <c r="C18" s="13">
        <v>1.47506</v>
      </c>
      <c r="D18" s="6"/>
      <c r="E18" s="7" t="s">
        <v>12</v>
      </c>
      <c r="F18" s="7" t="s">
        <v>17</v>
      </c>
      <c r="G18" s="8">
        <v>57292305</v>
      </c>
      <c r="H18" s="8">
        <v>58289033</v>
      </c>
      <c r="I18" s="8">
        <f t="shared" si="0"/>
        <v>996728</v>
      </c>
      <c r="J18" s="6">
        <v>5680</v>
      </c>
      <c r="K18" s="9" t="s">
        <v>36</v>
      </c>
      <c r="L18" s="6">
        <v>5717</v>
      </c>
      <c r="M18" s="9" t="s">
        <v>37</v>
      </c>
      <c r="N18" s="6">
        <v>38</v>
      </c>
      <c r="O18" s="6" t="s">
        <v>38</v>
      </c>
      <c r="P18" s="7"/>
    </row>
    <row r="19" spans="1:16" ht="12.6" customHeight="1" x14ac:dyDescent="0.25">
      <c r="A19" s="6">
        <v>4</v>
      </c>
      <c r="B19" s="6">
        <v>4.2</v>
      </c>
      <c r="C19" s="10">
        <v>8.8206000000000007</v>
      </c>
      <c r="D19" s="6" t="s">
        <v>18</v>
      </c>
      <c r="E19" s="7" t="s">
        <v>12</v>
      </c>
      <c r="F19" s="7" t="s">
        <v>13</v>
      </c>
      <c r="G19" s="8">
        <v>68038853</v>
      </c>
      <c r="H19" s="8">
        <v>68982815</v>
      </c>
      <c r="I19" s="8">
        <f t="shared" si="0"/>
        <v>943962</v>
      </c>
      <c r="J19" s="6">
        <v>5978</v>
      </c>
      <c r="K19" s="9" t="s">
        <v>39</v>
      </c>
      <c r="L19" s="6">
        <v>6019</v>
      </c>
      <c r="M19" s="9" t="s">
        <v>40</v>
      </c>
      <c r="N19" s="6">
        <v>42</v>
      </c>
      <c r="O19" s="6" t="s">
        <v>41</v>
      </c>
      <c r="P19" s="7"/>
    </row>
    <row r="20" spans="1:16" ht="12.6" customHeight="1" x14ac:dyDescent="0.25">
      <c r="A20" s="6">
        <v>4</v>
      </c>
      <c r="B20" s="6">
        <v>4.2</v>
      </c>
      <c r="C20" s="10">
        <v>5.3869400000000001</v>
      </c>
      <c r="D20" s="6" t="s">
        <v>18</v>
      </c>
      <c r="E20" s="7" t="s">
        <v>12</v>
      </c>
      <c r="F20" s="7" t="s">
        <v>17</v>
      </c>
      <c r="G20" s="8">
        <v>68038853</v>
      </c>
      <c r="H20" s="8">
        <v>68982815</v>
      </c>
      <c r="I20" s="8">
        <f t="shared" si="0"/>
        <v>943962</v>
      </c>
      <c r="J20" s="6">
        <v>5978</v>
      </c>
      <c r="K20" s="9" t="s">
        <v>39</v>
      </c>
      <c r="L20" s="6">
        <v>6019</v>
      </c>
      <c r="M20" s="9" t="s">
        <v>40</v>
      </c>
      <c r="N20" s="6">
        <v>42</v>
      </c>
      <c r="O20" s="6" t="s">
        <v>41</v>
      </c>
      <c r="P20" s="7"/>
    </row>
    <row r="21" spans="1:16" ht="12.6" customHeight="1" x14ac:dyDescent="0.25">
      <c r="A21" s="6">
        <v>4</v>
      </c>
      <c r="B21" s="6">
        <v>4.2</v>
      </c>
      <c r="C21" s="10">
        <v>2.2000000000000002</v>
      </c>
      <c r="D21" s="6" t="s">
        <v>18</v>
      </c>
      <c r="E21" s="23" t="s">
        <v>132</v>
      </c>
      <c r="F21" s="23" t="s">
        <v>13</v>
      </c>
      <c r="G21" s="8">
        <v>74007109</v>
      </c>
      <c r="H21" s="8">
        <v>74987590</v>
      </c>
      <c r="I21" s="8">
        <f t="shared" si="0"/>
        <v>980481</v>
      </c>
      <c r="J21" s="22" t="s">
        <v>89</v>
      </c>
      <c r="K21" s="6" t="s">
        <v>98</v>
      </c>
      <c r="L21" s="22" t="s">
        <v>89</v>
      </c>
      <c r="M21" s="6" t="s">
        <v>99</v>
      </c>
      <c r="N21" s="6">
        <v>21</v>
      </c>
      <c r="O21" s="6">
        <v>327</v>
      </c>
      <c r="P21" s="7"/>
    </row>
    <row r="22" spans="1:16" ht="12.6" customHeight="1" x14ac:dyDescent="0.25">
      <c r="A22" s="2">
        <v>5</v>
      </c>
      <c r="B22" s="2">
        <v>5.0999999999999996</v>
      </c>
      <c r="C22" s="11">
        <v>1.24</v>
      </c>
      <c r="D22" s="2"/>
      <c r="E22" s="24" t="s">
        <v>132</v>
      </c>
      <c r="F22" s="24" t="s">
        <v>13</v>
      </c>
      <c r="G22" s="4">
        <v>19008911</v>
      </c>
      <c r="H22" s="4">
        <v>19967586</v>
      </c>
      <c r="I22" s="4">
        <f t="shared" si="0"/>
        <v>958675</v>
      </c>
      <c r="J22" s="25" t="s">
        <v>89</v>
      </c>
      <c r="K22" s="2" t="s">
        <v>100</v>
      </c>
      <c r="L22" s="25" t="s">
        <v>89</v>
      </c>
      <c r="M22" s="2" t="s">
        <v>101</v>
      </c>
      <c r="N22" s="2">
        <v>12</v>
      </c>
      <c r="O22" s="2">
        <v>357</v>
      </c>
      <c r="P22" s="3" t="s">
        <v>92</v>
      </c>
    </row>
    <row r="23" spans="1:16" ht="12.6" customHeight="1" x14ac:dyDescent="0.25">
      <c r="A23" s="6">
        <v>5</v>
      </c>
      <c r="B23" s="6">
        <v>5.2</v>
      </c>
      <c r="C23" s="13">
        <v>1.30603</v>
      </c>
      <c r="D23" s="6"/>
      <c r="E23" s="7" t="s">
        <v>12</v>
      </c>
      <c r="F23" s="7" t="s">
        <v>13</v>
      </c>
      <c r="G23" s="8">
        <v>58505274</v>
      </c>
      <c r="H23" s="8">
        <v>59504516</v>
      </c>
      <c r="I23" s="8">
        <f t="shared" si="0"/>
        <v>999242</v>
      </c>
      <c r="J23" s="6">
        <v>7728</v>
      </c>
      <c r="K23" s="9" t="s">
        <v>42</v>
      </c>
      <c r="L23" s="6">
        <v>7770</v>
      </c>
      <c r="M23" s="9" t="s">
        <v>43</v>
      </c>
      <c r="N23" s="6">
        <v>43</v>
      </c>
      <c r="O23" s="6" t="s">
        <v>44</v>
      </c>
      <c r="P23" s="7"/>
    </row>
    <row r="24" spans="1:16" ht="12.6" customHeight="1" x14ac:dyDescent="0.25">
      <c r="A24" s="2">
        <v>6</v>
      </c>
      <c r="B24" s="2">
        <v>6.1</v>
      </c>
      <c r="C24" s="12">
        <v>2.98</v>
      </c>
      <c r="D24" s="2" t="s">
        <v>18</v>
      </c>
      <c r="E24" s="24" t="s">
        <v>132</v>
      </c>
      <c r="F24" s="24" t="s">
        <v>13</v>
      </c>
      <c r="G24" s="4">
        <v>68134086</v>
      </c>
      <c r="H24" s="4">
        <v>68990700</v>
      </c>
      <c r="I24" s="4">
        <f t="shared" si="0"/>
        <v>856614</v>
      </c>
      <c r="J24" s="25" t="s">
        <v>89</v>
      </c>
      <c r="K24" s="2" t="s">
        <v>102</v>
      </c>
      <c r="L24" s="25" t="s">
        <v>89</v>
      </c>
      <c r="M24" s="2" t="s">
        <v>103</v>
      </c>
      <c r="N24" s="2">
        <v>19</v>
      </c>
      <c r="O24" s="2">
        <v>498</v>
      </c>
      <c r="P24" s="3" t="s">
        <v>104</v>
      </c>
    </row>
    <row r="25" spans="1:16" ht="12.6" customHeight="1" x14ac:dyDescent="0.25">
      <c r="A25" s="6">
        <v>8</v>
      </c>
      <c r="B25" s="6">
        <v>8.1</v>
      </c>
      <c r="C25" s="13">
        <v>1.24</v>
      </c>
      <c r="D25" s="6"/>
      <c r="E25" s="23" t="s">
        <v>132</v>
      </c>
      <c r="F25" s="23" t="s">
        <v>13</v>
      </c>
      <c r="G25" s="8">
        <v>10004926</v>
      </c>
      <c r="H25" s="8">
        <v>10920296</v>
      </c>
      <c r="I25" s="8">
        <f t="shared" si="0"/>
        <v>915370</v>
      </c>
      <c r="J25" s="22" t="s">
        <v>89</v>
      </c>
      <c r="K25" s="6" t="s">
        <v>105</v>
      </c>
      <c r="L25" s="22" t="s">
        <v>89</v>
      </c>
      <c r="M25" s="6" t="s">
        <v>106</v>
      </c>
      <c r="N25" s="6">
        <v>22</v>
      </c>
      <c r="O25" s="6">
        <v>602</v>
      </c>
      <c r="P25" s="7" t="s">
        <v>92</v>
      </c>
    </row>
    <row r="26" spans="1:16" ht="12.6" customHeight="1" x14ac:dyDescent="0.25">
      <c r="A26" s="2">
        <v>8</v>
      </c>
      <c r="B26" s="2">
        <v>8.1999999999999993</v>
      </c>
      <c r="C26" s="11">
        <v>1.3629599999999999</v>
      </c>
      <c r="D26" s="2"/>
      <c r="E26" s="3" t="s">
        <v>12</v>
      </c>
      <c r="F26" s="3" t="s">
        <v>13</v>
      </c>
      <c r="G26" s="4">
        <v>24725523</v>
      </c>
      <c r="H26" s="4">
        <v>25712850</v>
      </c>
      <c r="I26" s="4">
        <f t="shared" si="0"/>
        <v>987327</v>
      </c>
      <c r="J26" s="2">
        <v>12001</v>
      </c>
      <c r="K26" s="5" t="s">
        <v>45</v>
      </c>
      <c r="L26" s="2">
        <v>12028</v>
      </c>
      <c r="M26" s="5" t="s">
        <v>46</v>
      </c>
      <c r="N26" s="2">
        <v>28</v>
      </c>
      <c r="O26" s="2" t="s">
        <v>47</v>
      </c>
      <c r="P26" s="3"/>
    </row>
    <row r="27" spans="1:16" ht="12.6" customHeight="1" x14ac:dyDescent="0.25">
      <c r="A27" s="2">
        <v>8</v>
      </c>
      <c r="B27" s="2">
        <v>8.1999999999999993</v>
      </c>
      <c r="C27" s="11">
        <v>1.41553</v>
      </c>
      <c r="D27" s="2"/>
      <c r="E27" s="3" t="s">
        <v>12</v>
      </c>
      <c r="F27" s="3" t="s">
        <v>17</v>
      </c>
      <c r="G27" s="4">
        <v>24725523</v>
      </c>
      <c r="H27" s="4">
        <v>25712850</v>
      </c>
      <c r="I27" s="4">
        <f t="shared" si="0"/>
        <v>987327</v>
      </c>
      <c r="J27" s="2">
        <v>12001</v>
      </c>
      <c r="K27" s="5" t="s">
        <v>45</v>
      </c>
      <c r="L27" s="2">
        <v>12028</v>
      </c>
      <c r="M27" s="5" t="s">
        <v>46</v>
      </c>
      <c r="N27" s="2">
        <v>28</v>
      </c>
      <c r="O27" s="2" t="s">
        <v>47</v>
      </c>
      <c r="P27" s="3"/>
    </row>
    <row r="28" spans="1:16" ht="12.6" customHeight="1" x14ac:dyDescent="0.25">
      <c r="A28" s="2">
        <v>8</v>
      </c>
      <c r="B28" s="2">
        <v>8.1999999999999993</v>
      </c>
      <c r="C28" s="11">
        <v>1.1200000000000001</v>
      </c>
      <c r="D28" s="2"/>
      <c r="E28" s="24" t="s">
        <v>132</v>
      </c>
      <c r="F28" s="24" t="s">
        <v>13</v>
      </c>
      <c r="G28" s="4">
        <v>25021796</v>
      </c>
      <c r="H28" s="4">
        <v>25967947</v>
      </c>
      <c r="I28" s="4">
        <f t="shared" si="0"/>
        <v>946151</v>
      </c>
      <c r="J28" s="25" t="s">
        <v>89</v>
      </c>
      <c r="K28" s="2" t="s">
        <v>107</v>
      </c>
      <c r="L28" s="25" t="s">
        <v>89</v>
      </c>
      <c r="M28" s="2" t="s">
        <v>108</v>
      </c>
      <c r="N28" s="2">
        <v>27</v>
      </c>
      <c r="O28" s="2">
        <v>617</v>
      </c>
      <c r="P28" s="3" t="s">
        <v>109</v>
      </c>
    </row>
    <row r="29" spans="1:16" ht="12.6" customHeight="1" x14ac:dyDescent="0.25">
      <c r="A29" s="6">
        <v>14</v>
      </c>
      <c r="B29" s="6">
        <v>14.1</v>
      </c>
      <c r="C29" s="13">
        <v>1.0043299999999999</v>
      </c>
      <c r="D29" s="6"/>
      <c r="E29" s="7" t="s">
        <v>12</v>
      </c>
      <c r="F29" s="7" t="s">
        <v>13</v>
      </c>
      <c r="G29" s="8">
        <v>18827606</v>
      </c>
      <c r="H29" s="8">
        <v>19810550</v>
      </c>
      <c r="I29" s="8">
        <f t="shared" si="0"/>
        <v>982944</v>
      </c>
      <c r="J29" s="6">
        <v>19606</v>
      </c>
      <c r="K29" s="9" t="s">
        <v>48</v>
      </c>
      <c r="L29" s="6">
        <v>19638</v>
      </c>
      <c r="M29" s="9" t="s">
        <v>49</v>
      </c>
      <c r="N29" s="6">
        <v>33</v>
      </c>
      <c r="O29" s="6" t="s">
        <v>50</v>
      </c>
      <c r="P29" s="7"/>
    </row>
    <row r="30" spans="1:16" ht="12.6" customHeight="1" x14ac:dyDescent="0.25">
      <c r="A30" s="2">
        <v>15</v>
      </c>
      <c r="B30" s="2">
        <v>15.1</v>
      </c>
      <c r="C30" s="11">
        <v>1.2400899999999999</v>
      </c>
      <c r="D30" s="2"/>
      <c r="E30" s="3" t="s">
        <v>12</v>
      </c>
      <c r="F30" s="3" t="s">
        <v>13</v>
      </c>
      <c r="G30" s="4">
        <v>12287888</v>
      </c>
      <c r="H30" s="4">
        <v>13287027</v>
      </c>
      <c r="I30" s="4">
        <f t="shared" si="0"/>
        <v>999139</v>
      </c>
      <c r="J30" s="2">
        <v>20803</v>
      </c>
      <c r="K30" s="5" t="s">
        <v>51</v>
      </c>
      <c r="L30" s="2">
        <v>20837</v>
      </c>
      <c r="M30" s="5" t="s">
        <v>52</v>
      </c>
      <c r="N30" s="2">
        <v>35</v>
      </c>
      <c r="O30" s="2" t="s">
        <v>53</v>
      </c>
      <c r="P30" s="3"/>
    </row>
    <row r="31" spans="1:16" ht="12.6" customHeight="1" x14ac:dyDescent="0.25">
      <c r="A31" s="6">
        <v>16</v>
      </c>
      <c r="B31" s="6">
        <v>16.100000000000001</v>
      </c>
      <c r="C31" s="10">
        <v>2.95</v>
      </c>
      <c r="D31" s="6" t="s">
        <v>18</v>
      </c>
      <c r="E31" s="23" t="s">
        <v>132</v>
      </c>
      <c r="F31" s="23" t="s">
        <v>13</v>
      </c>
      <c r="G31" s="8">
        <v>24057372</v>
      </c>
      <c r="H31" s="8">
        <v>24944118</v>
      </c>
      <c r="I31" s="8">
        <f t="shared" si="0"/>
        <v>886746</v>
      </c>
      <c r="J31" s="22" t="s">
        <v>89</v>
      </c>
      <c r="K31" s="6" t="s">
        <v>54</v>
      </c>
      <c r="L31" s="22" t="s">
        <v>89</v>
      </c>
      <c r="M31" s="6" t="s">
        <v>55</v>
      </c>
      <c r="N31" s="6">
        <v>18</v>
      </c>
      <c r="O31" s="6">
        <v>1206</v>
      </c>
      <c r="P31" s="7" t="s">
        <v>110</v>
      </c>
    </row>
    <row r="32" spans="1:16" ht="12.6" customHeight="1" x14ac:dyDescent="0.25">
      <c r="A32" s="2">
        <v>17</v>
      </c>
      <c r="B32" s="2">
        <v>17.100000000000001</v>
      </c>
      <c r="C32" s="12">
        <v>3.57</v>
      </c>
      <c r="D32" s="2" t="s">
        <v>18</v>
      </c>
      <c r="E32" s="24" t="s">
        <v>132</v>
      </c>
      <c r="F32" s="24" t="s">
        <v>13</v>
      </c>
      <c r="G32" s="4">
        <v>51034316</v>
      </c>
      <c r="H32" s="4">
        <v>51997613</v>
      </c>
      <c r="I32" s="4">
        <f t="shared" si="0"/>
        <v>963297</v>
      </c>
      <c r="J32" s="25" t="s">
        <v>89</v>
      </c>
      <c r="K32" s="2" t="s">
        <v>111</v>
      </c>
      <c r="L32" s="25" t="s">
        <v>89</v>
      </c>
      <c r="M32" s="2" t="s">
        <v>112</v>
      </c>
      <c r="N32" s="2">
        <v>26</v>
      </c>
      <c r="O32" s="2">
        <v>1304</v>
      </c>
      <c r="P32" s="3" t="s">
        <v>113</v>
      </c>
    </row>
    <row r="33" spans="1:16" ht="12.6" customHeight="1" x14ac:dyDescent="0.25">
      <c r="A33" s="2">
        <v>17</v>
      </c>
      <c r="B33" s="2">
        <v>17.100000000000001</v>
      </c>
      <c r="C33" s="12">
        <v>4.8</v>
      </c>
      <c r="D33" s="2" t="s">
        <v>18</v>
      </c>
      <c r="E33" s="24" t="s">
        <v>132</v>
      </c>
      <c r="F33" s="24" t="s">
        <v>13</v>
      </c>
      <c r="G33" s="4">
        <v>59030557</v>
      </c>
      <c r="H33" s="4">
        <v>59975343</v>
      </c>
      <c r="I33" s="4">
        <f t="shared" si="0"/>
        <v>944786</v>
      </c>
      <c r="J33" s="25" t="s">
        <v>89</v>
      </c>
      <c r="K33" s="2" t="s">
        <v>56</v>
      </c>
      <c r="L33" s="25" t="s">
        <v>89</v>
      </c>
      <c r="M33" s="2" t="s">
        <v>57</v>
      </c>
      <c r="N33" s="2">
        <v>36</v>
      </c>
      <c r="O33" s="2">
        <v>1312</v>
      </c>
      <c r="P33" s="3" t="s">
        <v>114</v>
      </c>
    </row>
    <row r="34" spans="1:16" ht="12.6" customHeight="1" x14ac:dyDescent="0.25">
      <c r="A34" s="2">
        <v>17</v>
      </c>
      <c r="B34" s="2">
        <v>17.100000000000001</v>
      </c>
      <c r="C34" s="12">
        <v>5.5502500000000001</v>
      </c>
      <c r="D34" s="2" t="s">
        <v>18</v>
      </c>
      <c r="E34" s="3" t="s">
        <v>12</v>
      </c>
      <c r="F34" s="3" t="s">
        <v>17</v>
      </c>
      <c r="G34" s="4">
        <v>59148410</v>
      </c>
      <c r="H34" s="4">
        <v>60148335</v>
      </c>
      <c r="I34" s="4">
        <f t="shared" si="0"/>
        <v>999925</v>
      </c>
      <c r="J34" s="2">
        <v>24226</v>
      </c>
      <c r="K34" s="5" t="s">
        <v>58</v>
      </c>
      <c r="L34" s="2">
        <v>24261</v>
      </c>
      <c r="M34" s="5" t="s">
        <v>59</v>
      </c>
      <c r="N34" s="2">
        <v>36</v>
      </c>
      <c r="O34" s="2" t="s">
        <v>60</v>
      </c>
      <c r="P34" s="3"/>
    </row>
    <row r="35" spans="1:16" ht="12.6" customHeight="1" x14ac:dyDescent="0.25">
      <c r="A35" s="2">
        <v>17</v>
      </c>
      <c r="B35" s="2">
        <v>17.100000000000001</v>
      </c>
      <c r="C35" s="12">
        <v>4.7176099999999996</v>
      </c>
      <c r="D35" s="2" t="s">
        <v>18</v>
      </c>
      <c r="E35" s="3" t="s">
        <v>12</v>
      </c>
      <c r="F35" s="3" t="s">
        <v>13</v>
      </c>
      <c r="G35" s="4">
        <v>59332327</v>
      </c>
      <c r="H35" s="4">
        <v>60281825</v>
      </c>
      <c r="I35" s="4">
        <f t="shared" si="0"/>
        <v>949498</v>
      </c>
      <c r="J35" s="2">
        <v>24229</v>
      </c>
      <c r="K35" s="5" t="s">
        <v>61</v>
      </c>
      <c r="L35" s="2">
        <v>24262</v>
      </c>
      <c r="M35" s="5" t="s">
        <v>62</v>
      </c>
      <c r="N35" s="2">
        <v>34</v>
      </c>
      <c r="O35" s="2" t="s">
        <v>60</v>
      </c>
      <c r="P35" s="3"/>
    </row>
    <row r="36" spans="1:16" ht="12.6" customHeight="1" x14ac:dyDescent="0.25">
      <c r="A36" s="6">
        <v>21</v>
      </c>
      <c r="B36" s="6">
        <v>21.1</v>
      </c>
      <c r="C36" s="10">
        <v>2.1465900000000002</v>
      </c>
      <c r="D36" s="6" t="s">
        <v>18</v>
      </c>
      <c r="E36" s="7" t="s">
        <v>12</v>
      </c>
      <c r="F36" s="7" t="s">
        <v>13</v>
      </c>
      <c r="G36" s="8">
        <v>22119421</v>
      </c>
      <c r="H36" s="8">
        <v>23117999</v>
      </c>
      <c r="I36" s="8">
        <f t="shared" ref="I36:I54" si="1">H36-G36</f>
        <v>998578</v>
      </c>
      <c r="J36" s="6">
        <v>27674</v>
      </c>
      <c r="K36" s="9" t="s">
        <v>63</v>
      </c>
      <c r="L36" s="6">
        <v>27713</v>
      </c>
      <c r="M36" s="9" t="s">
        <v>64</v>
      </c>
      <c r="N36" s="6">
        <v>40</v>
      </c>
      <c r="O36" s="6" t="s">
        <v>65</v>
      </c>
      <c r="P36" s="7"/>
    </row>
    <row r="37" spans="1:16" ht="12.6" customHeight="1" x14ac:dyDescent="0.25">
      <c r="A37" s="6">
        <v>21</v>
      </c>
      <c r="B37" s="6">
        <v>21.1</v>
      </c>
      <c r="C37" s="10">
        <v>4.4098199999999999</v>
      </c>
      <c r="D37" s="6" t="s">
        <v>18</v>
      </c>
      <c r="E37" s="7" t="s">
        <v>12</v>
      </c>
      <c r="F37" s="7" t="s">
        <v>17</v>
      </c>
      <c r="G37" s="8">
        <v>22119421</v>
      </c>
      <c r="H37" s="8">
        <v>23117999</v>
      </c>
      <c r="I37" s="8">
        <f t="shared" si="1"/>
        <v>998578</v>
      </c>
      <c r="J37" s="6">
        <v>27674</v>
      </c>
      <c r="K37" s="9" t="s">
        <v>63</v>
      </c>
      <c r="L37" s="6">
        <v>27713</v>
      </c>
      <c r="M37" s="9" t="s">
        <v>64</v>
      </c>
      <c r="N37" s="6">
        <v>40</v>
      </c>
      <c r="O37" s="6" t="s">
        <v>65</v>
      </c>
      <c r="P37" s="7"/>
    </row>
    <row r="38" spans="1:16" ht="12.6" customHeight="1" x14ac:dyDescent="0.25">
      <c r="A38" s="6">
        <v>21</v>
      </c>
      <c r="B38" s="6">
        <v>21.1</v>
      </c>
      <c r="C38" s="13">
        <v>1.6742300000000001</v>
      </c>
      <c r="D38" s="6"/>
      <c r="E38" s="7" t="s">
        <v>12</v>
      </c>
      <c r="F38" s="7" t="s">
        <v>13</v>
      </c>
      <c r="G38" s="8">
        <v>24340630</v>
      </c>
      <c r="H38" s="8">
        <v>25336333</v>
      </c>
      <c r="I38" s="8">
        <f t="shared" si="1"/>
        <v>995703</v>
      </c>
      <c r="J38" s="6">
        <v>27740</v>
      </c>
      <c r="K38" s="9" t="s">
        <v>66</v>
      </c>
      <c r="L38" s="6">
        <v>27759</v>
      </c>
      <c r="M38" s="9" t="s">
        <v>67</v>
      </c>
      <c r="N38" s="6">
        <v>20</v>
      </c>
      <c r="O38" s="6" t="s">
        <v>68</v>
      </c>
      <c r="P38" s="7"/>
    </row>
    <row r="39" spans="1:16" ht="12.6" customHeight="1" x14ac:dyDescent="0.25">
      <c r="A39" s="6">
        <v>21</v>
      </c>
      <c r="B39" s="6">
        <v>21.1</v>
      </c>
      <c r="C39" s="13">
        <v>1.63531</v>
      </c>
      <c r="D39" s="6"/>
      <c r="E39" s="7" t="s">
        <v>12</v>
      </c>
      <c r="F39" s="7" t="s">
        <v>17</v>
      </c>
      <c r="G39" s="8">
        <v>24340630</v>
      </c>
      <c r="H39" s="8">
        <v>25336333</v>
      </c>
      <c r="I39" s="8">
        <f t="shared" si="1"/>
        <v>995703</v>
      </c>
      <c r="J39" s="6">
        <v>27740</v>
      </c>
      <c r="K39" s="9" t="s">
        <v>66</v>
      </c>
      <c r="L39" s="6">
        <v>27759</v>
      </c>
      <c r="M39" s="9" t="s">
        <v>67</v>
      </c>
      <c r="N39" s="6">
        <v>20</v>
      </c>
      <c r="O39" s="6" t="s">
        <v>68</v>
      </c>
      <c r="P39" s="7"/>
    </row>
    <row r="40" spans="1:16" ht="12.6" customHeight="1" x14ac:dyDescent="0.25">
      <c r="A40" s="6">
        <v>21</v>
      </c>
      <c r="B40" s="6">
        <v>21.1</v>
      </c>
      <c r="C40" s="13">
        <v>1.24</v>
      </c>
      <c r="D40" s="6"/>
      <c r="E40" s="23" t="s">
        <v>132</v>
      </c>
      <c r="F40" s="23" t="s">
        <v>13</v>
      </c>
      <c r="G40" s="8">
        <v>25066791</v>
      </c>
      <c r="H40" s="8">
        <v>25930599</v>
      </c>
      <c r="I40" s="8">
        <f t="shared" si="1"/>
        <v>863808</v>
      </c>
      <c r="J40" s="22" t="s">
        <v>89</v>
      </c>
      <c r="K40" s="6" t="s">
        <v>69</v>
      </c>
      <c r="L40" s="22" t="s">
        <v>89</v>
      </c>
      <c r="M40" s="6" t="s">
        <v>70</v>
      </c>
      <c r="N40" s="6">
        <v>16</v>
      </c>
      <c r="O40" s="6">
        <v>1517</v>
      </c>
      <c r="P40" s="7"/>
    </row>
    <row r="41" spans="1:16" ht="12.6" customHeight="1" x14ac:dyDescent="0.25">
      <c r="A41" s="6">
        <v>21</v>
      </c>
      <c r="B41" s="6">
        <v>21.1</v>
      </c>
      <c r="C41" s="13">
        <v>1.9</v>
      </c>
      <c r="D41" s="6"/>
      <c r="E41" s="23" t="s">
        <v>132</v>
      </c>
      <c r="F41" s="23" t="s">
        <v>13</v>
      </c>
      <c r="G41" s="8">
        <v>29006856</v>
      </c>
      <c r="H41" s="8">
        <v>29997536</v>
      </c>
      <c r="I41" s="8">
        <f t="shared" si="1"/>
        <v>990680</v>
      </c>
      <c r="J41" s="22" t="s">
        <v>89</v>
      </c>
      <c r="K41" s="6" t="s">
        <v>115</v>
      </c>
      <c r="L41" s="22" t="s">
        <v>89</v>
      </c>
      <c r="M41" s="6" t="s">
        <v>116</v>
      </c>
      <c r="N41" s="6">
        <v>15</v>
      </c>
      <c r="O41" s="6">
        <v>1521</v>
      </c>
      <c r="P41" s="7"/>
    </row>
    <row r="42" spans="1:16" ht="12.6" customHeight="1" x14ac:dyDescent="0.25">
      <c r="A42" s="6">
        <v>21</v>
      </c>
      <c r="B42" s="6">
        <v>21.1</v>
      </c>
      <c r="C42" s="13">
        <v>1.88</v>
      </c>
      <c r="D42" s="6"/>
      <c r="E42" s="23" t="s">
        <v>132</v>
      </c>
      <c r="F42" s="23" t="s">
        <v>13</v>
      </c>
      <c r="G42" s="8">
        <v>30069537</v>
      </c>
      <c r="H42" s="8">
        <v>30828581</v>
      </c>
      <c r="I42" s="8">
        <f t="shared" si="1"/>
        <v>759044</v>
      </c>
      <c r="J42" s="22" t="s">
        <v>89</v>
      </c>
      <c r="K42" s="6" t="s">
        <v>71</v>
      </c>
      <c r="L42" s="22" t="s">
        <v>89</v>
      </c>
      <c r="M42" s="6" t="s">
        <v>72</v>
      </c>
      <c r="N42" s="6">
        <v>19</v>
      </c>
      <c r="O42" s="6">
        <v>1522</v>
      </c>
      <c r="P42" s="7"/>
    </row>
    <row r="43" spans="1:16" s="16" customFormat="1" ht="12.6" customHeight="1" x14ac:dyDescent="0.25">
      <c r="A43" s="6">
        <v>21</v>
      </c>
      <c r="B43" s="6">
        <v>21.1</v>
      </c>
      <c r="C43" s="13">
        <v>1.62</v>
      </c>
      <c r="D43" s="6"/>
      <c r="E43" s="23" t="s">
        <v>132</v>
      </c>
      <c r="F43" s="23" t="s">
        <v>13</v>
      </c>
      <c r="G43" s="8">
        <v>31082918</v>
      </c>
      <c r="H43" s="8">
        <v>31970618</v>
      </c>
      <c r="I43" s="8">
        <f t="shared" si="1"/>
        <v>887700</v>
      </c>
      <c r="J43" s="22" t="s">
        <v>89</v>
      </c>
      <c r="K43" s="6" t="s">
        <v>73</v>
      </c>
      <c r="L43" s="22" t="s">
        <v>89</v>
      </c>
      <c r="M43" s="6" t="s">
        <v>117</v>
      </c>
      <c r="N43" s="6">
        <v>28</v>
      </c>
      <c r="O43" s="6">
        <v>1523</v>
      </c>
      <c r="P43" s="7"/>
    </row>
    <row r="44" spans="1:16" s="16" customFormat="1" ht="12.6" customHeight="1" x14ac:dyDescent="0.25">
      <c r="A44" s="6">
        <v>21</v>
      </c>
      <c r="B44" s="6">
        <v>21.1</v>
      </c>
      <c r="C44" s="13">
        <v>1.81274</v>
      </c>
      <c r="D44" s="6"/>
      <c r="E44" s="7" t="s">
        <v>12</v>
      </c>
      <c r="F44" s="7" t="s">
        <v>13</v>
      </c>
      <c r="G44" s="8">
        <v>31082918</v>
      </c>
      <c r="H44" s="8">
        <v>32046938</v>
      </c>
      <c r="I44" s="8">
        <f t="shared" si="1"/>
        <v>964020</v>
      </c>
      <c r="J44" s="6">
        <v>27845</v>
      </c>
      <c r="K44" s="9" t="s">
        <v>73</v>
      </c>
      <c r="L44" s="6">
        <v>27875</v>
      </c>
      <c r="M44" s="9" t="s">
        <v>74</v>
      </c>
      <c r="N44" s="6">
        <v>31</v>
      </c>
      <c r="O44" s="6" t="s">
        <v>75</v>
      </c>
      <c r="P44" s="7"/>
    </row>
    <row r="45" spans="1:16" ht="12.6" customHeight="1" x14ac:dyDescent="0.25">
      <c r="A45" s="6">
        <v>21</v>
      </c>
      <c r="B45" s="6">
        <v>21.1</v>
      </c>
      <c r="C45" s="10">
        <v>1.9585399999999999</v>
      </c>
      <c r="D45" s="6" t="s">
        <v>18</v>
      </c>
      <c r="E45" s="7" t="s">
        <v>12</v>
      </c>
      <c r="F45" s="7" t="s">
        <v>17</v>
      </c>
      <c r="G45" s="8">
        <v>31082918</v>
      </c>
      <c r="H45" s="8">
        <v>32046938</v>
      </c>
      <c r="I45" s="8">
        <f t="shared" si="1"/>
        <v>964020</v>
      </c>
      <c r="J45" s="6">
        <v>27845</v>
      </c>
      <c r="K45" s="9" t="s">
        <v>73</v>
      </c>
      <c r="L45" s="6">
        <v>27875</v>
      </c>
      <c r="M45" s="9" t="s">
        <v>74</v>
      </c>
      <c r="N45" s="6">
        <v>31</v>
      </c>
      <c r="O45" s="6" t="s">
        <v>75</v>
      </c>
      <c r="P45" s="7"/>
    </row>
    <row r="46" spans="1:16" ht="12.6" customHeight="1" x14ac:dyDescent="0.25">
      <c r="A46" s="6">
        <v>21</v>
      </c>
      <c r="B46" s="6">
        <v>21.1</v>
      </c>
      <c r="C46" s="10">
        <v>6.2438399999999996</v>
      </c>
      <c r="D46" s="6" t="s">
        <v>18</v>
      </c>
      <c r="E46" s="7" t="s">
        <v>12</v>
      </c>
      <c r="F46" s="7" t="s">
        <v>13</v>
      </c>
      <c r="G46" s="8">
        <v>39913253</v>
      </c>
      <c r="H46" s="8">
        <v>40900383</v>
      </c>
      <c r="I46" s="8">
        <f t="shared" si="1"/>
        <v>987130</v>
      </c>
      <c r="J46" s="6">
        <v>28048</v>
      </c>
      <c r="K46" s="9" t="s">
        <v>76</v>
      </c>
      <c r="L46" s="6">
        <v>28070</v>
      </c>
      <c r="M46" s="9" t="s">
        <v>77</v>
      </c>
      <c r="N46" s="6">
        <v>23</v>
      </c>
      <c r="O46" s="6" t="s">
        <v>78</v>
      </c>
      <c r="P46" s="7"/>
    </row>
    <row r="47" spans="1:16" ht="12.6" customHeight="1" x14ac:dyDescent="0.25">
      <c r="A47" s="6">
        <v>21</v>
      </c>
      <c r="B47" s="6">
        <v>21.1</v>
      </c>
      <c r="C47" s="10">
        <v>6.6148800000000003</v>
      </c>
      <c r="D47" s="6" t="s">
        <v>18</v>
      </c>
      <c r="E47" s="7" t="s">
        <v>12</v>
      </c>
      <c r="F47" s="7" t="s">
        <v>17</v>
      </c>
      <c r="G47" s="8">
        <v>39913253</v>
      </c>
      <c r="H47" s="8">
        <v>40900383</v>
      </c>
      <c r="I47" s="8">
        <f t="shared" si="1"/>
        <v>987130</v>
      </c>
      <c r="J47" s="6">
        <v>28048</v>
      </c>
      <c r="K47" s="9" t="s">
        <v>76</v>
      </c>
      <c r="L47" s="6">
        <v>28070</v>
      </c>
      <c r="M47" s="9" t="s">
        <v>77</v>
      </c>
      <c r="N47" s="6">
        <v>23</v>
      </c>
      <c r="O47" s="6" t="s">
        <v>78</v>
      </c>
      <c r="P47" s="7"/>
    </row>
    <row r="48" spans="1:16" ht="12.6" customHeight="1" x14ac:dyDescent="0.25">
      <c r="A48" s="2">
        <v>25</v>
      </c>
      <c r="B48" s="2">
        <v>25.1</v>
      </c>
      <c r="C48" s="12">
        <v>6.66</v>
      </c>
      <c r="D48" s="2" t="s">
        <v>18</v>
      </c>
      <c r="E48" s="24" t="s">
        <v>132</v>
      </c>
      <c r="F48" s="24" t="s">
        <v>13</v>
      </c>
      <c r="G48" s="4">
        <v>14168054</v>
      </c>
      <c r="H48" s="4">
        <v>14988042</v>
      </c>
      <c r="I48" s="4">
        <f t="shared" si="1"/>
        <v>819988</v>
      </c>
      <c r="J48" s="25" t="s">
        <v>89</v>
      </c>
      <c r="K48" s="2" t="s">
        <v>79</v>
      </c>
      <c r="L48" s="25" t="s">
        <v>89</v>
      </c>
      <c r="M48" s="2" t="s">
        <v>80</v>
      </c>
      <c r="N48" s="2">
        <v>29</v>
      </c>
      <c r="O48" s="2">
        <v>1697</v>
      </c>
      <c r="P48" s="3" t="s">
        <v>118</v>
      </c>
    </row>
    <row r="49" spans="1:16" ht="12.6" customHeight="1" x14ac:dyDescent="0.25">
      <c r="A49" s="2">
        <v>25</v>
      </c>
      <c r="B49" s="2">
        <v>25.1</v>
      </c>
      <c r="C49" s="12">
        <v>2.7515399999999999</v>
      </c>
      <c r="D49" s="2" t="s">
        <v>18</v>
      </c>
      <c r="E49" s="3" t="s">
        <v>12</v>
      </c>
      <c r="F49" s="3" t="s">
        <v>13</v>
      </c>
      <c r="G49" s="4">
        <v>14387782</v>
      </c>
      <c r="H49" s="4">
        <v>15344868</v>
      </c>
      <c r="I49" s="4">
        <f t="shared" si="1"/>
        <v>957086</v>
      </c>
      <c r="J49" s="2">
        <v>31024</v>
      </c>
      <c r="K49" s="5" t="s">
        <v>81</v>
      </c>
      <c r="L49" s="2">
        <v>31051</v>
      </c>
      <c r="M49" s="5" t="s">
        <v>82</v>
      </c>
      <c r="N49" s="2">
        <v>28</v>
      </c>
      <c r="O49" s="2" t="s">
        <v>83</v>
      </c>
      <c r="P49" s="3"/>
    </row>
    <row r="50" spans="1:16" ht="12.6" customHeight="1" x14ac:dyDescent="0.25">
      <c r="A50" s="2">
        <v>25</v>
      </c>
      <c r="B50" s="2">
        <v>25.1</v>
      </c>
      <c r="C50" s="12">
        <v>3.5649000000000002</v>
      </c>
      <c r="D50" s="2" t="s">
        <v>18</v>
      </c>
      <c r="E50" s="3" t="s">
        <v>12</v>
      </c>
      <c r="F50" s="3" t="s">
        <v>17</v>
      </c>
      <c r="G50" s="4">
        <v>14387782</v>
      </c>
      <c r="H50" s="4">
        <v>15344868</v>
      </c>
      <c r="I50" s="4">
        <f t="shared" si="1"/>
        <v>957086</v>
      </c>
      <c r="J50" s="2">
        <v>31024</v>
      </c>
      <c r="K50" s="5" t="s">
        <v>81</v>
      </c>
      <c r="L50" s="2">
        <v>31051</v>
      </c>
      <c r="M50" s="5" t="s">
        <v>82</v>
      </c>
      <c r="N50" s="2">
        <v>28</v>
      </c>
      <c r="O50" s="2" t="s">
        <v>83</v>
      </c>
      <c r="P50" s="3"/>
    </row>
    <row r="51" spans="1:16" ht="12.6" customHeight="1" x14ac:dyDescent="0.25">
      <c r="A51" s="6">
        <v>25</v>
      </c>
      <c r="B51" s="6">
        <v>25.2</v>
      </c>
      <c r="C51" s="13">
        <v>1.1399999999999999</v>
      </c>
      <c r="D51" s="6"/>
      <c r="E51" s="23" t="s">
        <v>132</v>
      </c>
      <c r="F51" s="23" t="s">
        <v>13</v>
      </c>
      <c r="G51" s="8">
        <v>54002567</v>
      </c>
      <c r="H51" s="8">
        <v>54941919</v>
      </c>
      <c r="I51" s="8">
        <f t="shared" si="1"/>
        <v>939352</v>
      </c>
      <c r="J51" s="22" t="s">
        <v>89</v>
      </c>
      <c r="K51" s="6" t="s">
        <v>119</v>
      </c>
      <c r="L51" s="22" t="s">
        <v>89</v>
      </c>
      <c r="M51" s="6" t="s">
        <v>120</v>
      </c>
      <c r="N51" s="6">
        <v>20</v>
      </c>
      <c r="O51" s="6">
        <v>1737</v>
      </c>
      <c r="P51" s="7" t="s">
        <v>92</v>
      </c>
    </row>
    <row r="52" spans="1:16" ht="12.6" customHeight="1" x14ac:dyDescent="0.25">
      <c r="A52" s="2">
        <v>26</v>
      </c>
      <c r="B52" s="2">
        <v>26.1</v>
      </c>
      <c r="C52" s="12">
        <v>1.99</v>
      </c>
      <c r="D52" s="2" t="s">
        <v>18</v>
      </c>
      <c r="E52" s="24" t="s">
        <v>132</v>
      </c>
      <c r="F52" s="24" t="s">
        <v>13</v>
      </c>
      <c r="G52" s="4">
        <v>15009533</v>
      </c>
      <c r="H52" s="4">
        <v>15969232</v>
      </c>
      <c r="I52" s="4">
        <f t="shared" si="1"/>
        <v>959699</v>
      </c>
      <c r="J52" s="25" t="s">
        <v>89</v>
      </c>
      <c r="K52" s="2" t="s">
        <v>121</v>
      </c>
      <c r="L52" s="25" t="s">
        <v>89</v>
      </c>
      <c r="M52" s="2" t="s">
        <v>122</v>
      </c>
      <c r="N52" s="2">
        <v>24</v>
      </c>
      <c r="O52" s="2">
        <v>1781</v>
      </c>
      <c r="P52" s="3" t="s">
        <v>104</v>
      </c>
    </row>
    <row r="53" spans="1:16" ht="12.6" customHeight="1" x14ac:dyDescent="0.25">
      <c r="A53" s="6">
        <v>28</v>
      </c>
      <c r="B53" s="6">
        <v>28.1</v>
      </c>
      <c r="C53" s="10">
        <v>2.35</v>
      </c>
      <c r="D53" s="6" t="s">
        <v>18</v>
      </c>
      <c r="E53" s="23" t="s">
        <v>132</v>
      </c>
      <c r="F53" s="23" t="s">
        <v>13</v>
      </c>
      <c r="G53" s="8">
        <v>13000180</v>
      </c>
      <c r="H53" s="8">
        <v>13927035</v>
      </c>
      <c r="I53" s="8">
        <f t="shared" si="1"/>
        <v>926855</v>
      </c>
      <c r="J53" s="22" t="s">
        <v>89</v>
      </c>
      <c r="K53" s="6" t="s">
        <v>123</v>
      </c>
      <c r="L53" s="22" t="s">
        <v>89</v>
      </c>
      <c r="M53" s="6" t="s">
        <v>124</v>
      </c>
      <c r="N53" s="6">
        <v>24</v>
      </c>
      <c r="O53" s="6">
        <v>1862</v>
      </c>
      <c r="P53" s="7" t="s">
        <v>104</v>
      </c>
    </row>
    <row r="54" spans="1:16" ht="12.6" customHeight="1" x14ac:dyDescent="0.25">
      <c r="A54" s="2">
        <v>29</v>
      </c>
      <c r="B54" s="2">
        <v>29.1</v>
      </c>
      <c r="C54" s="11">
        <v>1.47</v>
      </c>
      <c r="D54" s="2"/>
      <c r="E54" s="24" t="s">
        <v>132</v>
      </c>
      <c r="F54" s="24" t="s">
        <v>13</v>
      </c>
      <c r="G54" s="4">
        <v>1016269</v>
      </c>
      <c r="H54" s="4">
        <v>1957246</v>
      </c>
      <c r="I54" s="4">
        <f t="shared" si="1"/>
        <v>940977</v>
      </c>
      <c r="J54" s="25" t="s">
        <v>89</v>
      </c>
      <c r="K54" s="2" t="s">
        <v>125</v>
      </c>
      <c r="L54" s="25" t="s">
        <v>89</v>
      </c>
      <c r="M54" s="2" t="s">
        <v>126</v>
      </c>
      <c r="N54" s="2">
        <v>7</v>
      </c>
      <c r="O54" s="2">
        <v>1891</v>
      </c>
      <c r="P54" s="3" t="s">
        <v>92</v>
      </c>
    </row>
    <row r="55" spans="1:16" ht="12.6" customHeight="1" x14ac:dyDescent="0.25">
      <c r="A55" s="14" t="s">
        <v>84</v>
      </c>
      <c r="B55" s="14"/>
      <c r="C55" s="12">
        <f>SUM(C5,C6,C8,C11,C13,C20,C22,C23,C24,C25,C27,C29,C30,C31,C34,C47,C48,C51,C52,C53,C54)</f>
        <v>55.27427999999999</v>
      </c>
      <c r="D55" s="14">
        <f>COUNTIF(D4:D54,"*")</f>
        <v>24</v>
      </c>
      <c r="E55" s="12">
        <f>SUM(C8,C13,C19,C24,C31,C34,C47,C48,C52,C53)</f>
        <v>44.619200000000006</v>
      </c>
      <c r="F55" s="12">
        <f>SUM(C5,C6,C11,C22,C23,C25,C27,C29,C30,C51,C54)</f>
        <v>14.088740000000001</v>
      </c>
      <c r="G55" s="26"/>
      <c r="H55" s="26"/>
      <c r="I55" s="15"/>
      <c r="J55" s="15"/>
      <c r="K55" s="15"/>
      <c r="L55" s="15"/>
      <c r="M55" s="15"/>
      <c r="N55" s="15"/>
      <c r="O55" s="14"/>
      <c r="P55" s="14"/>
    </row>
    <row r="56" spans="1:16" ht="14.1" customHeight="1" x14ac:dyDescent="0.25">
      <c r="A56" s="17" t="s">
        <v>127</v>
      </c>
    </row>
    <row r="57" spans="1:16" ht="14.1" customHeight="1" x14ac:dyDescent="0.25">
      <c r="A57" s="19" t="s">
        <v>128</v>
      </c>
    </row>
    <row r="58" spans="1:16" ht="14.1" customHeight="1" x14ac:dyDescent="0.25">
      <c r="A58" s="27" t="s">
        <v>133</v>
      </c>
    </row>
    <row r="59" spans="1:16" ht="14.1" customHeight="1" x14ac:dyDescent="0.25">
      <c r="A59" s="27" t="s">
        <v>129</v>
      </c>
      <c r="B59" s="20"/>
      <c r="C59" s="20"/>
      <c r="D59" s="20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4.1" customHeight="1" x14ac:dyDescent="0.25">
      <c r="A60" s="28" t="s">
        <v>130</v>
      </c>
    </row>
    <row r="61" spans="1:16" ht="14.1" customHeight="1" x14ac:dyDescent="0.25">
      <c r="A61" s="17" t="s">
        <v>131</v>
      </c>
    </row>
    <row r="62" spans="1:16" ht="12.95" customHeight="1" x14ac:dyDescent="0.25"/>
    <row r="63" spans="1:16" ht="12.95" customHeight="1" x14ac:dyDescent="0.25"/>
    <row r="64" spans="1:16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</sheetData>
  <sortState ref="A4:P54">
    <sortCondition ref="A4:A54"/>
    <sortCondition ref="G4:G54"/>
    <sortCondition ref="F4:F54"/>
  </sortState>
  <mergeCells count="12">
    <mergeCell ref="A2:A3"/>
    <mergeCell ref="B2:B3"/>
    <mergeCell ref="D2:D3"/>
    <mergeCell ref="P2:P3"/>
    <mergeCell ref="I2:I3"/>
    <mergeCell ref="C2:C3"/>
    <mergeCell ref="E2:E3"/>
    <mergeCell ref="F2:F3"/>
    <mergeCell ref="G2:H2"/>
    <mergeCell ref="J2:M2"/>
    <mergeCell ref="N2:N3"/>
    <mergeCell ref="O2:O3"/>
  </mergeCells>
  <printOptions headings="1"/>
  <pageMargins left="0.2" right="0.2" top="0.5" bottom="0.25" header="0.3" footer="0.3"/>
  <pageSetup orientation="portrait" r:id="rId1"/>
  <headerFooter>
    <oddHeader>&amp;CGWAS-IHNV-Windows EGV&gt;1%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Vallejo</dc:creator>
  <cp:lastModifiedBy>Vallejo, Roger</cp:lastModifiedBy>
  <cp:lastPrinted>2018-06-19T15:50:22Z</cp:lastPrinted>
  <dcterms:created xsi:type="dcterms:W3CDTF">2018-06-15T19:13:42Z</dcterms:created>
  <dcterms:modified xsi:type="dcterms:W3CDTF">2018-12-15T20:45:49Z</dcterms:modified>
</cp:coreProperties>
</file>