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 activeTab="6"/>
  </bookViews>
  <sheets>
    <sheet name="minus 29 nov" sheetId="1" r:id="rId1"/>
    <sheet name="plus 29 nov" sheetId="2" r:id="rId2"/>
    <sheet name="Minus" sheetId="3" r:id="rId3"/>
    <sheet name="Plus" sheetId="4" r:id="rId4"/>
    <sheet name="Discrete" sheetId="5" r:id="rId5"/>
    <sheet name="Positive" sheetId="6" r:id="rId6"/>
    <sheet name="two-tail t-test" sheetId="7" r:id="rId7"/>
  </sheets>
  <definedNames>
    <definedName name="entry_tag_0_11">#REF!</definedName>
  </definedNames>
  <calcPr calcId="0"/>
</workbook>
</file>

<file path=xl/calcChain.xml><?xml version="1.0" encoding="utf-8"?>
<calcChain xmlns="http://schemas.openxmlformats.org/spreadsheetml/2006/main">
  <c r="P6" i="1" l="1"/>
  <c r="Q6" i="1"/>
  <c r="R6" i="1"/>
  <c r="S6" i="1"/>
  <c r="P7" i="1"/>
  <c r="Q7" i="1"/>
  <c r="R7" i="1"/>
  <c r="S7" i="1"/>
  <c r="P8" i="1"/>
  <c r="Q8" i="1"/>
  <c r="R8" i="1"/>
  <c r="S8" i="1"/>
  <c r="P9" i="1"/>
  <c r="Q9" i="1"/>
  <c r="R9" i="1"/>
  <c r="S9" i="1"/>
  <c r="P10" i="1"/>
  <c r="Q10" i="1"/>
  <c r="R10" i="1"/>
  <c r="S10" i="1"/>
  <c r="P11" i="1"/>
  <c r="Q11" i="1"/>
  <c r="R11" i="1"/>
  <c r="S11" i="1"/>
  <c r="P12" i="1"/>
  <c r="Q12" i="1"/>
  <c r="R12" i="1"/>
  <c r="S12" i="1"/>
  <c r="P13" i="1"/>
  <c r="Q13" i="1"/>
  <c r="R13" i="1"/>
  <c r="S13" i="1"/>
  <c r="P14" i="1"/>
  <c r="Q14" i="1"/>
  <c r="R14" i="1"/>
  <c r="S14" i="1"/>
  <c r="P15" i="1"/>
  <c r="Q15" i="1"/>
  <c r="R15" i="1"/>
  <c r="S15" i="1"/>
  <c r="P18" i="1"/>
  <c r="Q18" i="1"/>
  <c r="R18" i="1"/>
  <c r="S18" i="1"/>
  <c r="T18" i="1"/>
  <c r="U18" i="1"/>
  <c r="P19" i="1"/>
  <c r="Q19" i="1"/>
  <c r="R19" i="1"/>
  <c r="Q20" i="1"/>
  <c r="P6" i="2"/>
  <c r="Q6" i="2"/>
  <c r="R6" i="2"/>
  <c r="S6" i="2"/>
  <c r="P7" i="2"/>
  <c r="Q7" i="2"/>
  <c r="R7" i="2"/>
  <c r="S7" i="2"/>
  <c r="P8" i="2"/>
  <c r="Q8" i="2"/>
  <c r="R8" i="2"/>
  <c r="S8" i="2"/>
  <c r="P9" i="2"/>
  <c r="Q9" i="2"/>
  <c r="R9" i="2"/>
  <c r="S9" i="2"/>
  <c r="P10" i="2"/>
  <c r="Q10" i="2"/>
  <c r="R10" i="2"/>
  <c r="S10" i="2"/>
  <c r="P11" i="2"/>
  <c r="Q11" i="2"/>
  <c r="R11" i="2"/>
  <c r="S11" i="2"/>
  <c r="P12" i="2"/>
  <c r="Q12" i="2"/>
  <c r="R12" i="2"/>
  <c r="S12" i="2"/>
  <c r="P13" i="2"/>
  <c r="Q13" i="2"/>
  <c r="R13" i="2"/>
  <c r="S13" i="2"/>
  <c r="P14" i="2"/>
  <c r="Q14" i="2"/>
  <c r="R14" i="2"/>
  <c r="S14" i="2"/>
  <c r="P15" i="2"/>
  <c r="Q15" i="2"/>
  <c r="R15" i="2"/>
  <c r="S15" i="2"/>
  <c r="P18" i="2"/>
  <c r="Q18" i="2"/>
  <c r="R18" i="2"/>
  <c r="S18" i="2"/>
  <c r="T18" i="2"/>
  <c r="U18" i="2"/>
  <c r="P19" i="2"/>
  <c r="Q19" i="2"/>
  <c r="R19" i="2"/>
  <c r="Q20" i="2"/>
  <c r="B8" i="7"/>
  <c r="C8" i="7"/>
  <c r="B9" i="7"/>
  <c r="C9" i="7"/>
  <c r="B10" i="7"/>
  <c r="C10" i="7"/>
  <c r="B11" i="7"/>
  <c r="B12" i="7"/>
  <c r="B12" i="7" a="1"/>
  <c r="B13" i="7"/>
  <c r="B13" i="7" a="1"/>
  <c r="B14" i="7"/>
  <c r="B14" i="7" a="1"/>
  <c r="B15" i="7"/>
  <c r="B16" i="7"/>
  <c r="B17" i="7"/>
  <c r="B18" i="7"/>
  <c r="B19" i="7"/>
</calcChain>
</file>

<file path=xl/sharedStrings.xml><?xml version="1.0" encoding="utf-8"?>
<sst xmlns="http://schemas.openxmlformats.org/spreadsheetml/2006/main" count="5105" uniqueCount="2091">
  <si>
    <t>S.No</t>
  </si>
  <si>
    <t>Classification 1</t>
  </si>
  <si>
    <t>Classification 2</t>
  </si>
  <si>
    <t>Classification 3</t>
  </si>
  <si>
    <t>Classification 4</t>
  </si>
  <si>
    <t>Classification 5</t>
  </si>
  <si>
    <t>Classification 6</t>
  </si>
  <si>
    <t>Classification 7</t>
  </si>
  <si>
    <t>Classification 8</t>
  </si>
  <si>
    <t>Classification 9</t>
  </si>
  <si>
    <t>Hypo</t>
  </si>
  <si>
    <t>S.No.</t>
  </si>
  <si>
    <t>ANOVA - Single Factor</t>
  </si>
  <si>
    <t>Alpha</t>
  </si>
  <si>
    <t>Groups</t>
  </si>
  <si>
    <t>Count</t>
  </si>
  <si>
    <t>Sum</t>
  </si>
  <si>
    <t>Mean</t>
  </si>
  <si>
    <t>Variance</t>
  </si>
  <si>
    <t>Column 1</t>
  </si>
  <si>
    <t>Column 2</t>
  </si>
  <si>
    <t>Column 3</t>
  </si>
  <si>
    <t>Column 4</t>
  </si>
  <si>
    <t>Column 5</t>
  </si>
  <si>
    <t>Column 6</t>
  </si>
  <si>
    <t>Column 7</t>
  </si>
  <si>
    <t>Column 8</t>
  </si>
  <si>
    <t>Column 9</t>
  </si>
  <si>
    <t>Column 10</t>
  </si>
  <si>
    <t>Source of Variation</t>
  </si>
  <si>
    <t>SS</t>
  </si>
  <si>
    <t>df</t>
  </si>
  <si>
    <t>MS</t>
  </si>
  <si>
    <t>F</t>
  </si>
  <si>
    <t>P-value</t>
  </si>
  <si>
    <t>F critical</t>
  </si>
  <si>
    <t>Between Groups</t>
  </si>
  <si>
    <t>Within Groups</t>
  </si>
  <si>
    <t>Total</t>
  </si>
  <si>
    <t>S. No. previous</t>
  </si>
  <si>
    <t>Accession</t>
  </si>
  <si>
    <t>Protein family Domains</t>
  </si>
  <si>
    <t>Orthology</t>
  </si>
  <si>
    <t>Protein interactions</t>
  </si>
  <si>
    <t>Bidirectional best blast hits</t>
  </si>
  <si>
    <t>Subcellular location</t>
  </si>
  <si>
    <t>Functional linkages</t>
  </si>
  <si>
    <t>Pseudogenes</t>
  </si>
  <si>
    <t>Homology Modeling</t>
  </si>
  <si>
    <t>Noncode</t>
  </si>
  <si>
    <t>P23141.2</t>
  </si>
  <si>
    <t>0</t>
  </si>
  <si>
    <t>1</t>
  </si>
  <si>
    <t>O60291.2</t>
  </si>
  <si>
    <t>Q9HC62.3</t>
  </si>
  <si>
    <t>Q8TCT7.2</t>
  </si>
  <si>
    <t>Q86U10.3</t>
  </si>
  <si>
    <t>P07686.3</t>
  </si>
  <si>
    <t>P15586.3</t>
  </si>
  <si>
    <t>Q5FYA8.1</t>
  </si>
  <si>
    <t>P32456.3</t>
  </si>
  <si>
    <t>Q8IU81.1</t>
  </si>
  <si>
    <t>P06744.4</t>
  </si>
  <si>
    <t>Q13114.2</t>
  </si>
  <si>
    <t>P00750.1</t>
  </si>
  <si>
    <t>A6NGU5.2</t>
  </si>
  <si>
    <t>Q5XG92.2</t>
  </si>
  <si>
    <t>Q5D1E8.1</t>
  </si>
  <si>
    <t>Q06124.2</t>
  </si>
  <si>
    <t>Q5FYB0.1</t>
  </si>
  <si>
    <t>Q8NHP8.2</t>
  </si>
  <si>
    <t>P30305.2</t>
  </si>
  <si>
    <t>Q96JP5.1</t>
  </si>
  <si>
    <t>Q68CK6.2</t>
  </si>
  <si>
    <t>O60942.1</t>
  </si>
  <si>
    <t>P08243.4</t>
  </si>
  <si>
    <t>Q7RTZ1.2</t>
  </si>
  <si>
    <t>Q6UWW8.1</t>
  </si>
  <si>
    <t>Q5T160.1</t>
  </si>
  <si>
    <t>P34913.2</t>
  </si>
  <si>
    <t>Q9H4L4.2</t>
  </si>
  <si>
    <t>O14773.2</t>
  </si>
  <si>
    <t>Q2T9J0.3</t>
  </si>
  <si>
    <t>Q6NUN0.2</t>
  </si>
  <si>
    <t>P29350.1</t>
  </si>
  <si>
    <t>Q9Y4X5.2</t>
  </si>
  <si>
    <t>Q6P4A8.2</t>
  </si>
  <si>
    <t>P43378.1</t>
  </si>
  <si>
    <t>Q8NHQ9.3</t>
  </si>
  <si>
    <t>Q96AY3.1</t>
  </si>
  <si>
    <t>P08842.2</t>
  </si>
  <si>
    <t>Q96G74.1</t>
  </si>
  <si>
    <t>Q8NBH2.2</t>
  </si>
  <si>
    <t>P21589.1</t>
  </si>
  <si>
    <t>Q8WYK0.1</t>
  </si>
  <si>
    <t>Q9NPA2.1</t>
  </si>
  <si>
    <t>Q96GW9.2</t>
  </si>
  <si>
    <t>P17812.2</t>
  </si>
  <si>
    <t>Q86T96.2</t>
  </si>
  <si>
    <t>Q15046.3</t>
  </si>
  <si>
    <t>Q96PD5.1</t>
  </si>
  <si>
    <t>Q99502.2</t>
  </si>
  <si>
    <t>Q8WXF7.1</t>
  </si>
  <si>
    <t>O76083.1</t>
  </si>
  <si>
    <t>Q9NTJ5.2</t>
  </si>
  <si>
    <t>P28039.1</t>
  </si>
  <si>
    <t>P31939.3</t>
  </si>
  <si>
    <t>Q9UNH5.1</t>
  </si>
  <si>
    <t>Q8N119.2</t>
  </si>
  <si>
    <t>P50281.3</t>
  </si>
  <si>
    <t>Q6NT32.1</t>
  </si>
  <si>
    <t>Q99504.3</t>
  </si>
  <si>
    <t>Q7Z569.2</t>
  </si>
  <si>
    <t>P56180.3</t>
  </si>
  <si>
    <t>Q9NSD9.3</t>
  </si>
  <si>
    <t>O00257.3</t>
  </si>
  <si>
    <t>P32455.2</t>
  </si>
  <si>
    <t>P36871.3</t>
  </si>
  <si>
    <t>Q9ULM6.2</t>
  </si>
  <si>
    <t>A4D256.2</t>
  </si>
  <si>
    <t>Q9H0R5.3</t>
  </si>
  <si>
    <t>P51690.2</t>
  </si>
  <si>
    <t>Q53FZ2.2</t>
  </si>
  <si>
    <t>Q9Y2R4.3</t>
  </si>
  <si>
    <t>Q9BYE2.4</t>
  </si>
  <si>
    <t>P54793.4</t>
  </si>
  <si>
    <t>Q9BZR9.2</t>
  </si>
  <si>
    <t>Q96NY9.3</t>
  </si>
  <si>
    <t>Q5FYB1.1</t>
  </si>
  <si>
    <t>Q14520.1</t>
  </si>
  <si>
    <t>Q05932.3</t>
  </si>
  <si>
    <t>O95243.1</t>
  </si>
  <si>
    <t>Q9UK80.1</t>
  </si>
  <si>
    <t>P36406.1</t>
  </si>
  <si>
    <t>Q9HA77.1</t>
  </si>
  <si>
    <t>O76050.1</t>
  </si>
  <si>
    <t>Q9NPI6.2</t>
  </si>
  <si>
    <t>P51689.2</t>
  </si>
  <si>
    <t>P05156.2</t>
  </si>
  <si>
    <t>O95870.3</t>
  </si>
  <si>
    <t>Q96PP8.1</t>
  </si>
  <si>
    <t>P49902.1</t>
  </si>
  <si>
    <t>Q9NRF8.1</t>
  </si>
  <si>
    <t>O00748.1</t>
  </si>
  <si>
    <t>P22304.1</t>
  </si>
  <si>
    <t>O00519.2</t>
  </si>
  <si>
    <t>Q9NPH2.1</t>
  </si>
  <si>
    <t>Q8NHH9.2</t>
  </si>
  <si>
    <t>P36269.2</t>
  </si>
  <si>
    <t>P19440.2</t>
  </si>
  <si>
    <t>O43280.2</t>
  </si>
  <si>
    <t>Q96LI5.2</t>
  </si>
  <si>
    <t>Q5VTB9.1</t>
  </si>
  <si>
    <t>Q5TA45.2</t>
  </si>
  <si>
    <t>Q9BWV7.3</t>
  </si>
  <si>
    <t>P0C7M7.1</t>
  </si>
  <si>
    <t>O75879.1</t>
  </si>
  <si>
    <t>Q9HCI7.2</t>
  </si>
  <si>
    <t>Q96AY2.2</t>
  </si>
  <si>
    <t>Q08AH3.2</t>
  </si>
  <si>
    <t>A8MQ27.1</t>
  </si>
  <si>
    <t>P54829.4</t>
  </si>
  <si>
    <t>O95302.2</t>
  </si>
  <si>
    <t>Q08AH1.1</t>
  </si>
  <si>
    <t>Q8IYW5.1</t>
  </si>
  <si>
    <t>Q9HCC0.1</t>
  </si>
  <si>
    <t>Q2L4Q9.1</t>
  </si>
  <si>
    <t>O95628.3</t>
  </si>
  <si>
    <t>Q4G176.3</t>
  </si>
  <si>
    <t>NP_009107.1</t>
  </si>
  <si>
    <t>CAC82738.1</t>
  </si>
  <si>
    <t>AF527534_1</t>
  </si>
  <si>
    <t>AAP97303</t>
  </si>
  <si>
    <t>NP_060440.2</t>
  </si>
  <si>
    <t>NP_060541.3</t>
  </si>
  <si>
    <t>NP_057673.2</t>
  </si>
  <si>
    <t>BAE46899.1</t>
  </si>
  <si>
    <t>NP_116207.2</t>
  </si>
  <si>
    <t>EAW66951.1</t>
  </si>
  <si>
    <t>EAW72391.1</t>
  </si>
  <si>
    <t>EAW74482.1</t>
  </si>
  <si>
    <t>EAW84367.1</t>
  </si>
  <si>
    <t>EAW84369.1</t>
  </si>
  <si>
    <t>NP_775934.3</t>
  </si>
  <si>
    <t>NP_060290.3</t>
  </si>
  <si>
    <t>AAB51172.1</t>
  </si>
  <si>
    <t>CAE45808.1</t>
  </si>
  <si>
    <t>CAB66613.1</t>
  </si>
  <si>
    <t>CAB56014.2</t>
  </si>
  <si>
    <t>CAB92132.1</t>
  </si>
  <si>
    <t>CAC17765.1</t>
  </si>
  <si>
    <t>CAB61382.2</t>
  </si>
  <si>
    <t>CAH10625.1</t>
  </si>
  <si>
    <t>CAB70766.1</t>
  </si>
  <si>
    <t>CAI56764.1</t>
  </si>
  <si>
    <t>CAH18083.1</t>
  </si>
  <si>
    <t>CAB66795.1</t>
  </si>
  <si>
    <t>CAI56710.1</t>
  </si>
  <si>
    <t>CAB66806.1</t>
  </si>
  <si>
    <t>CAI45996.1</t>
  </si>
  <si>
    <t>CAD98097.1</t>
  </si>
  <si>
    <t>CAI46109.1</t>
  </si>
  <si>
    <t>CAI46169.1</t>
  </si>
  <si>
    <t>CAH56300.1</t>
  </si>
  <si>
    <t>CAH56419.1</t>
  </si>
  <si>
    <t>CAB66495.1</t>
  </si>
  <si>
    <t>CAB66797.1</t>
  </si>
  <si>
    <t>CAB66761.1</t>
  </si>
  <si>
    <t>CAI45942.1</t>
  </si>
  <si>
    <t>CAH18341.1</t>
  </si>
  <si>
    <t>CAH18079.1</t>
  </si>
  <si>
    <t>CAD28529.1</t>
  </si>
  <si>
    <t>CAD38733.2</t>
  </si>
  <si>
    <t>CAH18324.1</t>
  </si>
  <si>
    <t>CAI46074.1</t>
  </si>
  <si>
    <t>CAD98041.1</t>
  </si>
  <si>
    <t>CAD97798.1</t>
  </si>
  <si>
    <t>CAB53247.1</t>
  </si>
  <si>
    <t>AAP97710.1</t>
  </si>
  <si>
    <t>AAP92796.1</t>
  </si>
  <si>
    <t>CAD98048.1</t>
  </si>
  <si>
    <t>CAD97989.1</t>
  </si>
  <si>
    <t>CAD97690.1</t>
  </si>
  <si>
    <t>CAD97625.1</t>
  </si>
  <si>
    <t>CAI46134.1</t>
  </si>
  <si>
    <t>CAB46373.2</t>
  </si>
  <si>
    <t>CAD98087.1</t>
  </si>
  <si>
    <t>CAC21666.1</t>
  </si>
  <si>
    <t>CAB66635.1</t>
  </si>
  <si>
    <t>CAB75657.1</t>
  </si>
  <si>
    <t>BAF43710.1</t>
  </si>
  <si>
    <t>AAP97299.1</t>
  </si>
  <si>
    <t>AAM94279.1</t>
  </si>
  <si>
    <t>AAQ76796.1</t>
  </si>
  <si>
    <t>CAH18451.2</t>
  </si>
  <si>
    <t>CAH10558.1</t>
  </si>
  <si>
    <t>CAB70786.2</t>
  </si>
  <si>
    <t>CAD39094.2</t>
  </si>
  <si>
    <t>CAH10646.1</t>
  </si>
  <si>
    <t>CAD89928.1</t>
  </si>
  <si>
    <t>CAD38683.1</t>
  </si>
  <si>
    <t>CAD28545.1</t>
  </si>
  <si>
    <t>CAB99229.1</t>
  </si>
  <si>
    <t>CAB66855.1</t>
  </si>
  <si>
    <t>CAH18309.1</t>
  </si>
  <si>
    <t>CAH18307.1</t>
  </si>
  <si>
    <t>CAH10526.1</t>
  </si>
  <si>
    <t>BAC11802.1</t>
  </si>
  <si>
    <t>CAB77059.1</t>
  </si>
  <si>
    <t>BAC67707.1</t>
  </si>
  <si>
    <t>NP_212133.1</t>
  </si>
  <si>
    <t>NP_001182667.1</t>
  </si>
  <si>
    <t>NP_004861.2</t>
  </si>
  <si>
    <t>NP_001269724.1</t>
  </si>
  <si>
    <t>NP_037462.1</t>
  </si>
  <si>
    <t>NP_065178.1</t>
  </si>
  <si>
    <t>AAF62402.1</t>
  </si>
  <si>
    <t>XP_011522657.1</t>
  </si>
  <si>
    <t>XP_011532246.1</t>
  </si>
  <si>
    <t>XP_011528057.1</t>
  </si>
  <si>
    <t>NP_789843.2</t>
  </si>
  <si>
    <t>BAC04840.1</t>
  </si>
  <si>
    <t>BAF83390.1</t>
  </si>
  <si>
    <t>AAV38195.1</t>
  </si>
  <si>
    <t>BAA92596.1</t>
  </si>
  <si>
    <t>BAA86524.1</t>
  </si>
  <si>
    <t>BAB21794.1</t>
  </si>
  <si>
    <t>BAA20787.3</t>
  </si>
  <si>
    <t>BAA20793.3</t>
  </si>
  <si>
    <t>NP_689482.1</t>
  </si>
  <si>
    <t>NP_001010867.1</t>
  </si>
  <si>
    <t>CAH10532.1</t>
  </si>
  <si>
    <t>CAD97623.1</t>
  </si>
  <si>
    <t>CAD97687.1</t>
  </si>
  <si>
    <t>CAH18674.1</t>
  </si>
  <si>
    <t>Gene</t>
  </si>
  <si>
    <t>Putative function</t>
  </si>
  <si>
    <t>CES1</t>
  </si>
  <si>
    <t>Ligases</t>
  </si>
  <si>
    <t>MGRN1</t>
  </si>
  <si>
    <t>SENP2</t>
  </si>
  <si>
    <t>Hydrolases</t>
  </si>
  <si>
    <t>SPPL2B</t>
  </si>
  <si>
    <t>ASPG</t>
  </si>
  <si>
    <t>HEXB</t>
  </si>
  <si>
    <t>GNS</t>
  </si>
  <si>
    <t>ARSH</t>
  </si>
  <si>
    <t>GBP2</t>
  </si>
  <si>
    <t>IRF2BP1</t>
  </si>
  <si>
    <t>GPI</t>
  </si>
  <si>
    <t>Isomerases</t>
  </si>
  <si>
    <t>TRAF3</t>
  </si>
  <si>
    <t>PLAT</t>
  </si>
  <si>
    <t>GGT3P</t>
  </si>
  <si>
    <t>CES4A</t>
  </si>
  <si>
    <t>ZC3H12A</t>
  </si>
  <si>
    <t>PTPN11</t>
  </si>
  <si>
    <t>ARSJ</t>
  </si>
  <si>
    <t>PLBD2</t>
  </si>
  <si>
    <t>CDC25B</t>
  </si>
  <si>
    <t>ZFP91</t>
  </si>
  <si>
    <t>ACSM2B</t>
  </si>
  <si>
    <t>RNGTT</t>
  </si>
  <si>
    <t>ASNS</t>
  </si>
  <si>
    <t>OVCH2</t>
  </si>
  <si>
    <t>CES3</t>
  </si>
  <si>
    <t>RARS2</t>
  </si>
  <si>
    <t>EPHX2</t>
  </si>
  <si>
    <t>SENP3</t>
  </si>
  <si>
    <t>TPP1</t>
  </si>
  <si>
    <t>TYSND1</t>
  </si>
  <si>
    <t>ACSM5</t>
  </si>
  <si>
    <t>PTPN6</t>
  </si>
  <si>
    <t>ARIH1</t>
  </si>
  <si>
    <t>PLBD1</t>
  </si>
  <si>
    <t>PTPN9</t>
  </si>
  <si>
    <t>DDX55</t>
  </si>
  <si>
    <t>FKBP10</t>
  </si>
  <si>
    <t>STS</t>
  </si>
  <si>
    <t>OTUD5</t>
  </si>
  <si>
    <t>KY</t>
  </si>
  <si>
    <t>NT5E</t>
  </si>
  <si>
    <t>ACOT12</t>
  </si>
  <si>
    <t>MMP25</t>
  </si>
  <si>
    <t>MARS2</t>
  </si>
  <si>
    <t>CTPS1</t>
  </si>
  <si>
    <t>RNF180</t>
  </si>
  <si>
    <t>KARS</t>
  </si>
  <si>
    <t>PGLYRP2</t>
  </si>
  <si>
    <t>EYA1</t>
  </si>
  <si>
    <t>ATL1</t>
  </si>
  <si>
    <t>PDE9A</t>
  </si>
  <si>
    <t>SACM1L</t>
  </si>
  <si>
    <t>AOAH</t>
  </si>
  <si>
    <t>ATIC</t>
  </si>
  <si>
    <t>CDC14A</t>
  </si>
  <si>
    <t>MMP21</t>
  </si>
  <si>
    <t>MMP14</t>
  </si>
  <si>
    <t>CES5A</t>
  </si>
  <si>
    <t>EYA3</t>
  </si>
  <si>
    <t>BRAP</t>
  </si>
  <si>
    <t>TPTE</t>
  </si>
  <si>
    <t>FARSB</t>
  </si>
  <si>
    <t>GBP1</t>
  </si>
  <si>
    <t>PGM1</t>
  </si>
  <si>
    <t>CNOT6</t>
  </si>
  <si>
    <t>CDC14C</t>
  </si>
  <si>
    <t>GBP3</t>
  </si>
  <si>
    <t>ARSE</t>
  </si>
  <si>
    <t>ACSM3</t>
  </si>
  <si>
    <t>DDX52</t>
  </si>
  <si>
    <t>TMPRSS13</t>
  </si>
  <si>
    <t>ARSF</t>
  </si>
  <si>
    <t>TRIM8</t>
  </si>
  <si>
    <t>MUS81</t>
  </si>
  <si>
    <t>ARS1</t>
  </si>
  <si>
    <t>HABP2</t>
  </si>
  <si>
    <t>FPGS</t>
  </si>
  <si>
    <t>MBD4</t>
  </si>
  <si>
    <t>USP21</t>
  </si>
  <si>
    <t>TRIM23</t>
  </si>
  <si>
    <t>CARS2</t>
  </si>
  <si>
    <t>NEURL1</t>
  </si>
  <si>
    <t>DCP1A</t>
  </si>
  <si>
    <t>ARSD</t>
  </si>
  <si>
    <t>CFI</t>
  </si>
  <si>
    <t>ABHD16A</t>
  </si>
  <si>
    <t>GBP5</t>
  </si>
  <si>
    <t>NT5C2</t>
  </si>
  <si>
    <t>CTPS2</t>
  </si>
  <si>
    <t>CES2</t>
  </si>
  <si>
    <t>IDS</t>
  </si>
  <si>
    <t>FAAH</t>
  </si>
  <si>
    <t>ISYNA1</t>
  </si>
  <si>
    <t>ATL2</t>
  </si>
  <si>
    <t>GGT5</t>
  </si>
  <si>
    <t>GGT1</t>
  </si>
  <si>
    <t>TREH</t>
  </si>
  <si>
    <t>CNOT6L</t>
  </si>
  <si>
    <t>CDC14</t>
  </si>
  <si>
    <t>RNF220</t>
  </si>
  <si>
    <t>CPSF3L</t>
  </si>
  <si>
    <t>TTLL2</t>
  </si>
  <si>
    <t>ACSM4</t>
  </si>
  <si>
    <t>GATB</t>
  </si>
  <si>
    <t>MSL2</t>
  </si>
  <si>
    <t>EME1</t>
  </si>
  <si>
    <t>ACSM2A</t>
  </si>
  <si>
    <t>NEURL1B</t>
  </si>
  <si>
    <t>PTPN5</t>
  </si>
  <si>
    <t>FKBP9</t>
  </si>
  <si>
    <t>ACSM1</t>
  </si>
  <si>
    <t>RNGF168</t>
  </si>
  <si>
    <t>MCCC2</t>
  </si>
  <si>
    <t>PRSS53</t>
  </si>
  <si>
    <t>CNOT4</t>
  </si>
  <si>
    <t>ACSF3</t>
  </si>
  <si>
    <t>Query</t>
  </si>
  <si>
    <t>Midieval score</t>
  </si>
  <si>
    <r>
      <rPr>
        <sz val="10"/>
        <rFont val="Arial"/>
        <family val="2"/>
      </rPr>
      <t xml:space="preserve">                              </t>
    </r>
    <r>
      <rPr>
        <sz val="11"/>
        <color indexed="8"/>
        <rFont val="Times New Roman"/>
        <family val="1"/>
        <charset val="1"/>
      </rPr>
      <t xml:space="preserve">           </t>
    </r>
  </si>
  <si>
    <r>
      <rPr>
        <sz val="10"/>
        <rFont val="Arial"/>
        <family val="2"/>
      </rPr>
      <t>C</t>
    </r>
    <r>
      <rPr>
        <sz val="11"/>
        <color indexed="8"/>
        <rFont val="Calibri"/>
        <family val="2"/>
        <charset val="1"/>
      </rPr>
      <t>lassification 9</t>
    </r>
  </si>
  <si>
    <t>Medieval score</t>
  </si>
  <si>
    <t>Total Reliability Score</t>
  </si>
  <si>
    <t>Putative Gene</t>
  </si>
  <si>
    <t>Protein family scores</t>
  </si>
  <si>
    <t>Protein Interaction/association studies</t>
  </si>
  <si>
    <t>1+2+3</t>
  </si>
  <si>
    <t>Bidirectional best blast hits (BBH)</t>
  </si>
  <si>
    <t>Sorting signals</t>
  </si>
  <si>
    <t>From known databases and visualizers</t>
  </si>
  <si>
    <t>4+5+6</t>
  </si>
  <si>
    <t>HPs linked to Pseudogenes</t>
  </si>
  <si>
    <r>
      <rPr>
        <sz val="10"/>
        <rFont val="Arial"/>
        <family val="2"/>
      </rPr>
      <t xml:space="preserve">         </t>
    </r>
    <r>
      <rPr>
        <sz val="11"/>
        <color indexed="8"/>
        <rFont val="Times New Roman"/>
        <family val="1"/>
        <charset val="1"/>
      </rPr>
      <t xml:space="preserve">                                                                                                                                                                   Non-Coding RNAs linked to HP</t>
    </r>
  </si>
  <si>
    <t>HPs linked to Non-coding RNAs</t>
  </si>
  <si>
    <t>7+8+9</t>
  </si>
  <si>
    <t>Identity</t>
  </si>
  <si>
    <t>Domain/Family</t>
  </si>
  <si>
    <t>E value</t>
  </si>
  <si>
    <t>Score</t>
  </si>
  <si>
    <t>Genemania</t>
  </si>
  <si>
    <t>BioGrid</t>
  </si>
  <si>
    <t>Method</t>
  </si>
  <si>
    <t>STRING</t>
  </si>
  <si>
    <t>TargetP</t>
  </si>
  <si>
    <t>WolfPsort</t>
  </si>
  <si>
    <t>EslPred  (Accuracy)</t>
  </si>
  <si>
    <t>Consensus</t>
  </si>
  <si>
    <t>Genecards similarity/Score</t>
  </si>
  <si>
    <t>tBLASTn</t>
  </si>
  <si>
    <t>E Value</t>
  </si>
  <si>
    <t>PDB Template</t>
  </si>
  <si>
    <t>Template Description</t>
  </si>
  <si>
    <t>Identity %</t>
  </si>
  <si>
    <t>Stoichiometry</t>
  </si>
  <si>
    <t>Accession No</t>
  </si>
  <si>
    <t>Results (Noncode)</t>
  </si>
  <si>
    <t>LncRNA</t>
  </si>
  <si>
    <t>E-Value</t>
  </si>
  <si>
    <t>C14orf1</t>
  </si>
  <si>
    <t>PF03694.6</t>
  </si>
  <si>
    <t>Erg28</t>
  </si>
  <si>
    <t>XP_011836958.1</t>
  </si>
  <si>
    <t>CCL18</t>
  </si>
  <si>
    <t xml:space="preserve">TK1
</t>
  </si>
  <si>
    <t>Two-hybrid</t>
  </si>
  <si>
    <t xml:space="preserve">HSD17B7,LSS, FDFT1
 </t>
  </si>
  <si>
    <t>SP</t>
  </si>
  <si>
    <t>PM</t>
  </si>
  <si>
    <t>Extracerllular (53)</t>
  </si>
  <si>
    <t>3olp.1.A</t>
  </si>
  <si>
    <t>Phosphoglucomutase</t>
  </si>
  <si>
    <t>28.57</t>
  </si>
  <si>
    <t>MONOMER</t>
  </si>
  <si>
    <t>NM_007176.3</t>
  </si>
  <si>
    <t>NONHSAT169506.1</t>
  </si>
  <si>
    <t>PF01370.14</t>
  </si>
  <si>
    <t>Epimerase</t>
  </si>
  <si>
    <t>Q8IZJ6.1</t>
  </si>
  <si>
    <t>Other</t>
  </si>
  <si>
    <t>Cyto</t>
  </si>
  <si>
    <t>Extracellular (53)</t>
  </si>
  <si>
    <t>Cytoplasm</t>
  </si>
  <si>
    <t>GCAT</t>
  </si>
  <si>
    <t>3a1n.1.A</t>
  </si>
  <si>
    <t>NDP-sugar epimerase</t>
  </si>
  <si>
    <t>36.47</t>
  </si>
  <si>
    <t>Homo-dimer</t>
  </si>
  <si>
    <t>AJ301562.1</t>
  </si>
  <si>
    <t xml:space="preserve">NONHSAT215424.1  </t>
  </si>
  <si>
    <t>Lnc-C8orf12-1:1</t>
  </si>
  <si>
    <t>PF15811.3</t>
  </si>
  <si>
    <t xml:space="preserve">  VCP,  NPLOC4</t>
  </si>
  <si>
    <t>Anti tag CI</t>
  </si>
  <si>
    <t>Mito</t>
  </si>
  <si>
    <t>Cytoplasmic (53)</t>
  </si>
  <si>
    <t>2l7a.1.A</t>
  </si>
  <si>
    <t>Talin-1</t>
  </si>
  <si>
    <t>26.92</t>
  </si>
  <si>
    <t>AF527534.1</t>
  </si>
  <si>
    <r>
      <rPr>
        <sz val="10"/>
        <rFont val="Arial"/>
        <family val="2"/>
      </rPr>
      <t xml:space="preserve">
</t>
    </r>
    <r>
      <rPr>
        <sz val="11"/>
        <color indexed="8"/>
        <rFont val="Calibri"/>
        <family val="2"/>
        <charset val="1"/>
      </rPr>
      <t>NONHSAT160155.1</t>
    </r>
  </si>
  <si>
    <t>NONHSAT018402</t>
  </si>
  <si>
    <t>NONHSAT018403</t>
  </si>
  <si>
    <t>DDI1</t>
  </si>
  <si>
    <t>PF00240.21</t>
  </si>
  <si>
    <t>ubiquitin</t>
  </si>
  <si>
    <t>NP_001001711.1</t>
  </si>
  <si>
    <t>CCL28, RAD23A, RAD23B</t>
  </si>
  <si>
    <t>CCL28</t>
  </si>
  <si>
    <t>Two hybrid</t>
  </si>
  <si>
    <t xml:space="preserve"> RAD23A, PSMD4, PSMD2,CCL28</t>
  </si>
  <si>
    <t>AAP97303.1</t>
  </si>
  <si>
    <t>CSK</t>
  </si>
  <si>
    <t>Cytoplasm  (75)</t>
  </si>
  <si>
    <t>DDI2</t>
  </si>
  <si>
    <t>3s8i.1.A</t>
  </si>
  <si>
    <t>Protein DDI1 homolog 1</t>
  </si>
  <si>
    <t>100.00</t>
  </si>
  <si>
    <t>AF429971.1</t>
  </si>
  <si>
    <t>NONHSAT077386.2</t>
  </si>
  <si>
    <t>PF09668.8</t>
  </si>
  <si>
    <t>Asp_protease</t>
  </si>
  <si>
    <t>NRDE2</t>
  </si>
  <si>
    <t>PF08424.8</t>
  </si>
  <si>
    <t>NRDE-2</t>
  </si>
  <si>
    <t>AAH98568.1</t>
  </si>
  <si>
    <t>UBC</t>
  </si>
  <si>
    <t>RNPS1, EED,RPS10,SIDT2</t>
  </si>
  <si>
    <t>Anti capture-MS</t>
  </si>
  <si>
    <t xml:space="preserve"> UBC</t>
  </si>
  <si>
    <t>Affinity capture-MS</t>
  </si>
  <si>
    <t>Nucleus</t>
  </si>
  <si>
    <t>Nuclear (53)</t>
  </si>
  <si>
    <t>BC118673.1</t>
  </si>
  <si>
    <t>4e85.1.A</t>
  </si>
  <si>
    <t>mRNA 3'-end-processing protein</t>
  </si>
  <si>
    <t>11.18</t>
  </si>
  <si>
    <t>NM_017970.3</t>
  </si>
  <si>
    <t xml:space="preserve">NONHSAT168785.1 </t>
  </si>
  <si>
    <t xml:space="preserve">                    e-102</t>
  </si>
  <si>
    <t>NONHSAT039214</t>
  </si>
  <si>
    <t>ARHGEF40</t>
  </si>
  <si>
    <t>PF00621.18</t>
  </si>
  <si>
    <t>RhoGEF</t>
  </si>
  <si>
    <t>EAW66410.1</t>
  </si>
  <si>
    <t>MYCBP, STC2, TAC1</t>
  </si>
  <si>
    <t>MYCBP, STC2</t>
  </si>
  <si>
    <t xml:space="preserve"> UBC,  MAPT  </t>
  </si>
  <si>
    <t>Affinity capture- western assay</t>
  </si>
  <si>
    <t>Cytoplasm (75)</t>
  </si>
  <si>
    <t>2rgn.1.B</t>
  </si>
  <si>
    <t>RhoA/RAC/CDC42 exchange factor</t>
  </si>
  <si>
    <t>27.70</t>
  </si>
  <si>
    <t>NM_018071.4</t>
  </si>
  <si>
    <t xml:space="preserve">NONHSAT192847.1 </t>
  </si>
  <si>
    <t>NONHSAT035649</t>
  </si>
  <si>
    <t xml:space="preserve"> SPERT</t>
  </si>
  <si>
    <t>NONHSAT035648</t>
  </si>
  <si>
    <t>TIMMDC1</t>
  </si>
  <si>
    <t>PF02466.17</t>
  </si>
  <si>
    <t>Tim17</t>
  </si>
  <si>
    <t xml:space="preserve"> AAG43510.1</t>
  </si>
  <si>
    <t>HGS, ABCD3</t>
  </si>
  <si>
    <t>NDUFAF1</t>
  </si>
  <si>
    <t>Affinity capturre-MS</t>
  </si>
  <si>
    <t>HGS, , UBC</t>
  </si>
  <si>
    <t>Affinity capture western assay</t>
  </si>
  <si>
    <t>Extra</t>
  </si>
  <si>
    <t>Mito (53)</t>
  </si>
  <si>
    <t>AL390094.1</t>
  </si>
  <si>
    <t>3rlb.1.A</t>
  </si>
  <si>
    <t>ThiT</t>
  </si>
  <si>
    <t>14.29</t>
  </si>
  <si>
    <t>NM_016589.3</t>
  </si>
  <si>
    <t>NONHSAT175131.1</t>
  </si>
  <si>
    <t xml:space="preserve"> NONHSAT091392</t>
  </si>
  <si>
    <t>ABCD3</t>
  </si>
  <si>
    <t>Co-fractionation</t>
  </si>
  <si>
    <t>Affinity capture- MS assay</t>
  </si>
  <si>
    <t>DYNC2H1</t>
  </si>
  <si>
    <t>EHH23376.1</t>
  </si>
  <si>
    <t xml:space="preserve">DYNC2LI1
</t>
  </si>
  <si>
    <t xml:space="preserve"> DYNC2LI1</t>
  </si>
  <si>
    <t>Pull down assay</t>
  </si>
  <si>
    <t>XP_015291129.1</t>
  </si>
  <si>
    <t>DNAH5</t>
  </si>
  <si>
    <t>4rh7.1.A</t>
  </si>
  <si>
    <t>fluorescent protein/Cytoplasmic dy</t>
  </si>
  <si>
    <t>98.94</t>
  </si>
  <si>
    <t>Monomer</t>
  </si>
  <si>
    <t>AB231765.1</t>
  </si>
  <si>
    <t>NONHSAT098639.2</t>
  </si>
  <si>
    <t>ARHGEF39</t>
  </si>
  <si>
    <t>XP_003829881.1</t>
  </si>
  <si>
    <t>RBPMS, DVL2</t>
  </si>
  <si>
    <t xml:space="preserve">TIFA, CALCOCO2 </t>
  </si>
  <si>
    <t>Affinity cxapture-MS</t>
  </si>
  <si>
    <t xml:space="preserve"> UBC, TIFA</t>
  </si>
  <si>
    <t>Affinity capture-MS assay</t>
  </si>
  <si>
    <t>Extracellular  (53)</t>
  </si>
  <si>
    <t>4yon.1.A</t>
  </si>
  <si>
    <t>hatidylinositol 3,4,5-trisphosphate -dependent Rac exchanger 1 protein</t>
  </si>
  <si>
    <t>21.00</t>
  </si>
  <si>
    <t>NM_032818.2</t>
  </si>
  <si>
    <t>NONHSAT219450.1</t>
  </si>
  <si>
    <t xml:space="preserve"> NONHSAT130963</t>
  </si>
  <si>
    <t>CACNG5, RBPMS, DVL2</t>
  </si>
  <si>
    <t xml:space="preserve">  </t>
  </si>
  <si>
    <t>HSPC148</t>
  </si>
  <si>
    <t>PF04889.10</t>
  </si>
  <si>
    <t>Cwf_Cwc_15</t>
  </si>
  <si>
    <t>XP_007446596.1</t>
  </si>
  <si>
    <t xml:space="preserve">CTNNBL1, MAGOH, </t>
  </si>
  <si>
    <t>CTNNBL1, CDC5L, MAGOH</t>
  </si>
  <si>
    <t>NP_001039864.1</t>
  </si>
  <si>
    <t>Nuclear</t>
  </si>
  <si>
    <t>Nuclear   (75)</t>
  </si>
  <si>
    <t>1l4a.1.E</t>
  </si>
  <si>
    <t>SYNAPHIN A</t>
  </si>
  <si>
    <t>26.09</t>
  </si>
  <si>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  <charset val="1"/>
      </rPr>
      <t>CH471065.1</t>
    </r>
  </si>
  <si>
    <t xml:space="preserve"> </t>
  </si>
  <si>
    <t>PF00096.24</t>
  </si>
  <si>
    <t>zf-C2H2</t>
  </si>
  <si>
    <t>XP_016792389.1</t>
  </si>
  <si>
    <t xml:space="preserve"> NRL,   FLT3</t>
  </si>
  <si>
    <t>Nuclear (97)</t>
  </si>
  <si>
    <t xml:space="preserve"> BC136512.1</t>
  </si>
  <si>
    <t>1tf6.1.C</t>
  </si>
  <si>
    <t>PROTEIN TRANSCRIPTION FACTOR II</t>
  </si>
  <si>
    <t>IA)  25.73</t>
  </si>
  <si>
    <t>CH471135.1</t>
  </si>
  <si>
    <t>NM_032836.2</t>
  </si>
  <si>
    <t>MGC11102</t>
  </si>
  <si>
    <t>NP_115701.2</t>
  </si>
  <si>
    <t xml:space="preserve">STAT1
</t>
  </si>
  <si>
    <t xml:space="preserve"> STAT1,  GAPDH</t>
  </si>
  <si>
    <t>Anti-tag  CI assay</t>
  </si>
  <si>
    <t>EHH56067.1</t>
  </si>
  <si>
    <t>Nuclear  (95)</t>
  </si>
  <si>
    <t>2dgy.1.A</t>
  </si>
  <si>
    <t>MGC11102 protei</t>
  </si>
  <si>
    <t>98.98</t>
  </si>
  <si>
    <t>CH471076.1</t>
  </si>
  <si>
    <t>NP_110445.1</t>
  </si>
  <si>
    <t xml:space="preserve">  BUD31,  NAA25</t>
  </si>
  <si>
    <t>BAG53603.1</t>
  </si>
  <si>
    <t>Cytoplasm  (53)</t>
  </si>
  <si>
    <t>NM_001320569.1</t>
  </si>
  <si>
    <t>4aj5.1.S</t>
  </si>
  <si>
    <t>NDLE AND KINETOCHORE-ASSOCIATED PROTEIN ate isomerase</t>
  </si>
  <si>
    <t>17.50</t>
  </si>
  <si>
    <t>CH471106.1</t>
  </si>
  <si>
    <t>PF01008.15</t>
  </si>
  <si>
    <t>IF-2B</t>
  </si>
  <si>
    <t>XP_011526659.1</t>
  </si>
  <si>
    <t xml:space="preserve"> KCTD3,  LRRC40</t>
  </si>
  <si>
    <t xml:space="preserve">CI </t>
  </si>
  <si>
    <t>Mito (75)</t>
  </si>
  <si>
    <t>4ldr.1.B</t>
  </si>
  <si>
    <t>Methylthioribose-1-phosphate isomerase</t>
  </si>
  <si>
    <t>90.87</t>
  </si>
  <si>
    <t>FAM153A</t>
  </si>
  <si>
    <t>PF15722.3</t>
  </si>
  <si>
    <t>FAM153</t>
  </si>
  <si>
    <t>XP_016864852.1</t>
  </si>
  <si>
    <t>PLOD3, TEX37, FAM153B</t>
  </si>
  <si>
    <t>PLOD3</t>
  </si>
  <si>
    <t xml:space="preserve">PLOD3, </t>
  </si>
  <si>
    <t>XP_016864854.1</t>
  </si>
  <si>
    <t>Nuclear (94)</t>
  </si>
  <si>
    <t>FAM153C</t>
  </si>
  <si>
    <t>NM_173663.3</t>
  </si>
  <si>
    <t>3wz3.1</t>
  </si>
  <si>
    <t>.A                         TraM pro</t>
  </si>
  <si>
    <t>17.86</t>
  </si>
  <si>
    <t>NONHSAT142022.2</t>
  </si>
  <si>
    <t xml:space="preserve"> NONHSAT105294</t>
  </si>
  <si>
    <t>3,</t>
  </si>
  <si>
    <t>FAM153B</t>
  </si>
  <si>
    <t>Affinity capture- MS</t>
  </si>
  <si>
    <t xml:space="preserve"> FAM153B</t>
  </si>
  <si>
    <t>EXD3</t>
  </si>
  <si>
    <t>PF01612.18</t>
  </si>
  <si>
    <t xml:space="preserve">DNA_pol_A_exo1 </t>
  </si>
  <si>
    <t>EAW88383.1</t>
  </si>
  <si>
    <t>DAZAP2</t>
  </si>
  <si>
    <t xml:space="preserve">DAZAP2, PLSCR1, </t>
  </si>
  <si>
    <t xml:space="preserve">  EIF2C4,  EIF2C1</t>
  </si>
  <si>
    <t>Cyto-nuc</t>
  </si>
  <si>
    <t>HM005438.1</t>
  </si>
  <si>
    <t>4oo1.1.J</t>
  </si>
  <si>
    <t>Exosome complex exon</t>
  </si>
  <si>
    <t>18.72</t>
  </si>
  <si>
    <t>NM_017820.4</t>
  </si>
  <si>
    <t xml:space="preserve">NONHSAT221517.1 </t>
  </si>
  <si>
    <t>NONHSAT135723</t>
  </si>
  <si>
    <t>PF01927.14</t>
  </si>
  <si>
    <t>Mut7-C</t>
  </si>
  <si>
    <t>CUL1</t>
  </si>
  <si>
    <t xml:space="preserve">NONHSAT221518.1 </t>
  </si>
  <si>
    <t xml:space="preserve"> NONHSAT135722</t>
  </si>
  <si>
    <t xml:space="preserve">DNASE2 </t>
  </si>
  <si>
    <t>NP_001366.1</t>
  </si>
  <si>
    <t>DNAJB11, OPA1</t>
  </si>
  <si>
    <t>Co-Fractionation</t>
  </si>
  <si>
    <t xml:space="preserve"> RRM1,   DNAJB11, RUVBL2</t>
  </si>
  <si>
    <t>Affinity chromatography</t>
  </si>
  <si>
    <t>AAP36182.1</t>
  </si>
  <si>
    <t>Extracellular</t>
  </si>
  <si>
    <t>Extracellular ( 75)</t>
  </si>
  <si>
    <t>FJ752529.1</t>
  </si>
  <si>
    <t>4osx.1.A</t>
  </si>
  <si>
    <t>Isoaspartyl pepti</t>
  </si>
  <si>
    <t>12.00</t>
  </si>
  <si>
    <t>AD000092.1</t>
  </si>
  <si>
    <t>RUVBL2</t>
  </si>
  <si>
    <t>OPA1</t>
  </si>
  <si>
    <t xml:space="preserve">Anti bait CI </t>
  </si>
  <si>
    <t>PAMR1</t>
  </si>
  <si>
    <t>PF00431.18</t>
  </si>
  <si>
    <t>CUB</t>
  </si>
  <si>
    <t>CAI46203.1</t>
  </si>
  <si>
    <t>TRH</t>
  </si>
  <si>
    <t>SLC1A2</t>
  </si>
  <si>
    <t>Extracellular  (97)</t>
  </si>
  <si>
    <t>MASP1</t>
  </si>
  <si>
    <t>NM_001282675.1</t>
  </si>
  <si>
    <t>4kkd.2.A</t>
  </si>
  <si>
    <t>Mannan-binding lectin serine protease 1</t>
  </si>
  <si>
    <t>BX640676.1</t>
  </si>
  <si>
    <t>NONHSAT170697.1</t>
  </si>
  <si>
    <t>NONHSAT018792</t>
  </si>
  <si>
    <t>PF00008.25</t>
  </si>
  <si>
    <t>EGF</t>
  </si>
  <si>
    <t>NP_001001991.1</t>
  </si>
  <si>
    <t>XM_004050947.1</t>
  </si>
  <si>
    <t>PF00089.24</t>
  </si>
  <si>
    <t>Trypsin</t>
  </si>
  <si>
    <t>DEPTOR</t>
  </si>
  <si>
    <t>PF00610.19</t>
  </si>
  <si>
    <t>DEP</t>
  </si>
  <si>
    <t>AAH24746.1</t>
  </si>
  <si>
    <t>CHKA</t>
  </si>
  <si>
    <t>APP</t>
  </si>
  <si>
    <t>Affinity Capture-MS</t>
  </si>
  <si>
    <t>MTOR</t>
  </si>
  <si>
    <t>CI</t>
  </si>
  <si>
    <t>Cytoplasmic  (53)</t>
  </si>
  <si>
    <t>CGEF2</t>
  </si>
  <si>
    <t>AL136678.1</t>
  </si>
  <si>
    <t>1q3o.1.B</t>
  </si>
  <si>
    <t>Shank1</t>
  </si>
  <si>
    <t>NONHSAT128442.2</t>
  </si>
  <si>
    <t>e-135</t>
  </si>
  <si>
    <t>Lnc-DEPTOR-1:1</t>
  </si>
  <si>
    <t>NP_073620.2</t>
  </si>
  <si>
    <t>MLST8</t>
  </si>
  <si>
    <t>BTRC</t>
  </si>
  <si>
    <t>AFFINITY CAPTUYRE-MS</t>
  </si>
  <si>
    <t>RPTOR</t>
  </si>
  <si>
    <t>BC024746.1</t>
  </si>
  <si>
    <t>NONHSAT128443.2</t>
  </si>
  <si>
    <t>ENST00000500705.3</t>
  </si>
  <si>
    <t>EGFL6</t>
  </si>
  <si>
    <t>PF07645.13</t>
  </si>
  <si>
    <t>EGF_CA</t>
  </si>
  <si>
    <t>NP_056322.2</t>
  </si>
  <si>
    <t>SH3GL2</t>
  </si>
  <si>
    <t>TWO HYBRID</t>
  </si>
  <si>
    <t>PTTG1</t>
  </si>
  <si>
    <t>BAC11477.1</t>
  </si>
  <si>
    <t>Extracllular (94)</t>
  </si>
  <si>
    <t>NPNT</t>
  </si>
  <si>
    <t>AK315018.1</t>
  </si>
  <si>
    <t>4xbm.2.A</t>
  </si>
  <si>
    <t>Delta-like protein 1</t>
  </si>
  <si>
    <t>AL117610.1</t>
  </si>
  <si>
    <t>NONHSAT060798.2</t>
  </si>
  <si>
    <t>NONHSAT136312</t>
  </si>
  <si>
    <t>SH3GL3</t>
  </si>
  <si>
    <t>LRP2</t>
  </si>
  <si>
    <t>AFFINITY CAPTURE-MS</t>
  </si>
  <si>
    <t>AK075214.1</t>
  </si>
  <si>
    <t>PF00629.21</t>
  </si>
  <si>
    <t>MAM</t>
  </si>
  <si>
    <t>NP_001161362.1</t>
  </si>
  <si>
    <t>TWO-HYBRID</t>
  </si>
  <si>
    <t>XP_528894.1</t>
  </si>
  <si>
    <t>Extracellular (94)</t>
  </si>
  <si>
    <t>XM_528894.4</t>
  </si>
  <si>
    <t>AJ245671.1</t>
  </si>
  <si>
    <t>AFFINITY CAPTURE -MS</t>
  </si>
  <si>
    <t>XM_003805687.2</t>
  </si>
  <si>
    <t>ASB2</t>
  </si>
  <si>
    <t>PF13637.4</t>
  </si>
  <si>
    <t>Ank_4</t>
  </si>
  <si>
    <t>NP_057234.2</t>
  </si>
  <si>
    <t>CUL5</t>
  </si>
  <si>
    <t>TCEB1</t>
  </si>
  <si>
    <t>XP_002825100.1</t>
  </si>
  <si>
    <t>Cytoplasmic (75)</t>
  </si>
  <si>
    <t>GPR75-ASB3</t>
  </si>
  <si>
    <t>XM_005267758.3</t>
  </si>
  <si>
    <t>4rlv.1.A</t>
  </si>
  <si>
    <t>Ankyrin-1, Ankyrin-2</t>
  </si>
  <si>
    <t>AJ251238.1</t>
  </si>
  <si>
    <t>NONHSAT168829.1</t>
  </si>
  <si>
    <t>NONHSAT039358</t>
  </si>
  <si>
    <t>PF12796.5</t>
  </si>
  <si>
    <t>Ank_2</t>
  </si>
  <si>
    <t>AFFINITY CAPTURE-WESTERN</t>
  </si>
  <si>
    <t>ANK2</t>
  </si>
  <si>
    <t>NM_001202429.1</t>
  </si>
  <si>
    <t>PF13606.4</t>
  </si>
  <si>
    <t>Ank_3</t>
  </si>
  <si>
    <t>ASB14</t>
  </si>
  <si>
    <t>PF07525.14</t>
  </si>
  <si>
    <t>SOCS_box</t>
  </si>
  <si>
    <t>LRWD1</t>
  </si>
  <si>
    <t>PF12799.5</t>
  </si>
  <si>
    <t>LRR_4</t>
  </si>
  <si>
    <t>NP_690852.1</t>
  </si>
  <si>
    <t>ORC2</t>
  </si>
  <si>
    <t>ORC3</t>
  </si>
  <si>
    <t>XP_004046011.1</t>
  </si>
  <si>
    <t>Mitochondria</t>
  </si>
  <si>
    <t>Extracellular(95)</t>
  </si>
  <si>
    <t>BC009436.1</t>
  </si>
  <si>
    <t>5hyn.2.B</t>
  </si>
  <si>
    <t>Polycomb protein EED</t>
  </si>
  <si>
    <t>AL133057.1</t>
  </si>
  <si>
    <t>NONHSAT210354.1</t>
  </si>
  <si>
    <t>NA</t>
  </si>
  <si>
    <t>BC018769.1</t>
  </si>
  <si>
    <t>NONHSAT092757.2</t>
  </si>
  <si>
    <t>ORC5</t>
  </si>
  <si>
    <t>CWF19L1</t>
  </si>
  <si>
    <t>PF04677.13</t>
  </si>
  <si>
    <t>CwfJ_C_1</t>
  </si>
  <si>
    <t>AAH08746.1</t>
  </si>
  <si>
    <t>FMNL1</t>
  </si>
  <si>
    <t>PRPF19</t>
  </si>
  <si>
    <t>DBR1</t>
  </si>
  <si>
    <t>NP_060764.3</t>
  </si>
  <si>
    <t>AL832515.1</t>
  </si>
  <si>
    <t>3jb9.1.X</t>
  </si>
  <si>
    <t>Pre-mRNA-splicing factor cwf19</t>
  </si>
  <si>
    <t>NONHSAT164551.1</t>
  </si>
  <si>
    <t>NONHSAT015954</t>
  </si>
  <si>
    <t>PF04676.12</t>
  </si>
  <si>
    <t>CwfJ_C_2</t>
  </si>
  <si>
    <t>TOMIL1</t>
  </si>
  <si>
    <t>NONHSAT145283</t>
  </si>
  <si>
    <t>NONHSAT136687</t>
  </si>
  <si>
    <t>ARHGAP12</t>
  </si>
  <si>
    <t>PF00620.25</t>
  </si>
  <si>
    <t>RhoGAP</t>
  </si>
  <si>
    <t>XP_008965886.1</t>
  </si>
  <si>
    <t>MAPK11</t>
  </si>
  <si>
    <t>IGHA1</t>
  </si>
  <si>
    <t>RHOA</t>
  </si>
  <si>
    <t>Affinity capture- Western assay</t>
  </si>
  <si>
    <t>NP_001257624.1</t>
  </si>
  <si>
    <t>Mito  (53)</t>
  </si>
  <si>
    <t>Cytplasm</t>
  </si>
  <si>
    <t>ARHGAP15</t>
  </si>
  <si>
    <t>3byi.1.A</t>
  </si>
  <si>
    <t>Rho GTPase activating protein 15</t>
  </si>
  <si>
    <t>AL137485.1</t>
  </si>
  <si>
    <t>NONHSAT210223.1</t>
  </si>
  <si>
    <t>NONHSAT012631</t>
  </si>
  <si>
    <t>NP_060757.4</t>
  </si>
  <si>
    <t>MUC5B</t>
  </si>
  <si>
    <t>OPHN1</t>
  </si>
  <si>
    <t>NONHSAT012630</t>
  </si>
  <si>
    <t>ARHGAP10</t>
  </si>
  <si>
    <t>DKFZp686E0870</t>
  </si>
  <si>
    <t>PF03765.13</t>
  </si>
  <si>
    <t>CRAL_TRIO_N</t>
  </si>
  <si>
    <t>NP_001034288.1</t>
  </si>
  <si>
    <t>NP_001124588.1</t>
  </si>
  <si>
    <t>Cytoplasmic (98)</t>
  </si>
  <si>
    <t>3hy5.1.A</t>
  </si>
  <si>
    <t>Retinaldehyde-binding protein 1</t>
  </si>
  <si>
    <t>CR936621.1</t>
  </si>
  <si>
    <t>NONHSAT079881.2</t>
  </si>
  <si>
    <t>NONHSAT079881</t>
  </si>
  <si>
    <t>PF00650.18</t>
  </si>
  <si>
    <t>CRAL_TRIO</t>
  </si>
  <si>
    <t>PLD1</t>
  </si>
  <si>
    <t>NONHSAT188795.1</t>
  </si>
  <si>
    <t>DKFZp686C21137</t>
  </si>
  <si>
    <t>PF00270.27</t>
  </si>
  <si>
    <t>DEAD</t>
  </si>
  <si>
    <t>NP_060802.1</t>
  </si>
  <si>
    <t>SPTBN1</t>
  </si>
  <si>
    <t>NP_001127671.1</t>
  </si>
  <si>
    <t>3g0h.1.A</t>
  </si>
  <si>
    <t>ATP-dependent RNA helicase DDX19B</t>
  </si>
  <si>
    <t>CR749227.1</t>
  </si>
  <si>
    <t>NONHSAT143422.2</t>
  </si>
  <si>
    <t>NONHSAT013245</t>
  </si>
  <si>
    <t>PF00271.29</t>
  </si>
  <si>
    <t>Helicase_C</t>
  </si>
  <si>
    <t>GLE1</t>
  </si>
  <si>
    <t>CRISPLD2</t>
  </si>
  <si>
    <t>PF00188.24</t>
  </si>
  <si>
    <t>CAP</t>
  </si>
  <si>
    <t>NP_113664.1</t>
  </si>
  <si>
    <t>HSP90AB1</t>
  </si>
  <si>
    <t>IL8</t>
  </si>
  <si>
    <t>AAQ89150.1</t>
  </si>
  <si>
    <t>Extracellular(53)</t>
  </si>
  <si>
    <t>PI15</t>
  </si>
  <si>
    <t>3nt8.1.A</t>
  </si>
  <si>
    <t>Ancylostoma secreted protein 1</t>
  </si>
  <si>
    <t>AL136861.1</t>
  </si>
  <si>
    <t>NONHSAT174131.1</t>
  </si>
  <si>
    <t>NONHSAT130249</t>
  </si>
  <si>
    <t>PF03815.17</t>
  </si>
  <si>
    <t>LCCL</t>
  </si>
  <si>
    <t>IQCB1</t>
  </si>
  <si>
    <t>R3HDML</t>
  </si>
  <si>
    <t>ENST00000606533.1</t>
  </si>
  <si>
    <t>CRISPLD1</t>
  </si>
  <si>
    <t>MIER3</t>
  </si>
  <si>
    <t>PF01448.22</t>
  </si>
  <si>
    <t>ELM2</t>
  </si>
  <si>
    <t>XP_011541519.1</t>
  </si>
  <si>
    <t>HDAC2</t>
  </si>
  <si>
    <t>HDAC1</t>
  </si>
  <si>
    <t>MRGBP</t>
  </si>
  <si>
    <t>TA purification assay</t>
  </si>
  <si>
    <t>XP_011541518.1</t>
  </si>
  <si>
    <t>Nuclear  (94)</t>
  </si>
  <si>
    <t>MIER1,</t>
  </si>
  <si>
    <t>NM_001297599.1</t>
  </si>
  <si>
    <t>5icn.1.A</t>
  </si>
  <si>
    <t>Metastasis-associated protein MTA1</t>
  </si>
  <si>
    <t>BX648294.1</t>
  </si>
  <si>
    <t>NONHSAT202611.1</t>
  </si>
  <si>
    <t>ENST00000606813.1</t>
  </si>
  <si>
    <t>PF00249.29</t>
  </si>
  <si>
    <t>Myb_DNA-binding</t>
  </si>
  <si>
    <t>NP_689835.3</t>
  </si>
  <si>
    <t>CREB1</t>
  </si>
  <si>
    <t>WIZ</t>
  </si>
  <si>
    <t>MIER2</t>
  </si>
  <si>
    <t>BX537798.1</t>
  </si>
  <si>
    <t>ENST00000438553.1</t>
  </si>
  <si>
    <t>COMMD4</t>
  </si>
  <si>
    <t>PF07258.12</t>
  </si>
  <si>
    <t>COMM_domain</t>
  </si>
  <si>
    <t>NP_060298.2</t>
  </si>
  <si>
    <t>COMMD6</t>
  </si>
  <si>
    <t>COMMD1</t>
  </si>
  <si>
    <t>XP_003818999.1</t>
  </si>
  <si>
    <t>Cytoplasmic(75)</t>
  </si>
  <si>
    <t>NM_001321844.1</t>
  </si>
  <si>
    <t>2h2m.1.A</t>
  </si>
  <si>
    <t>COMM domain-containing protein 1</t>
  </si>
  <si>
    <t>AL136872.1</t>
  </si>
  <si>
    <t>NONHSAT047502.2</t>
  </si>
  <si>
    <t>NONHSAT047316</t>
  </si>
  <si>
    <t>COMMD2</t>
  </si>
  <si>
    <t>XM_005254509.3</t>
  </si>
  <si>
    <t>NONHSAT047503.2</t>
  </si>
  <si>
    <t>NONHSAT047317</t>
  </si>
  <si>
    <t>DAZL</t>
  </si>
  <si>
    <t>PF00076.20</t>
  </si>
  <si>
    <t>RRM_1</t>
  </si>
  <si>
    <t>NP_001177740.1</t>
  </si>
  <si>
    <t>DAZAP1</t>
  </si>
  <si>
    <t>DAZ1</t>
  </si>
  <si>
    <t>PUM2</t>
  </si>
  <si>
    <t>Two-hybrid assay</t>
  </si>
  <si>
    <t>XP_002803072.1</t>
  </si>
  <si>
    <t>DAZ2</t>
  </si>
  <si>
    <t>BC027595.2</t>
  </si>
  <si>
    <t>2xs2.1.A</t>
  </si>
  <si>
    <t>DELETED IN AZOOSPERMIA-LIKE</t>
  </si>
  <si>
    <t>BX648638.1</t>
  </si>
  <si>
    <t>NONHSAT139755.2</t>
  </si>
  <si>
    <t>e-160</t>
  </si>
  <si>
    <t>NONHSAT139701</t>
  </si>
  <si>
    <t>DAZ3</t>
  </si>
  <si>
    <t>U66078.1</t>
  </si>
  <si>
    <t>NONHSAT139755</t>
  </si>
  <si>
    <t>DAZ4</t>
  </si>
  <si>
    <t>U65918.1</t>
  </si>
  <si>
    <t>LRRC57</t>
  </si>
  <si>
    <t>PF13855.4</t>
  </si>
  <si>
    <t>LRR_8</t>
  </si>
  <si>
    <t>XP_004088311.1</t>
  </si>
  <si>
    <t>COL7A1</t>
  </si>
  <si>
    <t>LRRC40</t>
  </si>
  <si>
    <t>XP_011844623.1</t>
  </si>
  <si>
    <t>Extracellular (57)</t>
  </si>
  <si>
    <t>LRIG3</t>
  </si>
  <si>
    <t>BX538324.1</t>
  </si>
  <si>
    <t>4u06.1.A</t>
  </si>
  <si>
    <t>LIC10831</t>
  </si>
  <si>
    <t>NONHSAT170718.1</t>
  </si>
  <si>
    <t>NONHSAT042019</t>
  </si>
  <si>
    <t>XPO1</t>
  </si>
  <si>
    <t>PHLPP2</t>
  </si>
  <si>
    <t>NONHSAT170714.1</t>
  </si>
  <si>
    <t>NONHSAT074702</t>
  </si>
  <si>
    <t>TECRL</t>
  </si>
  <si>
    <t>PF02544.14</t>
  </si>
  <si>
    <t>Steroid_dh</t>
  </si>
  <si>
    <t>EAX05533.1</t>
  </si>
  <si>
    <t>SRD5A3</t>
  </si>
  <si>
    <t>NP_001010874.2</t>
  </si>
  <si>
    <t>TECR</t>
  </si>
  <si>
    <t>4quv.1.A</t>
  </si>
  <si>
    <t>Delta(14)-sterol reductase</t>
  </si>
  <si>
    <t>AL833108.1</t>
  </si>
  <si>
    <t>NONHSAT200014.1</t>
  </si>
  <si>
    <t>NONHSAT096644</t>
  </si>
  <si>
    <t>ELOVL1</t>
  </si>
  <si>
    <t>NONHSAT200013.1</t>
  </si>
  <si>
    <t>NONHSAT096643</t>
  </si>
  <si>
    <t>NONHSAT200012.1</t>
  </si>
  <si>
    <t>ANKRD46</t>
  </si>
  <si>
    <t>XP_013852025.1</t>
  </si>
  <si>
    <t>CDIE</t>
  </si>
  <si>
    <t>XP_017913794.1</t>
  </si>
  <si>
    <t>RAI14</t>
  </si>
  <si>
    <t>XM_004011810.2</t>
  </si>
  <si>
    <t>5hi9.1.A</t>
  </si>
  <si>
    <t>Transient Receptor Potential Cation Channel Subfamily V Member 2</t>
  </si>
  <si>
    <t>AL832842.1</t>
  </si>
  <si>
    <t>NONHSAT186856.1</t>
  </si>
  <si>
    <t>NP_940683.1</t>
  </si>
  <si>
    <t>CST9</t>
  </si>
  <si>
    <t>PPP1R12A</t>
  </si>
  <si>
    <t xml:space="preserve">WDR48 </t>
  </si>
  <si>
    <t>PF00400.30</t>
  </si>
  <si>
    <t>WD40</t>
  </si>
  <si>
    <t>NP_065890.1</t>
  </si>
  <si>
    <t>USP1</t>
  </si>
  <si>
    <t>XP_004412151.1</t>
  </si>
  <si>
    <t>WSB1</t>
  </si>
  <si>
    <t>AL832926.1</t>
  </si>
  <si>
    <t>5k1a.2.B</t>
  </si>
  <si>
    <t>WD repeat-containing protein 48</t>
  </si>
  <si>
    <t>NONHSAT193745.1</t>
  </si>
  <si>
    <t>NONHSAT089105</t>
  </si>
  <si>
    <t>USP12</t>
  </si>
  <si>
    <t>USP46</t>
  </si>
  <si>
    <t>PF20</t>
  </si>
  <si>
    <t>PF11816.6</t>
  </si>
  <si>
    <t>DUF3337</t>
  </si>
  <si>
    <t>ANKMY2</t>
  </si>
  <si>
    <t>NP_064715.1</t>
  </si>
  <si>
    <t>GUCY2D</t>
  </si>
  <si>
    <t>GUCY1B3</t>
  </si>
  <si>
    <t>PTCHD3</t>
  </si>
  <si>
    <t>XP_004045177.1</t>
  </si>
  <si>
    <t>Cytoplasmic (97)</t>
  </si>
  <si>
    <t>NRARP</t>
  </si>
  <si>
    <t>4oau.1.A</t>
  </si>
  <si>
    <t>2-5A-dependent ribonuclease</t>
  </si>
  <si>
    <t>AL050390.1</t>
  </si>
  <si>
    <t>NONHSAT211715.1</t>
  </si>
  <si>
    <t>PF01753.16</t>
  </si>
  <si>
    <t>zf-MYND</t>
  </si>
  <si>
    <t>FKBP5</t>
  </si>
  <si>
    <t>RPRD1A</t>
  </si>
  <si>
    <t>Co-fractiionation assay</t>
  </si>
  <si>
    <t>STAT5B</t>
  </si>
  <si>
    <t xml:space="preserve">SLF1 </t>
  </si>
  <si>
    <t>BAG61145.1</t>
  </si>
  <si>
    <t>TP53BP1</t>
  </si>
  <si>
    <t>Reconstituted complex assay</t>
  </si>
  <si>
    <t>NP_115666.2</t>
  </si>
  <si>
    <t>Mito  (75)</t>
  </si>
  <si>
    <t>BARD1</t>
  </si>
  <si>
    <t>1n11.1.A</t>
  </si>
  <si>
    <t>Ankyrin</t>
  </si>
  <si>
    <t>AL136560.1</t>
  </si>
  <si>
    <t>NONHSAT001292.2</t>
  </si>
  <si>
    <t>NONHSAT102830</t>
  </si>
  <si>
    <t>POLE</t>
  </si>
  <si>
    <t>NONHSAT102831</t>
  </si>
  <si>
    <t>WDR24</t>
  </si>
  <si>
    <t>NP_115635.1</t>
  </si>
  <si>
    <t>APPBP2</t>
  </si>
  <si>
    <t>BMS1</t>
  </si>
  <si>
    <t>CAL38177.1</t>
  </si>
  <si>
    <t>Nuclear(94)</t>
  </si>
  <si>
    <t>WDR59</t>
  </si>
  <si>
    <t>5jpq.1.I</t>
  </si>
  <si>
    <t>U3 small nucleolar RNA-associated protein 21</t>
  </si>
  <si>
    <t>AL136863.1</t>
  </si>
  <si>
    <t>NONHSAT051844.2</t>
  </si>
  <si>
    <t>ENST00000575305.1</t>
  </si>
  <si>
    <t>RAE1</t>
  </si>
  <si>
    <t>SEC13</t>
  </si>
  <si>
    <t>ENST00000566927.1</t>
  </si>
  <si>
    <t>WDR37</t>
  </si>
  <si>
    <t>NP_054742.2</t>
  </si>
  <si>
    <t>PACS2</t>
  </si>
  <si>
    <t>CCDC101</t>
  </si>
  <si>
    <t>XP_001138069.2</t>
  </si>
  <si>
    <t>3sfz.1.A</t>
  </si>
  <si>
    <t>Apoptotic peptidase activating factor 1</t>
  </si>
  <si>
    <t>AL136827.1</t>
  </si>
  <si>
    <t>NONHSAT154882.1</t>
  </si>
  <si>
    <t>CALM1</t>
  </si>
  <si>
    <t>PACS1</t>
  </si>
  <si>
    <t xml:space="preserve">RBM48 </t>
  </si>
  <si>
    <t>EAL24148.1</t>
  </si>
  <si>
    <t>GADD45G</t>
  </si>
  <si>
    <t>NUDT21</t>
  </si>
  <si>
    <t>CAB66554.1</t>
  </si>
  <si>
    <t>C7orf64</t>
  </si>
  <si>
    <t>3jb9.1.V</t>
  </si>
  <si>
    <t>Pre-mRNA-splicing factor cwf2</t>
  </si>
  <si>
    <t>CR933641.1</t>
  </si>
  <si>
    <t>NONHSAT176249.1</t>
  </si>
  <si>
    <t>Lnc-C17orf65-1:1</t>
  </si>
  <si>
    <t>APLP1</t>
  </si>
  <si>
    <t>TK1</t>
  </si>
  <si>
    <t>NONHSAT192847.1</t>
  </si>
  <si>
    <t>NONHSAT120765</t>
  </si>
  <si>
    <t>GLYAT</t>
  </si>
  <si>
    <t>ANKRD34B</t>
  </si>
  <si>
    <t>NP_001004441.2</t>
  </si>
  <si>
    <t>SDRPC7</t>
  </si>
  <si>
    <t>ARMC2</t>
  </si>
  <si>
    <t>Nuclear(97)</t>
  </si>
  <si>
    <t>ANKRD34C</t>
  </si>
  <si>
    <t>4o1o.1.A</t>
  </si>
  <si>
    <t>Ribonuclease L</t>
  </si>
  <si>
    <t>CR749535.1</t>
  </si>
  <si>
    <t>NONHSAT216877.1</t>
  </si>
  <si>
    <t>NP_694992.2</t>
  </si>
  <si>
    <t>XP_002825395.1</t>
  </si>
  <si>
    <t>CR749223.1</t>
  </si>
  <si>
    <t>HSP90AA1</t>
  </si>
  <si>
    <t>Tandem affinity purification assay</t>
  </si>
  <si>
    <t>MARCH,1</t>
  </si>
  <si>
    <t>PF12906.5</t>
  </si>
  <si>
    <t>RINGv</t>
  </si>
  <si>
    <t>NP_001159845.1</t>
  </si>
  <si>
    <t>CD86</t>
  </si>
  <si>
    <t>UBE2H</t>
  </si>
  <si>
    <t>RECONSTITUTED COMPLEX</t>
  </si>
  <si>
    <t>TNFRSF10A</t>
  </si>
  <si>
    <t>XP_003257969.1</t>
  </si>
  <si>
    <t>MARCH,8</t>
  </si>
  <si>
    <t>2d8s.1.A</t>
  </si>
  <si>
    <t>cellular modulator of immune recognition</t>
  </si>
  <si>
    <t>AL713759.1</t>
  </si>
  <si>
    <t>NONHSAT152546.1</t>
  </si>
  <si>
    <t>NONHSAT099068</t>
  </si>
  <si>
    <t>HLA-DRA</t>
  </si>
  <si>
    <t>MARCH,3</t>
  </si>
  <si>
    <t>NONHSAT099066</t>
  </si>
  <si>
    <t>LARP6</t>
  </si>
  <si>
    <t>PF05383.15</t>
  </si>
  <si>
    <t>La</t>
  </si>
  <si>
    <t>NP_060827.2</t>
  </si>
  <si>
    <t>STRAP</t>
  </si>
  <si>
    <t>SAV1</t>
  </si>
  <si>
    <t>BAA92061.1</t>
  </si>
  <si>
    <t>LARP7</t>
  </si>
  <si>
    <t>XM_010363674.1</t>
  </si>
  <si>
    <t>4wkr.1.A</t>
  </si>
  <si>
    <t>La-related protein 7</t>
  </si>
  <si>
    <t>AL833876.1</t>
  </si>
  <si>
    <t>NONHSAT210165.1</t>
  </si>
  <si>
    <t>Lnc-THAP10-2:1</t>
  </si>
  <si>
    <t>PF12901.5</t>
  </si>
  <si>
    <t>SUZ-C</t>
  </si>
  <si>
    <t>XM_015452491.1</t>
  </si>
  <si>
    <t>NONHSAT025998.2</t>
  </si>
  <si>
    <t>ITSN2</t>
  </si>
  <si>
    <t>TWO- HYBRID</t>
  </si>
  <si>
    <t>PF15240.4</t>
  </si>
  <si>
    <t>Pro-rich</t>
  </si>
  <si>
    <t>NP_001725.1</t>
  </si>
  <si>
    <t>C1R</t>
  </si>
  <si>
    <t>Affinity capture-western assay</t>
  </si>
  <si>
    <t>BAF82984.1</t>
  </si>
  <si>
    <t>AM886411.1</t>
  </si>
  <si>
    <t>4lmf.5.B</t>
  </si>
  <si>
    <t>Complement C1s subcomponent heavy chain</t>
  </si>
  <si>
    <t>CR749503.1</t>
  </si>
  <si>
    <t>NONHSAT163312.1</t>
  </si>
  <si>
    <t>e-138</t>
  </si>
  <si>
    <t>NONHSAT026934</t>
  </si>
  <si>
    <t>XM_005570551.1</t>
  </si>
  <si>
    <t>NONHSAT026935</t>
  </si>
  <si>
    <t>PF14670.4</t>
  </si>
  <si>
    <t>FXa_inhibition</t>
  </si>
  <si>
    <t>DKFZp313J0816</t>
  </si>
  <si>
    <t>NP_543150.1</t>
  </si>
  <si>
    <t>SLC3A2</t>
  </si>
  <si>
    <t>ABRA</t>
  </si>
  <si>
    <t>XP_003276718.1</t>
  </si>
  <si>
    <t>ASB11</t>
  </si>
  <si>
    <t>XM_002928157.2</t>
  </si>
  <si>
    <t>3zkj.2.A</t>
  </si>
  <si>
    <t>ANKYRIN REPEAT AND SOCS BOX PROTEIN 9</t>
  </si>
  <si>
    <t>BX647857.1</t>
  </si>
  <si>
    <t>NONHSAT200715.1</t>
  </si>
  <si>
    <t>NONHSAT099353</t>
  </si>
  <si>
    <t>PPP2CB</t>
  </si>
  <si>
    <t>XM_015486196.1</t>
  </si>
  <si>
    <t xml:space="preserve">APTX </t>
  </si>
  <si>
    <t>PF00498.24</t>
  </si>
  <si>
    <t>FHA</t>
  </si>
  <si>
    <t>NP_001182180.1</t>
  </si>
  <si>
    <t>XRCC1</t>
  </si>
  <si>
    <t>NP_778239.1</t>
  </si>
  <si>
    <t>PNKP</t>
  </si>
  <si>
    <t>AK131046.1</t>
  </si>
  <si>
    <t>4ndi.2.A</t>
  </si>
  <si>
    <t>Aprataxin</t>
  </si>
  <si>
    <t>BX538161.1</t>
  </si>
  <si>
    <t>NONHSAT209477.1</t>
  </si>
  <si>
    <t>NONHSAT130693</t>
  </si>
  <si>
    <t>PF11969.6</t>
  </si>
  <si>
    <t>DcpS_C</t>
  </si>
  <si>
    <t>XRCC4</t>
  </si>
  <si>
    <t>AY302067.1</t>
  </si>
  <si>
    <t>NONHSAT162582.1</t>
  </si>
  <si>
    <t>NONHSAT130694</t>
  </si>
  <si>
    <t>PARP1</t>
  </si>
  <si>
    <t>APEX1</t>
  </si>
  <si>
    <t>DKFZp686I1750</t>
  </si>
  <si>
    <t>PF00536.28</t>
  </si>
  <si>
    <t>SAM_1</t>
  </si>
  <si>
    <t>XP_016866093.1</t>
  </si>
  <si>
    <t>SUV39H2</t>
  </si>
  <si>
    <t>XP_016866090.1</t>
  </si>
  <si>
    <t>Nuclear (98)</t>
  </si>
  <si>
    <t>XM_017010599.1</t>
  </si>
  <si>
    <t>2dl0.1.A</t>
  </si>
  <si>
    <t>SAM and SH3 domain-containing protein 1</t>
  </si>
  <si>
    <t>BX537611.1</t>
  </si>
  <si>
    <t>PF07647.15</t>
  </si>
  <si>
    <t>SAM_2</t>
  </si>
  <si>
    <t>XP_016866089.1</t>
  </si>
  <si>
    <t>IKBKB</t>
  </si>
  <si>
    <t>XM_017010598.1</t>
  </si>
  <si>
    <t>XM_017010606.1</t>
  </si>
  <si>
    <t>DEPDC7</t>
  </si>
  <si>
    <t>NP_001070710.1</t>
  </si>
  <si>
    <t>GTF2B</t>
  </si>
  <si>
    <t>SNW1</t>
  </si>
  <si>
    <t>VAV2</t>
  </si>
  <si>
    <t>Invivo assay</t>
  </si>
  <si>
    <t>XP_004050947.</t>
  </si>
  <si>
    <t>DEPDC4</t>
  </si>
  <si>
    <t>NM_139160.2</t>
  </si>
  <si>
    <t>3eap.1.A</t>
  </si>
  <si>
    <t>Rho GTPase-activating protein 11A</t>
  </si>
  <si>
    <t>AJ245600.1</t>
  </si>
  <si>
    <t>NONHSAT158987.1</t>
  </si>
  <si>
    <t>e-180</t>
  </si>
  <si>
    <t>CDC5L</t>
  </si>
  <si>
    <t>VAV3</t>
  </si>
  <si>
    <t>AF447588.1</t>
  </si>
  <si>
    <t>ECT2</t>
  </si>
  <si>
    <t>CI assay</t>
  </si>
  <si>
    <t>HEATR3</t>
  </si>
  <si>
    <t>XP_005256070.1</t>
  </si>
  <si>
    <t>CA9</t>
  </si>
  <si>
    <t>DSP</t>
  </si>
  <si>
    <t>WDR12</t>
  </si>
  <si>
    <t>coexpression studies</t>
  </si>
  <si>
    <t>BAA91342.1</t>
  </si>
  <si>
    <t>NM_182922.3</t>
  </si>
  <si>
    <t>5aff.1.A</t>
  </si>
  <si>
    <t>SYMPORTIN 1</t>
  </si>
  <si>
    <t>AF462442.1</t>
  </si>
  <si>
    <t>NONHSAT142400.2</t>
  </si>
  <si>
    <t>NONHSAT142400</t>
  </si>
  <si>
    <t>EGFR</t>
  </si>
  <si>
    <t>HNRNPD</t>
  </si>
  <si>
    <t>AK289949.1</t>
  </si>
  <si>
    <t>NONHSAT172986.1</t>
  </si>
  <si>
    <t>NONHSAT142395</t>
  </si>
  <si>
    <t>WDR64</t>
  </si>
  <si>
    <t>AAI48603.1</t>
  </si>
  <si>
    <t>SKP1</t>
  </si>
  <si>
    <t>EAW70102.1</t>
  </si>
  <si>
    <t>Cytoplasmic(94)</t>
  </si>
  <si>
    <t>EFCAB8</t>
  </si>
  <si>
    <t>2oaj.1.A</t>
  </si>
  <si>
    <t>Protein SNI1</t>
  </si>
  <si>
    <t>AY327404.1</t>
  </si>
  <si>
    <t>NONHSAT153243.1</t>
  </si>
  <si>
    <t>NONHSAT010552</t>
  </si>
  <si>
    <t>DKFZp686P15123</t>
  </si>
  <si>
    <t>PF00651.29</t>
  </si>
  <si>
    <t>BTB</t>
  </si>
  <si>
    <t>NP_065854.3</t>
  </si>
  <si>
    <t>CUL3</t>
  </si>
  <si>
    <t>PSMA1</t>
  </si>
  <si>
    <t>KLHL10</t>
  </si>
  <si>
    <t>4yy8.1.A</t>
  </si>
  <si>
    <t>Kelch protein</t>
  </si>
  <si>
    <t>BX538173.1</t>
  </si>
  <si>
    <t>NONHSAT004512.2</t>
  </si>
  <si>
    <t>NONHSAT113850</t>
  </si>
  <si>
    <t>PF07707.13</t>
  </si>
  <si>
    <t>BACK</t>
  </si>
  <si>
    <t>COPS6</t>
  </si>
  <si>
    <t>MAD2L1</t>
  </si>
  <si>
    <t>NONHSAT153323.1</t>
  </si>
  <si>
    <t>NONHSAT068215</t>
  </si>
  <si>
    <t>PF01344.23</t>
  </si>
  <si>
    <t>Kelch_1</t>
  </si>
  <si>
    <t>PSMA5</t>
  </si>
  <si>
    <t>NONHSAT093885.2</t>
  </si>
  <si>
    <t>BTN2A1</t>
  </si>
  <si>
    <t>PF13765.4</t>
  </si>
  <si>
    <t>PRY</t>
  </si>
  <si>
    <t>NP_008980.1</t>
  </si>
  <si>
    <t>ITFG2</t>
  </si>
  <si>
    <t>TAPBPL</t>
  </si>
  <si>
    <t>EAW55579.1</t>
  </si>
  <si>
    <t>Nuclear (75)</t>
  </si>
  <si>
    <t>BTN2A2</t>
  </si>
  <si>
    <t>NM_001197233.2</t>
  </si>
  <si>
    <t>4n7i.1.A</t>
  </si>
  <si>
    <t>Butyrophilin subfamily 3 member A1</t>
  </si>
  <si>
    <t>BX538050.1</t>
  </si>
  <si>
    <t>NONHSAT108279.2</t>
  </si>
  <si>
    <t>NONHSAT108279</t>
  </si>
  <si>
    <t>PF00622.26</t>
  </si>
  <si>
    <t>SPRY</t>
  </si>
  <si>
    <t>FAM189B</t>
  </si>
  <si>
    <t>BTN2A3P</t>
  </si>
  <si>
    <t>AK297098.1</t>
  </si>
  <si>
    <t>DKFZp686C06176</t>
  </si>
  <si>
    <t>PF04707.12</t>
  </si>
  <si>
    <t>PRELI</t>
  </si>
  <si>
    <t>NP_001137470.1</t>
  </si>
  <si>
    <t>NCR3LG1</t>
  </si>
  <si>
    <t>BAD92048.1</t>
  </si>
  <si>
    <t>NM_001204410.1</t>
  </si>
  <si>
    <t>4uyb.1.A</t>
  </si>
  <si>
    <t>SEC14-LIKE PROTEIN 3</t>
  </si>
  <si>
    <t>BX537448.1</t>
  </si>
  <si>
    <t>NONHSAT190974.1</t>
  </si>
  <si>
    <t>NONHSAT018961</t>
  </si>
  <si>
    <t>CD70</t>
  </si>
  <si>
    <t>NM_001204408.1</t>
  </si>
  <si>
    <t>NONHSAT082123.2</t>
  </si>
  <si>
    <t>SLC27A6</t>
  </si>
  <si>
    <t>PF00501.26</t>
  </si>
  <si>
    <t>AMP-binding</t>
  </si>
  <si>
    <t>NP_054750.1</t>
  </si>
  <si>
    <t>FBXO18</t>
  </si>
  <si>
    <t>ATP6V0D1</t>
  </si>
  <si>
    <t>INS</t>
  </si>
  <si>
    <t>Peroxisome</t>
  </si>
  <si>
    <t>SLC27A2</t>
  </si>
  <si>
    <t>3r44.1.A</t>
  </si>
  <si>
    <t>fatty acyl CoA synthetase FADD13 (FATTY-ACYL-CoA SYNTHETASE)</t>
  </si>
  <si>
    <t>BX537383.1</t>
  </si>
  <si>
    <t>NONHSAT181757.1</t>
  </si>
  <si>
    <t>PF13193.4</t>
  </si>
  <si>
    <t>AMP-binding_C</t>
  </si>
  <si>
    <t>RNLS</t>
  </si>
  <si>
    <t>PCDHGB4</t>
  </si>
  <si>
    <t>SLC27A3</t>
  </si>
  <si>
    <t>NONHSAT168015.1</t>
  </si>
  <si>
    <t xml:space="preserve"> 
DKFZp686D0714</t>
  </si>
  <si>
    <t>PF01213.17</t>
  </si>
  <si>
    <t>CAP_N</t>
  </si>
  <si>
    <t>BAH11460.1</t>
  </si>
  <si>
    <t>CAP1</t>
  </si>
  <si>
    <t>AFINITY CAPTURE-MS</t>
  </si>
  <si>
    <t>CFL2</t>
  </si>
  <si>
    <t>Pulldown assay</t>
  </si>
  <si>
    <t>XP_009239721.1</t>
  </si>
  <si>
    <t>Nuclear(53)</t>
  </si>
  <si>
    <t>1k8f.1.A</t>
  </si>
  <si>
    <t>ADENYLYL CYCLASE-ASSOCIATED PROTEIN</t>
  </si>
  <si>
    <t>AL832154.1</t>
  </si>
  <si>
    <t>NONHSAT039178.2</t>
  </si>
  <si>
    <t>e-121</t>
  </si>
  <si>
    <t>NONHSAT039178</t>
  </si>
  <si>
    <t>ACTG1</t>
  </si>
  <si>
    <t>U02390.1</t>
  </si>
  <si>
    <t>PF08603.9</t>
  </si>
  <si>
    <t>CAP_C</t>
  </si>
  <si>
    <t>AK312362.1</t>
  </si>
  <si>
    <t>EML2</t>
  </si>
  <si>
    <t>PF03451.12</t>
  </si>
  <si>
    <t>HELP</t>
  </si>
  <si>
    <t>T12482</t>
  </si>
  <si>
    <t>NEK6</t>
  </si>
  <si>
    <t>TTC38</t>
  </si>
  <si>
    <t>CO--FRACTIONATION</t>
  </si>
  <si>
    <t>EXD1</t>
  </si>
  <si>
    <t>ZNF546</t>
  </si>
  <si>
    <t>NM_001193268.1</t>
  </si>
  <si>
    <t>4ci8.1.A</t>
  </si>
  <si>
    <t>ECHINODERM MICROTUBULE-ASSOCIATED PROTEIN-LIKE 1</t>
  </si>
  <si>
    <t>AL096717.1</t>
  </si>
  <si>
    <t>NONHSAT179806.1</t>
  </si>
  <si>
    <t>NONHSAT066793</t>
  </si>
  <si>
    <t>NP_036287.1</t>
  </si>
  <si>
    <t>NHP2L1</t>
  </si>
  <si>
    <t>CO-FRACTIONATION</t>
  </si>
  <si>
    <t>PLA2G15</t>
  </si>
  <si>
    <t>XM_006723125.2</t>
  </si>
  <si>
    <t>PKN1</t>
  </si>
  <si>
    <t>MICALL2</t>
  </si>
  <si>
    <t>PF00307.29</t>
  </si>
  <si>
    <t>CH</t>
  </si>
  <si>
    <t>XP_016868108.1</t>
  </si>
  <si>
    <t>RAB8A</t>
  </si>
  <si>
    <t>ZNF281</t>
  </si>
  <si>
    <t>ACTN1</t>
  </si>
  <si>
    <t>Affinity chromatography assay</t>
  </si>
  <si>
    <t>XP_008971386.1</t>
  </si>
  <si>
    <t>CRIP1</t>
  </si>
  <si>
    <t>NM_182924.3</t>
  </si>
  <si>
    <t>2co8.1.A</t>
  </si>
  <si>
    <t>NEDD9 interacting protein with calponin homology and LIM domains</t>
  </si>
  <si>
    <t>AL833704.2</t>
  </si>
  <si>
    <t>NONHSAT208641.1</t>
  </si>
  <si>
    <t>NONHSAT118717</t>
  </si>
  <si>
    <t>PF00412.20</t>
  </si>
  <si>
    <t>LIM</t>
  </si>
  <si>
    <t>MYC</t>
  </si>
  <si>
    <t>ACTN2</t>
  </si>
  <si>
    <t>BC037988.1</t>
  </si>
  <si>
    <t>NONHSAT118722</t>
  </si>
  <si>
    <t>RAB13</t>
  </si>
  <si>
    <t xml:space="preserve">EGFL7 </t>
  </si>
  <si>
    <t>PF07546.11</t>
  </si>
  <si>
    <t>EMI</t>
  </si>
  <si>
    <t>AAH12377.1</t>
  </si>
  <si>
    <t>NOTCH-2</t>
  </si>
  <si>
    <t>NOTCH-1</t>
  </si>
  <si>
    <t>NOTCH3</t>
  </si>
  <si>
    <t>Phenotypic supression assay</t>
  </si>
  <si>
    <t>NP_057299.1</t>
  </si>
  <si>
    <t>Extracellular(97)</t>
  </si>
  <si>
    <t>F7</t>
  </si>
  <si>
    <t>2aei.1.A</t>
  </si>
  <si>
    <t>Coagulation factor VII</t>
  </si>
  <si>
    <t>AL512735.1</t>
  </si>
  <si>
    <t>NONHSAT220385.1</t>
  </si>
  <si>
    <t>NONHSAT135570</t>
  </si>
  <si>
    <t>PF07974.11</t>
  </si>
  <si>
    <t>EGF_2</t>
  </si>
  <si>
    <t>NOTCH-3</t>
  </si>
  <si>
    <t>PIGT</t>
  </si>
  <si>
    <t>PROS1</t>
  </si>
  <si>
    <t>NOTCH-4</t>
  </si>
  <si>
    <t>DDX56</t>
  </si>
  <si>
    <t>NP_061955.1</t>
  </si>
  <si>
    <t>DDX27</t>
  </si>
  <si>
    <t>BAB14238.1</t>
  </si>
  <si>
    <t>DDX23</t>
  </si>
  <si>
    <t>4pxa.1.A</t>
  </si>
  <si>
    <t>ATP-dependent RNA helicase DDX3X</t>
  </si>
  <si>
    <t>AL136700.1</t>
  </si>
  <si>
    <t>NONHSAT216342.1</t>
  </si>
  <si>
    <t>NONHSAT120381</t>
  </si>
  <si>
    <t>RPF2</t>
  </si>
  <si>
    <t>NONHSAT120382</t>
  </si>
  <si>
    <t>EBNA1BP2</t>
  </si>
  <si>
    <t>ZCCHC8</t>
  </si>
  <si>
    <t>PF04046.14</t>
  </si>
  <si>
    <t>PSP</t>
  </si>
  <si>
    <t>NP_060082.2</t>
  </si>
  <si>
    <t>MICB, RBM7, CLK2</t>
  </si>
  <si>
    <t xml:space="preserve">RBM7, CLK2,PPP2R3D, </t>
  </si>
  <si>
    <t xml:space="preserve"> THOC6,  ZC3H15, RBM7</t>
  </si>
  <si>
    <t>AAH65918.1</t>
  </si>
  <si>
    <t>XM_011538555.2</t>
  </si>
  <si>
    <t>5iy6.1.R</t>
  </si>
  <si>
    <t>Transcription initiation factor IIE subunit beta</t>
  </si>
  <si>
    <t>AL157433.1</t>
  </si>
  <si>
    <t>NONHSAT157396.1</t>
  </si>
  <si>
    <t>NONHSAT031508</t>
  </si>
  <si>
    <t xml:space="preserve"> XM_017019606.1</t>
  </si>
  <si>
    <t>NONHSAT155968.1</t>
  </si>
  <si>
    <t>ARHGEF37</t>
  </si>
  <si>
    <t>BAG62265.1</t>
  </si>
  <si>
    <t>BIN3</t>
  </si>
  <si>
    <t>NP_001001669.2</t>
  </si>
  <si>
    <t>ARHGEF38</t>
  </si>
  <si>
    <t xml:space="preserve"> AK300355.1</t>
  </si>
  <si>
    <t>Phosphatidylinositol 3,4,5-trisphosphate-dependent Rac exchanger 1 protein</t>
  </si>
  <si>
    <t>AB199796.1</t>
  </si>
  <si>
    <t>NONHSAT204852.1</t>
  </si>
  <si>
    <t>PF07653.15</t>
  </si>
  <si>
    <t>SH3_2</t>
  </si>
  <si>
    <t>PF00018.26</t>
  </si>
  <si>
    <t>SH3_1</t>
  </si>
  <si>
    <t>XP_016878695.1</t>
  </si>
  <si>
    <t>NP_872425.2</t>
  </si>
  <si>
    <t>Extracellular(94)</t>
  </si>
  <si>
    <t>1rc9.1.A</t>
  </si>
  <si>
    <t>cysteine-rich secretory protein</t>
  </si>
  <si>
    <t>AF428259.1</t>
  </si>
  <si>
    <t>NONHSAT186677.1</t>
  </si>
  <si>
    <t>NONHSAT143686</t>
  </si>
  <si>
    <t xml:space="preserve">BOD1L1 </t>
  </si>
  <si>
    <t>PF05205.10</t>
  </si>
  <si>
    <t>COMPASS-Shg1</t>
  </si>
  <si>
    <t>XP_011512131.1</t>
  </si>
  <si>
    <t xml:space="preserve">UBC, VAV2, SOX2 </t>
  </si>
  <si>
    <t xml:space="preserve">CXXC1
</t>
  </si>
  <si>
    <t>XP_016863498.1</t>
  </si>
  <si>
    <t>BOD1</t>
  </si>
  <si>
    <t>XM_017008009.1</t>
  </si>
  <si>
    <t>3bhw.2.A</t>
  </si>
  <si>
    <t>Uncharacterized protein</t>
  </si>
  <si>
    <t>AF528529.1</t>
  </si>
  <si>
    <t xml:space="preserve"> XM_011513829.2</t>
  </si>
  <si>
    <t>NM_148894.2</t>
  </si>
  <si>
    <t>CTDSPL2</t>
  </si>
  <si>
    <t>PF03031.16</t>
  </si>
  <si>
    <t>NIF</t>
  </si>
  <si>
    <t>NP_057480.2</t>
  </si>
  <si>
    <t xml:space="preserve">PDIK1L, STK35
</t>
  </si>
  <si>
    <t>CTDSP1</t>
  </si>
  <si>
    <t>1t9z.1.A</t>
  </si>
  <si>
    <t>Carboxy-terminal domain RNA polymerase II polypeptide A small phosphatase 1</t>
  </si>
  <si>
    <t>AY364237.1</t>
  </si>
  <si>
    <t>NONHSAT137889.2</t>
  </si>
  <si>
    <t>NONHSAT137889</t>
  </si>
  <si>
    <t>NONHSAT042159</t>
  </si>
  <si>
    <t>NONHSAT042158</t>
  </si>
  <si>
    <t>XP_016815074.1</t>
  </si>
  <si>
    <t xml:space="preserve"> ZG16</t>
  </si>
  <si>
    <t>ELR56579.1</t>
  </si>
  <si>
    <t xml:space="preserve">R3HDML </t>
  </si>
  <si>
    <t>BC126292.1</t>
  </si>
  <si>
    <t>3mz8.1.A</t>
  </si>
  <si>
    <t>Natrin-1</t>
  </si>
  <si>
    <t>CR749657.1</t>
  </si>
  <si>
    <t>D45027.1</t>
  </si>
  <si>
    <t>DNAJA4</t>
  </si>
  <si>
    <t>PF00226.29</t>
  </si>
  <si>
    <t>DnaJ</t>
  </si>
  <si>
    <t>NP_061072.3</t>
  </si>
  <si>
    <t>TUBB, AICDA,ERG</t>
  </si>
  <si>
    <t>KPNA2, AHSA1</t>
  </si>
  <si>
    <t xml:space="preserve"> HSP90AA1,  HSP90AB1 
</t>
  </si>
  <si>
    <t>BAC05229.1</t>
  </si>
  <si>
    <t xml:space="preserve">DNAJA1 </t>
  </si>
  <si>
    <t>NM_001130182.1</t>
  </si>
  <si>
    <t>1nlt.1.A</t>
  </si>
  <si>
    <t>Mitochondrial protein import protein MAS5</t>
  </si>
  <si>
    <t>BX648710.1</t>
  </si>
  <si>
    <t>NONHSAT047552.2</t>
  </si>
  <si>
    <t>e-154</t>
  </si>
  <si>
    <t>ENST00000558192.1</t>
  </si>
  <si>
    <t>PF01556.16</t>
  </si>
  <si>
    <t>DnaJ_C</t>
  </si>
  <si>
    <t>DNAJC5B</t>
  </si>
  <si>
    <t>DnaJ_CXXCXGXG</t>
  </si>
  <si>
    <t>FBXO9</t>
  </si>
  <si>
    <t>PF12937.5</t>
  </si>
  <si>
    <t>F-box-like</t>
  </si>
  <si>
    <t>BAD93070.1</t>
  </si>
  <si>
    <t>SKP1, CUL1</t>
  </si>
  <si>
    <t>EEF2, GFOD1,CUL1,</t>
  </si>
  <si>
    <t xml:space="preserve"> SKP1,   CUL1,   RBX1</t>
  </si>
  <si>
    <t>Molecular sieving assay</t>
  </si>
  <si>
    <t>XP_012296939.1</t>
  </si>
  <si>
    <t>Cytoplasmic(53)</t>
  </si>
  <si>
    <t xml:space="preserve"> NM_033480.2</t>
  </si>
  <si>
    <t>3wso.1.A</t>
  </si>
  <si>
    <t>F-box only protein 44</t>
  </si>
  <si>
    <t>AL137520.1</t>
  </si>
  <si>
    <t>NONHSAT207392.1</t>
  </si>
  <si>
    <t>NONHSAT113151</t>
  </si>
  <si>
    <t xml:space="preserve"> SKP1</t>
  </si>
  <si>
    <t>Affinity capture-Western</t>
  </si>
  <si>
    <t>AY858798.1</t>
  </si>
  <si>
    <t>NONRATT028801.2</t>
  </si>
  <si>
    <t>NONHSAT113153</t>
  </si>
  <si>
    <t>EXD2</t>
  </si>
  <si>
    <t>DNA_pol_A_exo1</t>
  </si>
  <si>
    <t>NP_001180289.1</t>
  </si>
  <si>
    <t>PEX14</t>
  </si>
  <si>
    <t>CLPX, ASPH</t>
  </si>
  <si>
    <t xml:space="preserve">  EXD1</t>
  </si>
  <si>
    <t>BAG58488.1</t>
  </si>
  <si>
    <t>AK292563.1</t>
  </si>
  <si>
    <t>2e6m.1.A</t>
  </si>
  <si>
    <t>Werner syndrome ATP-dependent helicase homolog</t>
  </si>
  <si>
    <t>AL834434.1</t>
  </si>
  <si>
    <t>NONHSAT037515</t>
  </si>
  <si>
    <t xml:space="preserve">
</t>
  </si>
  <si>
    <t>NONHSAT037512</t>
  </si>
  <si>
    <t>SHPK</t>
  </si>
  <si>
    <t>PF00370.19</t>
  </si>
  <si>
    <t>FGGY_N</t>
  </si>
  <si>
    <t>NP_037408.2</t>
  </si>
  <si>
    <t xml:space="preserve">EID2B, PDDC1
</t>
  </si>
  <si>
    <t>AAQ02580.1</t>
  </si>
  <si>
    <t>2nlx.1.A</t>
  </si>
  <si>
    <t>Xylulose kinase</t>
  </si>
  <si>
    <t>AL832420.1</t>
  </si>
  <si>
    <t>NONHSAT152076.1</t>
  </si>
  <si>
    <t>NONHSAT031256</t>
  </si>
  <si>
    <t>NONHSAT047065</t>
  </si>
  <si>
    <t>DNAJB14</t>
  </si>
  <si>
    <t>XP_004040237.1</t>
  </si>
  <si>
    <t>HSPA8</t>
  </si>
  <si>
    <t>HSPA9,HSPA9</t>
  </si>
  <si>
    <t xml:space="preserve"> HSPA8</t>
  </si>
  <si>
    <t>AAO31693.1</t>
  </si>
  <si>
    <t>DNAJB12</t>
  </si>
  <si>
    <t xml:space="preserve"> BC022248.1</t>
  </si>
  <si>
    <t>4j80.1.A</t>
  </si>
  <si>
    <t>Chaperone protein DnaJ 2</t>
  </si>
  <si>
    <t>AL833076.2</t>
  </si>
  <si>
    <t>NONHSAT161410.1</t>
  </si>
  <si>
    <t>NONHSAT097543</t>
  </si>
  <si>
    <t>PF09320.9</t>
  </si>
  <si>
    <t>DUF1977</t>
  </si>
  <si>
    <t>DNAJC18</t>
  </si>
  <si>
    <t>NONHSAT097542</t>
  </si>
  <si>
    <t>RCBTB1</t>
  </si>
  <si>
    <t>PF00415.16</t>
  </si>
  <si>
    <t>RCC1</t>
  </si>
  <si>
    <t>NP_060661.3</t>
  </si>
  <si>
    <t>UBE2E3</t>
  </si>
  <si>
    <t>XP_002824322.1</t>
  </si>
  <si>
    <t>Nucleus (94)</t>
  </si>
  <si>
    <t>RCBTB2</t>
  </si>
  <si>
    <t>4d9s.1.A</t>
  </si>
  <si>
    <t>UVB-resistance protein UVR8</t>
  </si>
  <si>
    <t>AL833821.1</t>
  </si>
  <si>
    <t>NONHSAT164289.1</t>
  </si>
  <si>
    <t>NONHSAT033752</t>
  </si>
  <si>
    <t>Reconstituted complex</t>
  </si>
  <si>
    <t>NONHSAT175408.1</t>
  </si>
  <si>
    <t>NONHSAT033753</t>
  </si>
  <si>
    <t>SLC30A8</t>
  </si>
  <si>
    <t>PF01545.19</t>
  </si>
  <si>
    <t>Cation_efflux</t>
  </si>
  <si>
    <t>CAL38185.1</t>
  </si>
  <si>
    <t>CREB3L1</t>
  </si>
  <si>
    <t xml:space="preserve">SLC30A3 </t>
  </si>
  <si>
    <t>2qfi.1.A</t>
  </si>
  <si>
    <t>Ferrous-iron efflux pump fieF</t>
  </si>
  <si>
    <t>AL713790.1</t>
  </si>
  <si>
    <t>NONHSAT213787.1</t>
  </si>
  <si>
    <t>NONHSAT128392</t>
  </si>
  <si>
    <t>NONHSAT142968.2</t>
  </si>
  <si>
    <t>NONHSAT128385</t>
  </si>
  <si>
    <t>SPNS1</t>
  </si>
  <si>
    <t>PF7690.14</t>
  </si>
  <si>
    <t>MFS_1</t>
  </si>
  <si>
    <t>NP_001135921.1</t>
  </si>
  <si>
    <t>NLRX1</t>
  </si>
  <si>
    <t>BCL2, BCL2L1</t>
  </si>
  <si>
    <t>Affinity capture-western</t>
  </si>
  <si>
    <t xml:space="preserve"> BCL2L1 
</t>
  </si>
  <si>
    <t>XP_012360968.1</t>
  </si>
  <si>
    <t>Extracellular(75)</t>
  </si>
  <si>
    <t>SPNS2</t>
  </si>
  <si>
    <t>3wdo.1.A</t>
  </si>
  <si>
    <t>MFS Transporter</t>
  </si>
  <si>
    <t>AL390215.1</t>
  </si>
  <si>
    <t>NONHSAT141555.2</t>
  </si>
  <si>
    <t>ENST00000569969.1</t>
  </si>
  <si>
    <t xml:space="preserve">TRAF7 </t>
  </si>
  <si>
    <t>PF13445.4</t>
  </si>
  <si>
    <t>zf-RING_UBOX</t>
  </si>
  <si>
    <t>NP_115647.2</t>
  </si>
  <si>
    <t>MAP3K3, RIPK4</t>
  </si>
  <si>
    <t xml:space="preserve"> SKP1, CDC6,MAP3K3</t>
  </si>
  <si>
    <t>XP_001162318.1</t>
  </si>
  <si>
    <t>MT</t>
  </si>
  <si>
    <t>Cytoplasmic(97)</t>
  </si>
  <si>
    <t>5a1u.1.C</t>
  </si>
  <si>
    <t>COATOMER SUBUNIT ALPHA</t>
  </si>
  <si>
    <t>AL136921.1</t>
  </si>
  <si>
    <t>NONHSAT172549.1</t>
  </si>
  <si>
    <t>NONHSAT052068</t>
  </si>
  <si>
    <t>NONHSAT052067</t>
  </si>
  <si>
    <t>MTA2</t>
  </si>
  <si>
    <t>XP_003274125.1</t>
  </si>
  <si>
    <t xml:space="preserve">GTF2E2, MTOR, BCL11B, CHD3 </t>
  </si>
  <si>
    <t xml:space="preserve">HDAC1, HDAC2, RBBP4, CHD4, </t>
  </si>
  <si>
    <t xml:space="preserve"> RBBP7,  RBBP4,  MBD3,  CHD4,   HDAC2,  HDAC1, CHD3</t>
  </si>
  <si>
    <t>NP_004730.2</t>
  </si>
  <si>
    <t>MTA3</t>
  </si>
  <si>
    <t xml:space="preserve"> NM_001330292.1</t>
  </si>
  <si>
    <t>CR749481.1</t>
  </si>
  <si>
    <t>NONHSAT021771</t>
  </si>
  <si>
    <t>PF00320.25</t>
  </si>
  <si>
    <t>GATA</t>
  </si>
  <si>
    <t>SPAG16</t>
  </si>
  <si>
    <t>PF00400.00</t>
  </si>
  <si>
    <t>XP_011510117.1</t>
  </si>
  <si>
    <t>MEIG1, SPAG6</t>
  </si>
  <si>
    <t>BAG3</t>
  </si>
  <si>
    <t>Affinity capture-Luminiscence</t>
  </si>
  <si>
    <t xml:space="preserve"> SPAG6,  MEIG1</t>
  </si>
  <si>
    <t>Y2H</t>
  </si>
  <si>
    <t>XP_016805922.1</t>
  </si>
  <si>
    <t>Nuclear protein(97)</t>
  </si>
  <si>
    <t>WDR5</t>
  </si>
  <si>
    <t xml:space="preserve"> NR_047659.1</t>
  </si>
  <si>
    <t>3jb9.1.S</t>
  </si>
  <si>
    <t>Pre-mRNA-processing factor 19</t>
  </si>
  <si>
    <t>CR749477.1</t>
  </si>
  <si>
    <t>NONHSAT076715.2</t>
  </si>
  <si>
    <t>NONHSAT076715</t>
  </si>
  <si>
    <t>WDR5B</t>
  </si>
  <si>
    <t>MIER1</t>
  </si>
  <si>
    <t>XP_014201084.1</t>
  </si>
  <si>
    <t>TUBB1, HDAC1, CDYL</t>
  </si>
  <si>
    <t xml:space="preserve"> HDAC1, CDYL
</t>
  </si>
  <si>
    <t>HDAC1, HDAC2</t>
  </si>
  <si>
    <t>XP_014201080.1</t>
  </si>
  <si>
    <t>MIER53</t>
  </si>
  <si>
    <t>4bkx.1.A</t>
  </si>
  <si>
    <t>METASTASIS-ASSOCIATED PROTEIN MTA1</t>
  </si>
  <si>
    <t>CR627441.1</t>
  </si>
  <si>
    <t>NONHSAT151746.1</t>
  </si>
  <si>
    <t>RNF34</t>
  </si>
  <si>
    <t>PF13920.4</t>
  </si>
  <si>
    <t>zf-C3HC4_3</t>
  </si>
  <si>
    <t>NP_919247.1</t>
  </si>
  <si>
    <t>DNAJA3, UBE2F, PRKACB</t>
  </si>
  <si>
    <t>UNC119, HSPA2</t>
  </si>
  <si>
    <t xml:space="preserve"> PPARGC1A,  SF3A2,  DNAJA3
</t>
  </si>
  <si>
    <t>XP_003314035.1</t>
  </si>
  <si>
    <t>RFFL</t>
  </si>
  <si>
    <t>NM_025126.3</t>
  </si>
  <si>
    <t>1y02.1.A</t>
  </si>
  <si>
    <t>FYVE-RING finger protein SAKURA</t>
  </si>
  <si>
    <t>AB084914.1</t>
  </si>
  <si>
    <t>NONHSAT031431</t>
  </si>
  <si>
    <t xml:space="preserve">POLDIP3 </t>
  </si>
  <si>
    <t>NP_835237.1</t>
  </si>
  <si>
    <t xml:space="preserve">EIF4A3, NQO1, EIF4G2 </t>
  </si>
  <si>
    <t>RPS6KB1, EIF4A3</t>
  </si>
  <si>
    <t>Affinity capture-MS, Affinity capture-western</t>
  </si>
  <si>
    <t xml:space="preserve">  RPS6KB1,  NCBP1,  ERH, EIF4A3</t>
  </si>
  <si>
    <t>EAW73264.1</t>
  </si>
  <si>
    <t>NM_178136.2</t>
  </si>
  <si>
    <t>1no8.1.A</t>
  </si>
  <si>
    <t>ALY</t>
  </si>
  <si>
    <t>AL160112.1</t>
  </si>
  <si>
    <t>NONHSAT223238.1</t>
  </si>
  <si>
    <t>e-140</t>
  </si>
  <si>
    <t>NONHSAT087069</t>
  </si>
  <si>
    <t>EIF4G2, NQO1</t>
  </si>
  <si>
    <t>NIPA1</t>
  </si>
  <si>
    <t>PF05653.12</t>
  </si>
  <si>
    <t>Mg_trans_NIPA</t>
  </si>
  <si>
    <t>XP_015307999.1</t>
  </si>
  <si>
    <t>XP_012315784.1</t>
  </si>
  <si>
    <t xml:space="preserve">NIPAL1 </t>
  </si>
  <si>
    <t xml:space="preserve"> AK314073.1</t>
  </si>
  <si>
    <t>2i68.1.A</t>
  </si>
  <si>
    <t>Protein emrE</t>
  </si>
  <si>
    <t>AB089319.1</t>
  </si>
  <si>
    <t>NONHSAT171363.1</t>
  </si>
  <si>
    <t xml:space="preserve"> NIPAL4</t>
  </si>
  <si>
    <t>TMEM205</t>
  </si>
  <si>
    <t>PF13664.4</t>
  </si>
  <si>
    <t>DUF4149</t>
  </si>
  <si>
    <t>NP_001124814.1</t>
  </si>
  <si>
    <t>CD1B</t>
  </si>
  <si>
    <t>2n28.1.A</t>
  </si>
  <si>
    <t>Protein Vpu</t>
  </si>
  <si>
    <t>NM_033408.3</t>
  </si>
  <si>
    <t>NONHSAT180165.1</t>
  </si>
  <si>
    <t>NONHSAT061135</t>
  </si>
  <si>
    <t>NONHSAT061136</t>
  </si>
  <si>
    <t>FAM213B</t>
  </si>
  <si>
    <t>PF13911.4</t>
  </si>
  <si>
    <t>AhpC-TSA_2</t>
  </si>
  <si>
    <t>XP_009445131.1</t>
  </si>
  <si>
    <t>TNFSF11</t>
  </si>
  <si>
    <t xml:space="preserve"> PTGS2,  TBXAS1</t>
  </si>
  <si>
    <t xml:space="preserve">FAM213A
</t>
  </si>
  <si>
    <t>3gkk.1.A</t>
  </si>
  <si>
    <t>Bacterioferritin comigratory protein</t>
  </si>
  <si>
    <t>NM_001195738.1</t>
  </si>
  <si>
    <t>NONHSAT150996.1</t>
  </si>
  <si>
    <t>NONHSAT000470</t>
  </si>
  <si>
    <t>MPDU1</t>
  </si>
  <si>
    <t>PF04193.12</t>
  </si>
  <si>
    <t>PQ-loop</t>
  </si>
  <si>
    <t>AAH01898.1</t>
  </si>
  <si>
    <t>HERC2, SLC1A5, MORF4L2</t>
  </si>
  <si>
    <t>5ctg.1.C</t>
  </si>
  <si>
    <t>Bidirectional sugar transporter SWEET2b</t>
  </si>
  <si>
    <t>NM_004870.3</t>
  </si>
  <si>
    <t>NONHSAT145410.2</t>
  </si>
  <si>
    <t>NONHSAT145418</t>
  </si>
  <si>
    <t>NONHSAT145409.2</t>
  </si>
  <si>
    <t>NONHSAT145414</t>
  </si>
  <si>
    <t>ZNF7</t>
  </si>
  <si>
    <t>PF01352.25</t>
  </si>
  <si>
    <t>KRAB</t>
  </si>
  <si>
    <t>XP_016869303.1</t>
  </si>
  <si>
    <t>RPL7, MAPK3</t>
  </si>
  <si>
    <t>RPL7</t>
  </si>
  <si>
    <t>MAPK3, RPL7</t>
  </si>
  <si>
    <t>EAW82042.1</t>
  </si>
  <si>
    <t>Nuclear(75)</t>
  </si>
  <si>
    <t>ZNF818P</t>
  </si>
  <si>
    <t>NM_001282795.1</t>
  </si>
  <si>
    <t>2i13.1.C</t>
  </si>
  <si>
    <t>Aart</t>
  </si>
  <si>
    <t>NONHSAT129843.2</t>
  </si>
  <si>
    <t>NONHSAT129843</t>
  </si>
  <si>
    <t>ZNF83</t>
  </si>
  <si>
    <t>NONHSAT129840</t>
  </si>
  <si>
    <t>NME7</t>
  </si>
  <si>
    <t>PF06565.10</t>
  </si>
  <si>
    <t>DUF1126</t>
  </si>
  <si>
    <t>AAP36334.1</t>
  </si>
  <si>
    <t>CDK5RAP2, FKBP6</t>
  </si>
  <si>
    <t>FKBP6</t>
  </si>
  <si>
    <t xml:space="preserve"> POLR1B</t>
  </si>
  <si>
    <t>Cytoplasm(94)</t>
  </si>
  <si>
    <t>NME5</t>
  </si>
  <si>
    <t>NM_197972.2</t>
  </si>
  <si>
    <t>3ztp.1.A</t>
  </si>
  <si>
    <t>NUCLEOSIDE DIPHOSPHATE KINASE</t>
  </si>
  <si>
    <t>NM_013330.4</t>
  </si>
  <si>
    <t>NONHSAT186629.1</t>
  </si>
  <si>
    <t>NONHSAT007456</t>
  </si>
  <si>
    <t>PF00334.17</t>
  </si>
  <si>
    <t>NDK</t>
  </si>
  <si>
    <t>CDK5RAP2</t>
  </si>
  <si>
    <t>NONHSAT007457</t>
  </si>
  <si>
    <t xml:space="preserve">ACTR3B </t>
  </si>
  <si>
    <t>PF00022.17</t>
  </si>
  <si>
    <t>Actin</t>
  </si>
  <si>
    <t>XP_003792075.1</t>
  </si>
  <si>
    <t>ARPC2, ARPC3</t>
  </si>
  <si>
    <t>ARPC2</t>
  </si>
  <si>
    <t>Pull down</t>
  </si>
  <si>
    <t>Cytoplasm (94)</t>
  </si>
  <si>
    <t>ACTR3C</t>
  </si>
  <si>
    <t>4xei.1.A</t>
  </si>
  <si>
    <t>Actin-related protein 3</t>
  </si>
  <si>
    <t>NM_020445.5</t>
  </si>
  <si>
    <t>NONHSAT139467.2</t>
  </si>
  <si>
    <t>NONHSAT139467</t>
  </si>
  <si>
    <t>ACTR3</t>
  </si>
  <si>
    <t>NONHSAT147608</t>
  </si>
  <si>
    <t>PF07686.15</t>
  </si>
  <si>
    <t>V-set</t>
  </si>
  <si>
    <t>ANV21822.1</t>
  </si>
  <si>
    <t xml:space="preserve"> IL13RA1,  ST14, EGFR</t>
  </si>
  <si>
    <t>ANV21855.1</t>
  </si>
  <si>
    <t>4yqx.1.B</t>
  </si>
  <si>
    <t>JES6-1 VL domain</t>
  </si>
  <si>
    <t>AF206020.1</t>
  </si>
  <si>
    <t>NONHSAT072266.2</t>
  </si>
  <si>
    <t>NONHSAT072268</t>
  </si>
  <si>
    <t>PF01417.18</t>
  </si>
  <si>
    <t>ENTH</t>
  </si>
  <si>
    <t>XP_005257123.1</t>
  </si>
  <si>
    <t>2dcp.1.A</t>
  </si>
  <si>
    <t>hypothetical protein (RAFL09-17-B18)</t>
  </si>
  <si>
    <t>XM_011524355.1</t>
  </si>
  <si>
    <t>NONHSAT056449.2</t>
  </si>
  <si>
    <t>ENST00000575922.1</t>
  </si>
  <si>
    <t>NONHSAT175736.1</t>
  </si>
  <si>
    <t>NONHSAT056453</t>
  </si>
  <si>
    <t>PF01841.17</t>
  </si>
  <si>
    <t>Transglut_core</t>
  </si>
  <si>
    <t>NP_060767.2</t>
  </si>
  <si>
    <t>RAD23A, RAD23B</t>
  </si>
  <si>
    <t>XP_003309721.1</t>
  </si>
  <si>
    <t>NM_018297.3</t>
  </si>
  <si>
    <t>2f4m.1.A</t>
  </si>
  <si>
    <t>peptide N-glycanase</t>
  </si>
  <si>
    <t>XM_011533944.1</t>
  </si>
  <si>
    <t>NONHSAT088717.2</t>
  </si>
  <si>
    <t>NONHSAT088715</t>
  </si>
  <si>
    <t>PF04721.15</t>
  </si>
  <si>
    <t>PAW</t>
  </si>
  <si>
    <t xml:space="preserve"> AF250924.2</t>
  </si>
  <si>
    <t>NONHSAT088716.2</t>
  </si>
  <si>
    <t>NONHSAT088717</t>
  </si>
  <si>
    <t>PF15512.4</t>
  </si>
  <si>
    <t>CAF-1_p60_C</t>
  </si>
  <si>
    <t>NP_005432.1</t>
  </si>
  <si>
    <t xml:space="preserve"> CHAF1A,  ASF1B</t>
  </si>
  <si>
    <t>BAG35970.1</t>
  </si>
  <si>
    <t>5lcw.1.R</t>
  </si>
  <si>
    <t>Cell division cycle protein 20 homolog</t>
  </si>
  <si>
    <t>XM_011529755.2</t>
  </si>
  <si>
    <t>NONHSAT191624.1</t>
  </si>
  <si>
    <t>PPA2</t>
  </si>
  <si>
    <t>PF00719.17</t>
  </si>
  <si>
    <t>Pyrophosphatase</t>
  </si>
  <si>
    <t>AAH22803.1</t>
  </si>
  <si>
    <t>VKORC1, AIP</t>
  </si>
  <si>
    <t>VKROC1</t>
  </si>
  <si>
    <t>ATP6VOB</t>
  </si>
  <si>
    <t>PPA1</t>
  </si>
  <si>
    <t>1pyp.1.A</t>
  </si>
  <si>
    <t>INORGANIC PYROPHOSPHATASE</t>
  </si>
  <si>
    <t>NM_176867.3</t>
  </si>
  <si>
    <t>NONHSAT212514.1</t>
  </si>
  <si>
    <t>NONHSAT097674</t>
  </si>
  <si>
    <t>AIP</t>
  </si>
  <si>
    <t>NONHSAT171310.1</t>
  </si>
  <si>
    <t xml:space="preserve">ANKLE1 </t>
  </si>
  <si>
    <t>PF03020.13</t>
  </si>
  <si>
    <t>LEM</t>
  </si>
  <si>
    <t>Q8NAG6.2</t>
  </si>
  <si>
    <t>SUMO1, TRIB2</t>
  </si>
  <si>
    <t>NP_689576.5</t>
  </si>
  <si>
    <t>Mitochondria (75)</t>
  </si>
  <si>
    <t>2wsh.1.A</t>
  </si>
  <si>
    <t>ENDONUCLEASE II</t>
  </si>
  <si>
    <t>AK096688.1</t>
  </si>
  <si>
    <t>NONHSAT148099.2</t>
  </si>
  <si>
    <t>NONHSAT148099</t>
  </si>
  <si>
    <t>NONHSAT087206.2</t>
  </si>
  <si>
    <t xml:space="preserve"> FKBP6</t>
  </si>
  <si>
    <t>POLR1B</t>
  </si>
  <si>
    <t>AK290701.1</t>
  </si>
  <si>
    <t>PF04845.11</t>
  </si>
  <si>
    <t>PurA</t>
  </si>
  <si>
    <t>XP_013368323.1</t>
  </si>
  <si>
    <t>PURB, RFC3</t>
  </si>
  <si>
    <t>EAW62076.1</t>
  </si>
  <si>
    <t>BT019388.1</t>
  </si>
  <si>
    <t>3k44.1.A</t>
  </si>
  <si>
    <t>Purine-rich binding protein-alpha, isoform B</t>
  </si>
  <si>
    <t>NONHSAT120407.2</t>
  </si>
  <si>
    <t>NONHSAT120407</t>
  </si>
  <si>
    <t>BC110574.1</t>
  </si>
  <si>
    <t>TECPR1</t>
  </si>
  <si>
    <t>PF06462.10</t>
  </si>
  <si>
    <t>Hyd_WA</t>
  </si>
  <si>
    <t>NP_056210.1</t>
  </si>
  <si>
    <t>ATG12, ATG5</t>
  </si>
  <si>
    <t>BAF85685.1</t>
  </si>
  <si>
    <t>Cytoplasm(53)</t>
  </si>
  <si>
    <t>AB037779.1</t>
  </si>
  <si>
    <t>4ruq.1.A</t>
  </si>
  <si>
    <t>Fish-egg lectin</t>
  </si>
  <si>
    <t>NONHSAT213744.1</t>
  </si>
  <si>
    <t>NONHSAT122181</t>
  </si>
  <si>
    <t>NONHSAT122182</t>
  </si>
  <si>
    <t>PF06398.9</t>
  </si>
  <si>
    <t>Pex24p</t>
  </si>
  <si>
    <t>KIAA1210</t>
  </si>
  <si>
    <t>XP_006724837.1</t>
  </si>
  <si>
    <t>XP_016885177.1</t>
  </si>
  <si>
    <t>5ieu.1.A</t>
  </si>
  <si>
    <t>Bacterial proteasome activator</t>
  </si>
  <si>
    <t>AB033036.1</t>
  </si>
  <si>
    <t>NONHSAT183265.1</t>
  </si>
  <si>
    <t>e-101</t>
  </si>
  <si>
    <t>NONHSAT054304</t>
  </si>
  <si>
    <t>NONHSAT194949.1</t>
  </si>
  <si>
    <t>e-100</t>
  </si>
  <si>
    <t>NONHSAT091437</t>
  </si>
  <si>
    <t>ZNF407</t>
  </si>
  <si>
    <t>NP_060227.2</t>
  </si>
  <si>
    <t>C1QTNF9</t>
  </si>
  <si>
    <t>XP_003827347.1</t>
  </si>
  <si>
    <t>Nuclear   (97)</t>
  </si>
  <si>
    <t>ZNF808</t>
  </si>
  <si>
    <t>AB051490.1</t>
  </si>
  <si>
    <t>NONHSAT068180.2</t>
  </si>
  <si>
    <t>NONHSAT059883</t>
  </si>
  <si>
    <t>NONHSAT059884</t>
  </si>
  <si>
    <t>EAW81789.1</t>
  </si>
  <si>
    <t>NP_055659.2</t>
  </si>
  <si>
    <t>AB002295.1</t>
  </si>
  <si>
    <t>PROTEIN (TRANSCRIPTION FACTOR IIIA)</t>
  </si>
  <si>
    <t> AB002327.1</t>
  </si>
  <si>
    <t>NP_055618.2</t>
  </si>
  <si>
    <t>UBC, SEC23IP</t>
  </si>
  <si>
    <t>CAH10523.1</t>
  </si>
  <si>
    <t>Nuclear  (98)</t>
  </si>
  <si>
    <t>AB002333.2</t>
  </si>
  <si>
    <t>NONHSAT155905.1</t>
  </si>
  <si>
    <t>ENST00000371192.1</t>
  </si>
  <si>
    <t>NONHSAT155904.1</t>
  </si>
  <si>
    <t>ENST00000534948.1</t>
  </si>
  <si>
    <t>NONHSAT155903.1</t>
  </si>
  <si>
    <t>ENST00000567632.1</t>
  </si>
  <si>
    <t>C12orf65</t>
  </si>
  <si>
    <t>PF00472.18</t>
  </si>
  <si>
    <t>RF-1</t>
  </si>
  <si>
    <t>XP_003812169.1</t>
  </si>
  <si>
    <t>MYLK2</t>
  </si>
  <si>
    <t>MRPS16</t>
  </si>
  <si>
    <t>Co-Imuunoprecipitation</t>
  </si>
  <si>
    <t>Mito  (94)</t>
  </si>
  <si>
    <t>2rsm.1.A</t>
  </si>
  <si>
    <t>Probable peptide chain release factor C12orf65 homolog, mitochondrial</t>
  </si>
  <si>
    <t>NM_152269.4</t>
  </si>
  <si>
    <t>NONHSAT168320.1</t>
  </si>
  <si>
    <t>NONHSAT031569</t>
  </si>
  <si>
    <t>XP_003276272.1</t>
  </si>
  <si>
    <t>CDK2</t>
  </si>
  <si>
    <t>NONHSAT140658.2</t>
  </si>
  <si>
    <t>IBA57</t>
  </si>
  <si>
    <t>PF08669.9</t>
  </si>
  <si>
    <t>GCV_T_C</t>
  </si>
  <si>
    <t>XP_004028587.1</t>
  </si>
  <si>
    <t>MINOS1</t>
  </si>
  <si>
    <t>NONO, CIORF123</t>
  </si>
  <si>
    <t>ISCA2</t>
  </si>
  <si>
    <t>Mito  (95)</t>
  </si>
  <si>
    <t>NM_001310327.1</t>
  </si>
  <si>
    <t>1v5v.1.A</t>
  </si>
  <si>
    <t>aminomethyltransferase</t>
  </si>
  <si>
    <t>NM_001010867.3</t>
  </si>
  <si>
    <t>NONHSAT009996.2</t>
  </si>
  <si>
    <t>e-142</t>
  </si>
  <si>
    <t>NONHSAT009996</t>
  </si>
  <si>
    <t>XP_514253.3</t>
  </si>
  <si>
    <t>ISCA1</t>
  </si>
  <si>
    <t>CLUH</t>
  </si>
  <si>
    <t>PF15044.4</t>
  </si>
  <si>
    <t>CLU_N</t>
  </si>
  <si>
    <t>XP_011522070.1</t>
  </si>
  <si>
    <t>APPL1, TRIM16, CYFIP1</t>
  </si>
  <si>
    <t>NP_056044.3</t>
  </si>
  <si>
    <t>5a6c.1.A</t>
  </si>
  <si>
    <t>G-PROTEIN-SIGNALING MODULATOR 2, AFADIN</t>
  </si>
  <si>
    <t>CR627449.1</t>
  </si>
  <si>
    <t>NONHSAT144983.2</t>
  </si>
  <si>
    <t>NONHSAT144982</t>
  </si>
  <si>
    <t>PF13236.4</t>
  </si>
  <si>
    <t>CLU</t>
  </si>
  <si>
    <t>MDN1</t>
  </si>
  <si>
    <t>Crosss-linking study</t>
  </si>
  <si>
    <t>PF12807.5</t>
  </si>
  <si>
    <t>eIF3_p135</t>
  </si>
  <si>
    <t>PF13424.4</t>
  </si>
  <si>
    <t>TPR_12</t>
  </si>
  <si>
    <t xml:space="preserve">RHO </t>
  </si>
  <si>
    <t>PF10413.7</t>
  </si>
  <si>
    <t>Rhodopsin_N</t>
  </si>
  <si>
    <t>NP_000530.1</t>
  </si>
  <si>
    <t>SAG, GRK1</t>
  </si>
  <si>
    <t>SAG</t>
  </si>
  <si>
    <t>Anti-tag Co-Imuunoprecipitation</t>
  </si>
  <si>
    <t>4ZWJ_A</t>
  </si>
  <si>
    <t>OPN1SW</t>
  </si>
  <si>
    <t>4zwj.1.A</t>
  </si>
  <si>
    <t>Chimera protein of human Rhodopsin, mouse S-arrestin, and T4 Endolysin</t>
  </si>
  <si>
    <t>BX537381.1</t>
  </si>
  <si>
    <t>NONHSAT082391.2</t>
  </si>
  <si>
    <t>PF00001.19</t>
  </si>
  <si>
    <t>7tm_1</t>
  </si>
  <si>
    <t>GRK1</t>
  </si>
  <si>
    <t>Biochemical activity</t>
  </si>
  <si>
    <t>Biochemical activity assay</t>
  </si>
  <si>
    <t>AIK20539.1</t>
  </si>
  <si>
    <t>GNAT1</t>
  </si>
  <si>
    <t>LPAR6</t>
  </si>
  <si>
    <t>NP_005758.2</t>
  </si>
  <si>
    <t>ZDHHC17, RARS2</t>
  </si>
  <si>
    <t>LPAR2, LPAR1, LPAR3</t>
  </si>
  <si>
    <t>Nuclear  (53)</t>
  </si>
  <si>
    <t>LPAR4</t>
  </si>
  <si>
    <t>2lnl.1.A</t>
  </si>
  <si>
    <t>C-X-C chemokine receptor type 1</t>
  </si>
  <si>
    <t>BX537445.1</t>
  </si>
  <si>
    <t>NONHSAT214073.1</t>
  </si>
  <si>
    <t>NONHSAT033714</t>
  </si>
  <si>
    <t>XP_001151721.2</t>
  </si>
  <si>
    <t>NONHSAT178434.1</t>
  </si>
  <si>
    <t>DKFZp781I1948</t>
  </si>
  <si>
    <t>P04000.1</t>
  </si>
  <si>
    <t>TICAM2</t>
  </si>
  <si>
    <t>Invitro assay</t>
  </si>
  <si>
    <t>Extracellular (75)</t>
  </si>
  <si>
    <t>CR749814.1</t>
  </si>
  <si>
    <t>NONHSAT139145.2</t>
  </si>
  <si>
    <t>e-105</t>
  </si>
  <si>
    <t>NONHSAT139145</t>
  </si>
  <si>
    <t>NP_064445.2</t>
  </si>
  <si>
    <t>TEX28</t>
  </si>
  <si>
    <t>NONHSAT139144.2</t>
  </si>
  <si>
    <t>NONHSAT139144</t>
  </si>
  <si>
    <t>t-test</t>
  </si>
  <si>
    <t>Hypothesized Mean Difference</t>
  </si>
  <si>
    <t>Variable 1</t>
  </si>
  <si>
    <t>Variable 2</t>
  </si>
  <si>
    <t>Observations</t>
  </si>
  <si>
    <t>Pearson Correlation</t>
  </si>
  <si>
    <t>Observed Mean Difference</t>
  </si>
  <si>
    <t>Variance of the Differences</t>
  </si>
  <si>
    <t>t Stat</t>
  </si>
  <si>
    <t>P (T&lt;=t) one-tail</t>
  </si>
  <si>
    <t>t Critical one-tail</t>
  </si>
  <si>
    <t>P (T&lt;=t) two-tail</t>
  </si>
  <si>
    <t>t Critical two-tail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</si>
</sst>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m"/>
  </numFmts>
  <fonts count="23" x14ac:knownFonts="1">
    <font>
      <sz val="10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Times New Roman"/>
      <family val="1"/>
      <charset val="1"/>
    </font>
    <font>
      <b/>
      <sz val="11"/>
      <color indexed="8"/>
      <name val="Calibri"/>
      <family val="2"/>
      <charset val="1"/>
    </font>
    <font>
      <u/>
      <sz val="11"/>
      <color indexed="30"/>
      <name val="Calibri"/>
      <family val="2"/>
      <charset val="1"/>
    </font>
    <font>
      <sz val="10"/>
      <color indexed="12"/>
      <name val="Arial"/>
      <family val="2"/>
    </font>
    <font>
      <sz val="10"/>
      <color indexed="16"/>
      <name val="Arial"/>
      <family val="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13"/>
      </patternFill>
    </fill>
    <fill>
      <patternFill patternType="solid">
        <fgColor indexed="47"/>
        <bgColor indexed="5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4"/>
      </patternFill>
    </fill>
    <fill>
      <patternFill patternType="solid">
        <fgColor indexed="55"/>
        <bgColor indexed="34"/>
      </patternFill>
    </fill>
    <fill>
      <patternFill patternType="solid">
        <fgColor indexed="34"/>
        <bgColor indexed="55"/>
      </patternFill>
    </fill>
    <fill>
      <patternFill patternType="solid">
        <fgColor indexed="41"/>
        <bgColor indexed="24"/>
      </patternFill>
    </fill>
    <fill>
      <patternFill patternType="solid">
        <fgColor indexed="29"/>
        <bgColor indexed="46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24"/>
      </patternFill>
    </fill>
    <fill>
      <patternFill patternType="solid">
        <fgColor indexed="52"/>
        <bgColor indexed="47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55"/>
      </patternFill>
    </fill>
    <fill>
      <patternFill patternType="solid">
        <fgColor indexed="13"/>
        <bgColor indexed="42"/>
      </patternFill>
    </fill>
    <fill>
      <patternFill patternType="solid">
        <fgColor indexed="24"/>
        <bgColor indexed="41"/>
      </patternFill>
    </fill>
    <fill>
      <patternFill patternType="solid">
        <fgColor indexed="45"/>
        <bgColor indexed="46"/>
      </patternFill>
    </fill>
    <fill>
      <patternFill patternType="solid">
        <fgColor indexed="31"/>
        <bgColor indexed="22"/>
      </patternFill>
    </fill>
    <fill>
      <patternFill patternType="solid">
        <fgColor indexed="51"/>
        <bgColor indexed="47"/>
      </patternFill>
    </fill>
    <fill>
      <patternFill patternType="solid">
        <fgColor indexed="44"/>
        <bgColor indexed="22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1">
    <xf numFmtId="0" fontId="0" fillId="0" borderId="0"/>
    <xf numFmtId="0" fontId="1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2" borderId="1" applyNumberFormat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0" fillId="8" borderId="0" applyNumberFormat="0" applyBorder="0" applyAlignment="0" applyProtection="0"/>
    <xf numFmtId="0" fontId="12" fillId="0" borderId="0"/>
    <xf numFmtId="0" fontId="22" fillId="0" borderId="0"/>
    <xf numFmtId="0" fontId="12" fillId="0" borderId="0"/>
  </cellStyleXfs>
  <cellXfs count="46">
    <xf numFmtId="0" fontId="0" fillId="0" borderId="0" xfId="0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wrapText="1"/>
    </xf>
    <xf numFmtId="0" fontId="1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0" fillId="12" borderId="0" xfId="0" applyFont="1" applyFill="1" applyAlignment="1">
      <alignment horizontal="center"/>
    </xf>
    <xf numFmtId="0" fontId="0" fillId="13" borderId="0" xfId="0" applyFill="1" applyAlignment="1">
      <alignment horizontal="left"/>
    </xf>
    <xf numFmtId="0" fontId="0" fillId="21" borderId="0" xfId="0" applyFill="1" applyAlignment="1">
      <alignment horizontal="left"/>
    </xf>
    <xf numFmtId="0" fontId="0" fillId="22" borderId="0" xfId="0" applyFont="1" applyFill="1" applyAlignment="1">
      <alignment horizontal="left"/>
    </xf>
    <xf numFmtId="0" fontId="18" fillId="10" borderId="0" xfId="0" applyFont="1" applyFill="1" applyAlignment="1">
      <alignment horizontal="center"/>
    </xf>
    <xf numFmtId="0" fontId="0" fillId="23" borderId="0" xfId="0" applyFill="1" applyAlignment="1">
      <alignment horizontal="left"/>
    </xf>
    <xf numFmtId="0" fontId="0" fillId="15" borderId="0" xfId="0" applyFont="1" applyFill="1" applyAlignment="1">
      <alignment horizontal="center"/>
    </xf>
    <xf numFmtId="0" fontId="0" fillId="15" borderId="0" xfId="0" applyFill="1" applyAlignment="1">
      <alignment horizontal="left"/>
    </xf>
    <xf numFmtId="0" fontId="0" fillId="12" borderId="0" xfId="0" applyFont="1" applyFill="1" applyAlignment="1">
      <alignment horizontal="left"/>
    </xf>
    <xf numFmtId="0" fontId="0" fillId="14" borderId="0" xfId="0" applyFont="1" applyFill="1" applyAlignment="1">
      <alignment horizontal="left"/>
    </xf>
    <xf numFmtId="0" fontId="0" fillId="16" borderId="0" xfId="0" applyFont="1" applyFill="1" applyAlignment="1">
      <alignment horizontal="left"/>
    </xf>
    <xf numFmtId="0" fontId="0" fillId="17" borderId="0" xfId="0" applyFont="1" applyFill="1" applyAlignment="1">
      <alignment horizontal="left"/>
    </xf>
    <xf numFmtId="0" fontId="0" fillId="18" borderId="0" xfId="0" applyFont="1" applyFill="1" applyAlignment="1">
      <alignment horizontal="left"/>
    </xf>
    <xf numFmtId="0" fontId="0" fillId="19" borderId="0" xfId="0" applyFont="1" applyFill="1" applyAlignment="1">
      <alignment horizontal="left"/>
    </xf>
    <xf numFmtId="0" fontId="0" fillId="20" borderId="0" xfId="0" applyFont="1" applyFill="1" applyAlignment="1">
      <alignment horizontal="left"/>
    </xf>
    <xf numFmtId="11" fontId="0" fillId="0" borderId="0" xfId="0" applyNumberFormat="1" applyAlignment="1">
      <alignment horizontal="left"/>
    </xf>
    <xf numFmtId="0" fontId="19" fillId="0" borderId="0" xfId="1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19" fillId="0" borderId="0" xfId="1" applyNumberFormat="1" applyFont="1" applyFill="1" applyBorder="1" applyAlignment="1" applyProtection="1">
      <alignment horizontal="left"/>
    </xf>
    <xf numFmtId="0" fontId="20" fillId="0" borderId="0" xfId="0" applyFont="1" applyAlignment="1">
      <alignment horizontal="left"/>
    </xf>
    <xf numFmtId="11" fontId="0" fillId="9" borderId="0" xfId="0" applyNumberFormat="1" applyFont="1" applyFill="1" applyAlignment="1">
      <alignment horizontal="left"/>
    </xf>
    <xf numFmtId="164" fontId="0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21" fillId="0" borderId="0" xfId="0" applyFont="1"/>
    <xf numFmtId="0" fontId="0" fillId="14" borderId="0" xfId="0" applyFont="1" applyFill="1" applyBorder="1" applyAlignment="1">
      <alignment horizontal="center"/>
    </xf>
    <xf numFmtId="0" fontId="0" fillId="15" borderId="0" xfId="0" applyFont="1" applyFill="1" applyBorder="1" applyAlignment="1">
      <alignment horizontal="center"/>
    </xf>
    <xf numFmtId="0" fontId="0" fillId="16" borderId="0" xfId="0" applyFont="1" applyFill="1" applyBorder="1" applyAlignment="1">
      <alignment horizontal="center"/>
    </xf>
    <xf numFmtId="0" fontId="0" fillId="17" borderId="0" xfId="0" applyFont="1" applyFill="1" applyBorder="1" applyAlignment="1">
      <alignment horizontal="center"/>
    </xf>
    <xf numFmtId="0" fontId="0" fillId="18" borderId="0" xfId="0" applyFont="1" applyFill="1" applyBorder="1" applyAlignment="1">
      <alignment horizontal="center"/>
    </xf>
    <xf numFmtId="0" fontId="0" fillId="19" borderId="0" xfId="0" applyFont="1" applyFill="1" applyBorder="1" applyAlignment="1">
      <alignment horizontal="center"/>
    </xf>
    <xf numFmtId="0" fontId="0" fillId="20" borderId="0" xfId="0" applyFont="1" applyFill="1" applyBorder="1" applyAlignment="1">
      <alignment horizontal="center"/>
    </xf>
    <xf numFmtId="0" fontId="16" fillId="21" borderId="0" xfId="0" applyFont="1" applyFill="1" applyBorder="1" applyAlignment="1">
      <alignment horizontal="center"/>
    </xf>
    <xf numFmtId="0" fontId="0" fillId="21" borderId="0" xfId="0" applyFont="1" applyFill="1" applyBorder="1" applyAlignment="1">
      <alignment horizontal="center"/>
    </xf>
  </cellXfs>
  <cellStyles count="21">
    <cellStyle name="Accent" xfId="14"/>
    <cellStyle name="Accent 1" xfId="15"/>
    <cellStyle name="Accent 2" xfId="16"/>
    <cellStyle name="Accent 3" xfId="17"/>
    <cellStyle name="Bad" xfId="11" builtinId="27" customBuiltin="1"/>
    <cellStyle name="Error" xfId="13"/>
    <cellStyle name="Footnote" xfId="7"/>
    <cellStyle name="Good" xfId="9" builtinId="26" customBuiltin="1"/>
    <cellStyle name="Heading" xfId="2"/>
    <cellStyle name="Heading 1" xfId="3" builtinId="16" customBuiltin="1"/>
    <cellStyle name="Heading 2" xfId="4" builtinId="17" customBuiltin="1"/>
    <cellStyle name="Hyperlink" xfId="1" builtinId="8"/>
    <cellStyle name="Neutral" xfId="10" builtinId="28" customBuiltin="1"/>
    <cellStyle name="Normal" xfId="0" builtinId="0"/>
    <cellStyle name="Normal 2" xfId="18"/>
    <cellStyle name="Normal 3" xfId="19"/>
    <cellStyle name="Normal 4" xfId="20"/>
    <cellStyle name="Note" xfId="6" builtinId="10" customBuiltin="1"/>
    <cellStyle name="Status" xfId="8"/>
    <cellStyle name="Text" xfId="5"/>
    <cellStyle name="Warning" xfId="1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CCFF99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3C3D7"/>
      <rgbColor rgb="00808080"/>
      <rgbColor rgb="009DE9E7"/>
      <rgbColor rgb="00993366"/>
      <rgbColor rgb="00FFFFCC"/>
      <rgbColor rgb="00CCECFF"/>
      <rgbColor rgb="00660066"/>
      <rgbColor rgb="00F2688F"/>
      <rgbColor rgb="000563C1"/>
      <rgbColor rgb="00C1C1FF"/>
      <rgbColor rgb="00000080"/>
      <rgbColor rgb="00FF00FF"/>
      <rgbColor rgb="00FBE5D6"/>
      <rgbColor rgb="0000FFFF"/>
      <rgbColor rgb="00800080"/>
      <rgbColor rgb="00800000"/>
      <rgbColor rgb="00008080"/>
      <rgbColor rgb="000000FF"/>
      <rgbColor rgb="0000CCFF"/>
      <rgbColor rgb="00A5EBE9"/>
      <rgbColor rgb="00CCFFCC"/>
      <rgbColor rgb="00FFFF89"/>
      <rgbColor rgb="00A0C0E0"/>
      <rgbColor rgb="00FF97C1"/>
      <rgbColor rgb="00FF9999"/>
      <rgbColor rgb="00FFCCCC"/>
      <rgbColor rgb="003366FF"/>
      <rgbColor rgb="0071DAFF"/>
      <rgbColor rgb="0099CC00"/>
      <rgbColor rgb="00FFBDBF"/>
      <rgbColor rgb="00FFCCFF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swissmodel.expasy.org/templates/1q3o.1" TargetMode="External"/><Relationship Id="rId117" Type="http://schemas.openxmlformats.org/officeDocument/2006/relationships/hyperlink" Target="https://swissmodel.expasy.org/templates/2i13.1" TargetMode="External"/><Relationship Id="rId21" Type="http://schemas.openxmlformats.org/officeDocument/2006/relationships/hyperlink" Target="https://www.ncbi.nlm.nih.gov/protein/NP_001366.1" TargetMode="External"/><Relationship Id="rId42" Type="http://schemas.openxmlformats.org/officeDocument/2006/relationships/hyperlink" Target="https://www.ncbi.nlm.nih.gov/protein/NP_060757.4" TargetMode="External"/><Relationship Id="rId47" Type="http://schemas.openxmlformats.org/officeDocument/2006/relationships/hyperlink" Target="https://swissmodel.expasy.org/templates/5icn.1" TargetMode="External"/><Relationship Id="rId63" Type="http://schemas.openxmlformats.org/officeDocument/2006/relationships/hyperlink" Target="https://swissmodel.expasy.org/templates/4lmf.5" TargetMode="External"/><Relationship Id="rId68" Type="http://schemas.openxmlformats.org/officeDocument/2006/relationships/hyperlink" Target="https://swissmodel.expasy.org/templates/5aff.1" TargetMode="External"/><Relationship Id="rId84" Type="http://schemas.openxmlformats.org/officeDocument/2006/relationships/hyperlink" Target="https://swissmodel.expasy.org/templates/3mz8.1" TargetMode="External"/><Relationship Id="rId89" Type="http://schemas.openxmlformats.org/officeDocument/2006/relationships/hyperlink" Target="https://swissmodel.expasy.org/templates/4j80.1" TargetMode="External"/><Relationship Id="rId112" Type="http://schemas.openxmlformats.org/officeDocument/2006/relationships/hyperlink" Target="https://swissmodel.expasy.org/templates/3ztp.1" TargetMode="External"/><Relationship Id="rId16" Type="http://schemas.openxmlformats.org/officeDocument/2006/relationships/hyperlink" Target="https://www.ncbi.nlm.nih.gov/protein/NP_115701.2" TargetMode="External"/><Relationship Id="rId107" Type="http://schemas.openxmlformats.org/officeDocument/2006/relationships/hyperlink" Target="https://swissmodel.expasy.org/templates/2dcp.1" TargetMode="External"/><Relationship Id="rId11" Type="http://schemas.openxmlformats.org/officeDocument/2006/relationships/hyperlink" Target="http://www.ncbi.nlm.nih.gov/protein/6688201?report=genbank&amp;log$=protalign&amp;blast_rank=77&amp;RID=B6JCVCZT014" TargetMode="External"/><Relationship Id="rId24" Type="http://schemas.openxmlformats.org/officeDocument/2006/relationships/hyperlink" Target="https://www.ncbi.nlm.nih.gov/protein/NP_001001991.1" TargetMode="External"/><Relationship Id="rId32" Type="http://schemas.openxmlformats.org/officeDocument/2006/relationships/hyperlink" Target="https://swissmodel.expasy.org/templates/4xbm.2" TargetMode="External"/><Relationship Id="rId37" Type="http://schemas.openxmlformats.org/officeDocument/2006/relationships/hyperlink" Target="https://www.ncbi.nlm.nih.gov/protein/AAH08746.1" TargetMode="External"/><Relationship Id="rId40" Type="http://schemas.openxmlformats.org/officeDocument/2006/relationships/hyperlink" Target="https://www.ncbi.nlm.nih.gov/protein/XP_008965886.1" TargetMode="External"/><Relationship Id="rId45" Type="http://schemas.openxmlformats.org/officeDocument/2006/relationships/hyperlink" Target="https://swissmodel.expasy.org/templates/3g0h.1" TargetMode="External"/><Relationship Id="rId53" Type="http://schemas.openxmlformats.org/officeDocument/2006/relationships/hyperlink" Target="https://swissmodel.expasy.org/templates/5k1a.2" TargetMode="External"/><Relationship Id="rId58" Type="http://schemas.openxmlformats.org/officeDocument/2006/relationships/hyperlink" Target="https://swissmodel.expasy.org/templates/3jb9.1" TargetMode="External"/><Relationship Id="rId66" Type="http://schemas.openxmlformats.org/officeDocument/2006/relationships/hyperlink" Target="https://swissmodel.expasy.org/templates/2dl0.1" TargetMode="External"/><Relationship Id="rId74" Type="http://schemas.openxmlformats.org/officeDocument/2006/relationships/hyperlink" Target="https://swissmodel.expasy.org/templates/1k8f.1" TargetMode="External"/><Relationship Id="rId79" Type="http://schemas.openxmlformats.org/officeDocument/2006/relationships/hyperlink" Target="https://swissmodel.expasy.org/templates/5iy6.1" TargetMode="External"/><Relationship Id="rId87" Type="http://schemas.openxmlformats.org/officeDocument/2006/relationships/hyperlink" Target="https://swissmodel.expasy.org/templates/2e6m.1" TargetMode="External"/><Relationship Id="rId102" Type="http://schemas.openxmlformats.org/officeDocument/2006/relationships/hyperlink" Target="https://swissmodel.expasy.org/templates/5ctg.1" TargetMode="External"/><Relationship Id="rId110" Type="http://schemas.openxmlformats.org/officeDocument/2006/relationships/hyperlink" Target="https://swissmodel.expasy.org/templates/1pyp.1" TargetMode="External"/><Relationship Id="rId115" Type="http://schemas.openxmlformats.org/officeDocument/2006/relationships/hyperlink" Target="https://swissmodel.expasy.org/templates/5ieu.1" TargetMode="External"/><Relationship Id="rId5" Type="http://schemas.openxmlformats.org/officeDocument/2006/relationships/hyperlink" Target="https://www.ncbi.nlm.nih.gov/protein/NP_001001711.1" TargetMode="External"/><Relationship Id="rId61" Type="http://schemas.openxmlformats.org/officeDocument/2006/relationships/hyperlink" Target="https://swissmodel.expasy.org/templates/2d8s.1" TargetMode="External"/><Relationship Id="rId82" Type="http://schemas.openxmlformats.org/officeDocument/2006/relationships/hyperlink" Target="https://swissmodel.expasy.org/templates/3bhw.2" TargetMode="External"/><Relationship Id="rId90" Type="http://schemas.openxmlformats.org/officeDocument/2006/relationships/hyperlink" Target="https://swissmodel.expasy.org/templates/4d9s.1" TargetMode="External"/><Relationship Id="rId95" Type="http://schemas.openxmlformats.org/officeDocument/2006/relationships/hyperlink" Target="https://swissmodel.expasy.org/templates/3jb9.1" TargetMode="External"/><Relationship Id="rId19" Type="http://schemas.openxmlformats.org/officeDocument/2006/relationships/hyperlink" Target="https://www.ncbi.nlm.nih.gov/protein/XP_016864852.1" TargetMode="External"/><Relationship Id="rId14" Type="http://schemas.openxmlformats.org/officeDocument/2006/relationships/hyperlink" Target="https://www.ncbi.nlm.nih.gov/protein/XP_007446596.1" TargetMode="External"/><Relationship Id="rId22" Type="http://schemas.openxmlformats.org/officeDocument/2006/relationships/hyperlink" Target="https://www.ncbi.nlm.nih.gov/protein/CAI46203.1" TargetMode="External"/><Relationship Id="rId27" Type="http://schemas.openxmlformats.org/officeDocument/2006/relationships/hyperlink" Target="https://www.ncbi.nlm.nih.gov/protein/NP_001366.1" TargetMode="External"/><Relationship Id="rId30" Type="http://schemas.openxmlformats.org/officeDocument/2006/relationships/hyperlink" Target="https://www.ncbi.nlm.nih.gov/protein/BAC11477.1" TargetMode="External"/><Relationship Id="rId35" Type="http://schemas.openxmlformats.org/officeDocument/2006/relationships/hyperlink" Target="https://www.ncbi.nlm.nih.gov/protein/NP_690852.1" TargetMode="External"/><Relationship Id="rId43" Type="http://schemas.openxmlformats.org/officeDocument/2006/relationships/hyperlink" Target="https://www.ncbi.nlm.nih.gov/protein/NP_001257624.1" TargetMode="External"/><Relationship Id="rId48" Type="http://schemas.openxmlformats.org/officeDocument/2006/relationships/hyperlink" Target="https://swissmodel.expasy.org/templates/2h2m.1" TargetMode="External"/><Relationship Id="rId56" Type="http://schemas.openxmlformats.org/officeDocument/2006/relationships/hyperlink" Target="https://swissmodel.expasy.org/templates/5jpq.1" TargetMode="External"/><Relationship Id="rId64" Type="http://schemas.openxmlformats.org/officeDocument/2006/relationships/hyperlink" Target="https://swissmodel.expasy.org/templates/3zkj.2" TargetMode="External"/><Relationship Id="rId69" Type="http://schemas.openxmlformats.org/officeDocument/2006/relationships/hyperlink" Target="https://swissmodel.expasy.org/templates/2oaj.1" TargetMode="External"/><Relationship Id="rId77" Type="http://schemas.openxmlformats.org/officeDocument/2006/relationships/hyperlink" Target="https://swissmodel.expasy.org/templates/2aei.1" TargetMode="External"/><Relationship Id="rId100" Type="http://schemas.openxmlformats.org/officeDocument/2006/relationships/hyperlink" Target="https://swissmodel.expasy.org/templates/2n28.1" TargetMode="External"/><Relationship Id="rId105" Type="http://schemas.openxmlformats.org/officeDocument/2006/relationships/hyperlink" Target="https://swissmodel.expasy.org/templates/4xei.1" TargetMode="External"/><Relationship Id="rId113" Type="http://schemas.openxmlformats.org/officeDocument/2006/relationships/hyperlink" Target="https://swissmodel.expasy.org/templates/3k44.1" TargetMode="External"/><Relationship Id="rId8" Type="http://schemas.openxmlformats.org/officeDocument/2006/relationships/hyperlink" Target="https://www.ncbi.nlm.nih.gov/protein/AAH98568.1" TargetMode="External"/><Relationship Id="rId51" Type="http://schemas.openxmlformats.org/officeDocument/2006/relationships/hyperlink" Target="https://swissmodel.expasy.org/templates/4quv.1" TargetMode="External"/><Relationship Id="rId72" Type="http://schemas.openxmlformats.org/officeDocument/2006/relationships/hyperlink" Target="https://swissmodel.expasy.org/templates/4uyb.1" TargetMode="External"/><Relationship Id="rId80" Type="http://schemas.openxmlformats.org/officeDocument/2006/relationships/hyperlink" Target="https://swissmodel.expasy.org/templates/4yon.1" TargetMode="External"/><Relationship Id="rId85" Type="http://schemas.openxmlformats.org/officeDocument/2006/relationships/hyperlink" Target="https://swissmodel.expasy.org/templates/1nlt.1" TargetMode="External"/><Relationship Id="rId93" Type="http://schemas.openxmlformats.org/officeDocument/2006/relationships/hyperlink" Target="https://swissmodel.expasy.org/templates/5a1u.1" TargetMode="External"/><Relationship Id="rId98" Type="http://schemas.openxmlformats.org/officeDocument/2006/relationships/hyperlink" Target="https://swissmodel.expasy.org/templates/1no8.1" TargetMode="External"/><Relationship Id="rId3" Type="http://schemas.openxmlformats.org/officeDocument/2006/relationships/hyperlink" Target="http://www.ncbi.nlm.nih.gov/protein/42573269?report=genbank&amp;log$=prottop&amp;blast_rank=1&amp;RID=B72J6EGA01S" TargetMode="External"/><Relationship Id="rId12" Type="http://schemas.openxmlformats.org/officeDocument/2006/relationships/hyperlink" Target="https://www.ncbi.nlm.nih.gov/protein/EHH23376.1" TargetMode="External"/><Relationship Id="rId17" Type="http://schemas.openxmlformats.org/officeDocument/2006/relationships/hyperlink" Target="https://www.ncbi.nlm.nih.gov/protein/EHH23376.1" TargetMode="External"/><Relationship Id="rId25" Type="http://schemas.openxmlformats.org/officeDocument/2006/relationships/hyperlink" Target="https://www.ncbi.nlm.nih.gov/protein/AAH24746.1" TargetMode="External"/><Relationship Id="rId33" Type="http://schemas.openxmlformats.org/officeDocument/2006/relationships/hyperlink" Target="https://www.ncbi.nlm.nih.gov/protein/NP_073620.2" TargetMode="External"/><Relationship Id="rId38" Type="http://schemas.openxmlformats.org/officeDocument/2006/relationships/hyperlink" Target="https://swissmodel.expasy.org/templates/3jb9.1" TargetMode="External"/><Relationship Id="rId46" Type="http://schemas.openxmlformats.org/officeDocument/2006/relationships/hyperlink" Target="https://swissmodel.expasy.org/templates/3nt8.1" TargetMode="External"/><Relationship Id="rId59" Type="http://schemas.openxmlformats.org/officeDocument/2006/relationships/hyperlink" Target="https://swissmodel.expasy.org/templates/4o1o.1" TargetMode="External"/><Relationship Id="rId67" Type="http://schemas.openxmlformats.org/officeDocument/2006/relationships/hyperlink" Target="https://swissmodel.expasy.org/templates/3eap.1" TargetMode="External"/><Relationship Id="rId103" Type="http://schemas.openxmlformats.org/officeDocument/2006/relationships/hyperlink" Target="https://swissmodel.expasy.org/templates/2i13.1" TargetMode="External"/><Relationship Id="rId108" Type="http://schemas.openxmlformats.org/officeDocument/2006/relationships/hyperlink" Target="https://swissmodel.expasy.org/templates/2f4m.1" TargetMode="External"/><Relationship Id="rId116" Type="http://schemas.openxmlformats.org/officeDocument/2006/relationships/hyperlink" Target="https://swissmodel.expasy.org/templates/1tf6.1" TargetMode="External"/><Relationship Id="rId20" Type="http://schemas.openxmlformats.org/officeDocument/2006/relationships/hyperlink" Target="https://www.ncbi.nlm.nih.gov/protein/EAW88383.1" TargetMode="External"/><Relationship Id="rId41" Type="http://schemas.openxmlformats.org/officeDocument/2006/relationships/hyperlink" Target="https://swissmodel.expasy.org/templates/3byi.1" TargetMode="External"/><Relationship Id="rId54" Type="http://schemas.openxmlformats.org/officeDocument/2006/relationships/hyperlink" Target="https://swissmodel.expasy.org/templates/4oau.1" TargetMode="External"/><Relationship Id="rId62" Type="http://schemas.openxmlformats.org/officeDocument/2006/relationships/hyperlink" Target="https://swissmodel.expasy.org/templates/4wkr.1" TargetMode="External"/><Relationship Id="rId70" Type="http://schemas.openxmlformats.org/officeDocument/2006/relationships/hyperlink" Target="https://swissmodel.expasy.org/templates/4yy8.1" TargetMode="External"/><Relationship Id="rId75" Type="http://schemas.openxmlformats.org/officeDocument/2006/relationships/hyperlink" Target="https://swissmodel.expasy.org/templates/4ci8.1" TargetMode="External"/><Relationship Id="rId83" Type="http://schemas.openxmlformats.org/officeDocument/2006/relationships/hyperlink" Target="https://swissmodel.expasy.org/templates/1t9z.1" TargetMode="External"/><Relationship Id="rId88" Type="http://schemas.openxmlformats.org/officeDocument/2006/relationships/hyperlink" Target="https://swissmodel.expasy.org/templates/2nlx.1" TargetMode="External"/><Relationship Id="rId91" Type="http://schemas.openxmlformats.org/officeDocument/2006/relationships/hyperlink" Target="https://swissmodel.expasy.org/templates/2qfi.1" TargetMode="External"/><Relationship Id="rId96" Type="http://schemas.openxmlformats.org/officeDocument/2006/relationships/hyperlink" Target="https://swissmodel.expasy.org/templates/4bkx.1" TargetMode="External"/><Relationship Id="rId111" Type="http://schemas.openxmlformats.org/officeDocument/2006/relationships/hyperlink" Target="https://swissmodel.expasy.org/templates/2wsh.1" TargetMode="External"/><Relationship Id="rId1" Type="http://schemas.openxmlformats.org/officeDocument/2006/relationships/hyperlink" Target="https://www.ncbi.nlm.nih.gov/protein/XP_011836958.1" TargetMode="External"/><Relationship Id="rId6" Type="http://schemas.openxmlformats.org/officeDocument/2006/relationships/hyperlink" Target="http://www.ncbi.nlm.nih.gov/protein/22330746?report=genbank&amp;log$=prottop&amp;blast_rank=1&amp;RID=B969PXYW011" TargetMode="External"/><Relationship Id="rId15" Type="http://schemas.openxmlformats.org/officeDocument/2006/relationships/hyperlink" Target="https://www.ncbi.nlm.nih.gov/protein/XP_016792389.1" TargetMode="External"/><Relationship Id="rId23" Type="http://schemas.openxmlformats.org/officeDocument/2006/relationships/hyperlink" Target="https://swissmodel.expasy.org/templates/4kkd.2" TargetMode="External"/><Relationship Id="rId28" Type="http://schemas.openxmlformats.org/officeDocument/2006/relationships/hyperlink" Target="https://www.ncbi.nlm.nih.gov/protein/NP_056322.2" TargetMode="External"/><Relationship Id="rId36" Type="http://schemas.openxmlformats.org/officeDocument/2006/relationships/hyperlink" Target="https://swissmodel.expasy.org/templates/5hyn.2" TargetMode="External"/><Relationship Id="rId49" Type="http://schemas.openxmlformats.org/officeDocument/2006/relationships/hyperlink" Target="https://swissmodel.expasy.org/templates/2xs2.1" TargetMode="External"/><Relationship Id="rId57" Type="http://schemas.openxmlformats.org/officeDocument/2006/relationships/hyperlink" Target="https://swissmodel.expasy.org/templates/3sfz.1" TargetMode="External"/><Relationship Id="rId106" Type="http://schemas.openxmlformats.org/officeDocument/2006/relationships/hyperlink" Target="https://swissmodel.expasy.org/templates/4yqx.1" TargetMode="External"/><Relationship Id="rId114" Type="http://schemas.openxmlformats.org/officeDocument/2006/relationships/hyperlink" Target="https://swissmodel.expasy.org/templates/4ruq.1" TargetMode="External"/><Relationship Id="rId10" Type="http://schemas.openxmlformats.org/officeDocument/2006/relationships/hyperlink" Target="https://www.ncbi.nlm.nih.gov/protein/AAG43510.1" TargetMode="External"/><Relationship Id="rId31" Type="http://schemas.openxmlformats.org/officeDocument/2006/relationships/hyperlink" Target="https://www.ncbi.nlm.nih.gov/protein/NP_001161362.1" TargetMode="External"/><Relationship Id="rId44" Type="http://schemas.openxmlformats.org/officeDocument/2006/relationships/hyperlink" Target="https://swissmodel.expasy.org/templates/3hy5.1" TargetMode="External"/><Relationship Id="rId52" Type="http://schemas.openxmlformats.org/officeDocument/2006/relationships/hyperlink" Target="https://swissmodel.expasy.org/templates/5hi9.1" TargetMode="External"/><Relationship Id="rId60" Type="http://schemas.openxmlformats.org/officeDocument/2006/relationships/hyperlink" Target="https://swissmodel.expasy.org/templates/4u06.1" TargetMode="External"/><Relationship Id="rId65" Type="http://schemas.openxmlformats.org/officeDocument/2006/relationships/hyperlink" Target="https://swissmodel.expasy.org/templates/4ndi.2" TargetMode="External"/><Relationship Id="rId73" Type="http://schemas.openxmlformats.org/officeDocument/2006/relationships/hyperlink" Target="https://swissmodel.expasy.org/templates/3r44.1" TargetMode="External"/><Relationship Id="rId78" Type="http://schemas.openxmlformats.org/officeDocument/2006/relationships/hyperlink" Target="https://swissmodel.expasy.org/templates/4pxa.1" TargetMode="External"/><Relationship Id="rId81" Type="http://schemas.openxmlformats.org/officeDocument/2006/relationships/hyperlink" Target="https://swissmodel.expasy.org/templates/1rc9.1" TargetMode="External"/><Relationship Id="rId86" Type="http://schemas.openxmlformats.org/officeDocument/2006/relationships/hyperlink" Target="https://swissmodel.expasy.org/templates/3wso.1" TargetMode="External"/><Relationship Id="rId94" Type="http://schemas.openxmlformats.org/officeDocument/2006/relationships/hyperlink" Target="https://swissmodel.expasy.org/templates/5icn.1" TargetMode="External"/><Relationship Id="rId99" Type="http://schemas.openxmlformats.org/officeDocument/2006/relationships/hyperlink" Target="https://swissmodel.expasy.org/templates/2i68.1" TargetMode="External"/><Relationship Id="rId101" Type="http://schemas.openxmlformats.org/officeDocument/2006/relationships/hyperlink" Target="https://swissmodel.expasy.org/templates/3gkk.1" TargetMode="External"/><Relationship Id="rId4" Type="http://schemas.openxmlformats.org/officeDocument/2006/relationships/hyperlink" Target="http://swissmodel.expasy.org/templates/2l7a.1" TargetMode="External"/><Relationship Id="rId9" Type="http://schemas.openxmlformats.org/officeDocument/2006/relationships/hyperlink" Target="https://www.ncbi.nlm.nih.gov/protein/EAW66410.1" TargetMode="External"/><Relationship Id="rId13" Type="http://schemas.openxmlformats.org/officeDocument/2006/relationships/hyperlink" Target="https://www.ncbi.nlm.nih.gov/protein/XP_003829881.1" TargetMode="External"/><Relationship Id="rId18" Type="http://schemas.openxmlformats.org/officeDocument/2006/relationships/hyperlink" Target="https://www.ncbi.nlm.nih.gov/protein/XP_011526659.1" TargetMode="External"/><Relationship Id="rId39" Type="http://schemas.openxmlformats.org/officeDocument/2006/relationships/hyperlink" Target="https://www.ncbi.nlm.nih.gov/protein/NP_001161362.1" TargetMode="External"/><Relationship Id="rId109" Type="http://schemas.openxmlformats.org/officeDocument/2006/relationships/hyperlink" Target="https://swissmodel.expasy.org/templates/5lcw.1" TargetMode="External"/><Relationship Id="rId34" Type="http://schemas.openxmlformats.org/officeDocument/2006/relationships/hyperlink" Target="https://swissmodel.expasy.org/templates/4rlv.1" TargetMode="External"/><Relationship Id="rId50" Type="http://schemas.openxmlformats.org/officeDocument/2006/relationships/hyperlink" Target="https://swissmodel.expasy.org/templates/4u06.1" TargetMode="External"/><Relationship Id="rId55" Type="http://schemas.openxmlformats.org/officeDocument/2006/relationships/hyperlink" Target="https://swissmodel.expasy.org/templates/1n11.1" TargetMode="External"/><Relationship Id="rId76" Type="http://schemas.openxmlformats.org/officeDocument/2006/relationships/hyperlink" Target="https://swissmodel.expasy.org/templates/2co8.1" TargetMode="External"/><Relationship Id="rId97" Type="http://schemas.openxmlformats.org/officeDocument/2006/relationships/hyperlink" Target="https://swissmodel.expasy.org/templates/1y02.1" TargetMode="External"/><Relationship Id="rId104" Type="http://schemas.openxmlformats.org/officeDocument/2006/relationships/hyperlink" Target="https://swissmodel.expasy.org/templates/3ztp.1" TargetMode="External"/><Relationship Id="rId7" Type="http://schemas.openxmlformats.org/officeDocument/2006/relationships/hyperlink" Target="http://swissmodel.expasy.org/templates/3s8i.1" TargetMode="External"/><Relationship Id="rId71" Type="http://schemas.openxmlformats.org/officeDocument/2006/relationships/hyperlink" Target="https://swissmodel.expasy.org/templates/4n7i.1" TargetMode="External"/><Relationship Id="rId92" Type="http://schemas.openxmlformats.org/officeDocument/2006/relationships/hyperlink" Target="https://swissmodel.expasy.org/templates/3wdo.1" TargetMode="External"/><Relationship Id="rId2" Type="http://schemas.openxmlformats.org/officeDocument/2006/relationships/hyperlink" Target="http://www.ncbi.nlm.nih.gov/protein/15234163?report=genbank&amp;log$=prottop&amp;blast_rank=2&amp;RID=B71W88N601N" TargetMode="External"/><Relationship Id="rId29" Type="http://schemas.openxmlformats.org/officeDocument/2006/relationships/hyperlink" Target="https://swissmodel.expasy.org/templates/4xbm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5"/>
  <sheetViews>
    <sheetView topLeftCell="A190" workbookViewId="0">
      <selection activeCell="P20" activeCellId="1" sqref="A4:C20 P20"/>
    </sheetView>
  </sheetViews>
  <sheetFormatPr defaultColWidth="11.5703125" defaultRowHeight="12.75" x14ac:dyDescent="0.2"/>
  <cols>
    <col min="1" max="1" width="5.5703125" customWidth="1"/>
    <col min="2" max="10" width="14" customWidth="1"/>
    <col min="11" max="11" width="5.7109375" customWidth="1"/>
    <col min="13" max="13" width="6.140625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</row>
    <row r="2" spans="1:19" x14ac:dyDescent="0.2">
      <c r="A2">
        <v>1</v>
      </c>
      <c r="B2">
        <v>1</v>
      </c>
      <c r="C2">
        <v>0</v>
      </c>
      <c r="D2">
        <v>1</v>
      </c>
      <c r="E2">
        <v>0</v>
      </c>
      <c r="F2">
        <v>1</v>
      </c>
      <c r="G2">
        <v>1</v>
      </c>
      <c r="H2">
        <v>0</v>
      </c>
      <c r="I2">
        <v>1</v>
      </c>
      <c r="J2">
        <v>0</v>
      </c>
      <c r="K2">
        <v>0</v>
      </c>
      <c r="M2">
        <v>1</v>
      </c>
      <c r="O2" s="1" t="s">
        <v>12</v>
      </c>
    </row>
    <row r="3" spans="1:19" x14ac:dyDescent="0.2">
      <c r="A3">
        <v>2</v>
      </c>
      <c r="B3">
        <v>1</v>
      </c>
      <c r="C3">
        <v>0</v>
      </c>
      <c r="D3">
        <v>1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M3">
        <v>2</v>
      </c>
      <c r="O3" t="s">
        <v>13</v>
      </c>
      <c r="P3">
        <v>0.05</v>
      </c>
    </row>
    <row r="4" spans="1:19" x14ac:dyDescent="0.2">
      <c r="A4">
        <v>3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0</v>
      </c>
      <c r="I4">
        <v>1</v>
      </c>
      <c r="J4">
        <v>0</v>
      </c>
      <c r="K4">
        <v>0</v>
      </c>
      <c r="M4">
        <v>3</v>
      </c>
    </row>
    <row r="5" spans="1:19" x14ac:dyDescent="0.2">
      <c r="A5">
        <v>4</v>
      </c>
      <c r="B5">
        <v>1</v>
      </c>
      <c r="C5">
        <v>0</v>
      </c>
      <c r="D5">
        <v>0</v>
      </c>
      <c r="E5">
        <v>0</v>
      </c>
      <c r="F5">
        <v>1</v>
      </c>
      <c r="G5">
        <v>1</v>
      </c>
      <c r="H5">
        <v>0</v>
      </c>
      <c r="I5">
        <v>0</v>
      </c>
      <c r="J5">
        <v>0</v>
      </c>
      <c r="K5">
        <v>0</v>
      </c>
      <c r="M5">
        <v>4</v>
      </c>
      <c r="O5" t="s">
        <v>14</v>
      </c>
      <c r="P5" t="s">
        <v>15</v>
      </c>
      <c r="Q5" t="s">
        <v>16</v>
      </c>
      <c r="R5" t="s">
        <v>17</v>
      </c>
      <c r="S5" t="s">
        <v>18</v>
      </c>
    </row>
    <row r="6" spans="1:19" x14ac:dyDescent="0.2">
      <c r="A6">
        <v>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0</v>
      </c>
      <c r="I6">
        <v>0</v>
      </c>
      <c r="J6">
        <v>0</v>
      </c>
      <c r="K6">
        <v>0</v>
      </c>
      <c r="M6">
        <v>5</v>
      </c>
      <c r="O6" t="s">
        <v>19</v>
      </c>
      <c r="P6">
        <f ca="1">COUNT('minus 29 nov'!$A$2:$A$195)</f>
        <v>194</v>
      </c>
      <c r="Q6">
        <f ca="1">SUM('minus 29 nov'!$A$2:$A$195)</f>
        <v>18915</v>
      </c>
      <c r="R6">
        <f ca="1">AVERAGE('minus 29 nov'!$A$2:$A$195)</f>
        <v>97.5</v>
      </c>
      <c r="S6">
        <f ca="1">VAR('minus 29 nov'!$A$2:$A$195)</f>
        <v>3152.5</v>
      </c>
    </row>
    <row r="7" spans="1:19" x14ac:dyDescent="0.2">
      <c r="A7">
        <v>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0</v>
      </c>
      <c r="I7">
        <v>1</v>
      </c>
      <c r="J7">
        <v>0</v>
      </c>
      <c r="K7">
        <v>0</v>
      </c>
      <c r="M7">
        <v>6</v>
      </c>
      <c r="O7" t="s">
        <v>20</v>
      </c>
      <c r="P7">
        <f ca="1">COUNT('minus 29 nov'!$B$2:$B$195)</f>
        <v>194</v>
      </c>
      <c r="Q7">
        <f ca="1">SUM('minus 29 nov'!$B$2:$B$195)</f>
        <v>194</v>
      </c>
      <c r="R7">
        <f ca="1">AVERAGE('minus 29 nov'!$B$2:$B$195)</f>
        <v>1</v>
      </c>
      <c r="S7">
        <f ca="1">VAR('minus 29 nov'!$B$2:$B$195)</f>
        <v>0</v>
      </c>
    </row>
    <row r="8" spans="1:19" x14ac:dyDescent="0.2">
      <c r="A8">
        <v>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0</v>
      </c>
      <c r="I8">
        <v>0</v>
      </c>
      <c r="J8">
        <v>0</v>
      </c>
      <c r="K8">
        <v>0</v>
      </c>
      <c r="M8">
        <v>7</v>
      </c>
      <c r="O8" t="s">
        <v>21</v>
      </c>
      <c r="P8">
        <f ca="1">COUNT('minus 29 nov'!$C$2:$C$195)</f>
        <v>194</v>
      </c>
      <c r="Q8">
        <f ca="1">SUM('minus 29 nov'!$C$2:$C$195)</f>
        <v>77</v>
      </c>
      <c r="R8">
        <f ca="1">AVERAGE('minus 29 nov'!$C$2:$C$195)</f>
        <v>0.39690721649484534</v>
      </c>
      <c r="S8">
        <f ca="1">VAR('minus 29 nov'!$C$2:$C$195)</f>
        <v>0.24061214678703149</v>
      </c>
    </row>
    <row r="9" spans="1:19" x14ac:dyDescent="0.2">
      <c r="A9">
        <v>8</v>
      </c>
      <c r="B9">
        <v>1</v>
      </c>
      <c r="C9">
        <v>1</v>
      </c>
      <c r="D9">
        <v>0</v>
      </c>
      <c r="E9">
        <v>1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  <c r="M9">
        <v>8</v>
      </c>
      <c r="O9" t="s">
        <v>22</v>
      </c>
      <c r="P9">
        <f ca="1">COUNT('minus 29 nov'!$D$2:$D$195)</f>
        <v>194</v>
      </c>
      <c r="Q9">
        <f ca="1">SUM('minus 29 nov'!$D$2:$D$195)</f>
        <v>146</v>
      </c>
      <c r="R9">
        <f ca="1">AVERAGE('minus 29 nov'!$D$2:$D$195)</f>
        <v>0.75257731958762886</v>
      </c>
      <c r="S9">
        <f ca="1">VAR('minus 29 nov'!$D$2:$D$195)</f>
        <v>0.18716948880935819</v>
      </c>
    </row>
    <row r="10" spans="1:19" x14ac:dyDescent="0.2">
      <c r="A10">
        <v>9</v>
      </c>
      <c r="B10">
        <v>1</v>
      </c>
      <c r="C10">
        <v>0</v>
      </c>
      <c r="D10">
        <v>1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M10">
        <v>9</v>
      </c>
      <c r="O10" t="s">
        <v>23</v>
      </c>
      <c r="P10">
        <f ca="1">COUNT('minus 29 nov'!$E$2:$E$195)</f>
        <v>194</v>
      </c>
      <c r="Q10">
        <f ca="1">SUM('minus 29 nov'!$E$2:$E$195)</f>
        <v>78</v>
      </c>
      <c r="R10">
        <f ca="1">AVERAGE('minus 29 nov'!$E$2:$E$195)</f>
        <v>0.40206185567010311</v>
      </c>
      <c r="S10">
        <f ca="1">VAR('minus 29 nov'!$E$2:$E$195)</f>
        <v>0.24165375781208309</v>
      </c>
    </row>
    <row r="11" spans="1:19" x14ac:dyDescent="0.2">
      <c r="A11">
        <v>10</v>
      </c>
      <c r="B11">
        <v>1</v>
      </c>
      <c r="C11">
        <v>0</v>
      </c>
      <c r="D11">
        <v>1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M11">
        <v>10</v>
      </c>
      <c r="O11" t="s">
        <v>24</v>
      </c>
      <c r="P11">
        <f ca="1">COUNT('minus 29 nov'!$F$2:$F$195)</f>
        <v>194</v>
      </c>
      <c r="Q11">
        <f ca="1">SUM('minus 29 nov'!$F$2:$F$195)</f>
        <v>103</v>
      </c>
      <c r="R11">
        <f ca="1">AVERAGE('minus 29 nov'!$F$2:$F$195)</f>
        <v>0.53092783505154639</v>
      </c>
      <c r="S11">
        <f ca="1">VAR('minus 29 nov'!$F$2:$F$195)</f>
        <v>0.25033384968751626</v>
      </c>
    </row>
    <row r="12" spans="1:19" x14ac:dyDescent="0.2">
      <c r="A12">
        <v>11</v>
      </c>
      <c r="B12">
        <v>1</v>
      </c>
      <c r="C12">
        <v>0</v>
      </c>
      <c r="D12">
        <v>1</v>
      </c>
      <c r="E12">
        <v>0</v>
      </c>
      <c r="F12">
        <v>0</v>
      </c>
      <c r="G12">
        <v>1</v>
      </c>
      <c r="H12">
        <v>0</v>
      </c>
      <c r="I12">
        <v>1</v>
      </c>
      <c r="J12">
        <v>0</v>
      </c>
      <c r="K12">
        <v>0</v>
      </c>
      <c r="M12">
        <v>11</v>
      </c>
      <c r="O12" t="s">
        <v>25</v>
      </c>
      <c r="P12">
        <f ca="1">COUNT('minus 29 nov'!$G$2:$G$195)</f>
        <v>194</v>
      </c>
      <c r="Q12">
        <f ca="1">SUM('minus 29 nov'!$G$2:$G$195)</f>
        <v>194</v>
      </c>
      <c r="R12">
        <f ca="1">AVERAGE('minus 29 nov'!$G$2:$G$195)</f>
        <v>1</v>
      </c>
      <c r="S12">
        <f ca="1">VAR('minus 29 nov'!$G$2:$G$195)</f>
        <v>0</v>
      </c>
    </row>
    <row r="13" spans="1:19" x14ac:dyDescent="0.2">
      <c r="A13">
        <v>12</v>
      </c>
      <c r="B13">
        <v>1</v>
      </c>
      <c r="C13">
        <v>0</v>
      </c>
      <c r="D13">
        <v>1</v>
      </c>
      <c r="E13">
        <v>0</v>
      </c>
      <c r="F13">
        <v>0</v>
      </c>
      <c r="G13">
        <v>1</v>
      </c>
      <c r="H13">
        <v>0</v>
      </c>
      <c r="I13">
        <v>1</v>
      </c>
      <c r="J13">
        <v>0</v>
      </c>
      <c r="K13">
        <v>0</v>
      </c>
      <c r="M13">
        <v>12</v>
      </c>
      <c r="O13" t="s">
        <v>26</v>
      </c>
      <c r="P13">
        <f ca="1">COUNT('minus 29 nov'!$H$2:$H$195)</f>
        <v>194</v>
      </c>
      <c r="Q13">
        <f ca="1">SUM('minus 29 nov'!$H$2:$H$195)</f>
        <v>0</v>
      </c>
      <c r="R13">
        <f ca="1">AVERAGE('minus 29 nov'!$H$2:$H$195)</f>
        <v>0</v>
      </c>
      <c r="S13">
        <f ca="1">VAR('minus 29 nov'!$H$2:$H$195)</f>
        <v>0</v>
      </c>
    </row>
    <row r="14" spans="1:19" x14ac:dyDescent="0.2">
      <c r="A14">
        <v>13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0</v>
      </c>
      <c r="I14">
        <v>1</v>
      </c>
      <c r="J14">
        <v>0</v>
      </c>
      <c r="K14">
        <v>0</v>
      </c>
      <c r="M14">
        <v>13</v>
      </c>
      <c r="O14" t="s">
        <v>27</v>
      </c>
      <c r="P14">
        <f ca="1">COUNT('minus 29 nov'!$I$2:$I$195)</f>
        <v>194</v>
      </c>
      <c r="Q14">
        <f ca="1">SUM('minus 29 nov'!$I$2:$I$195)</f>
        <v>78</v>
      </c>
      <c r="R14">
        <f ca="1">AVERAGE('minus 29 nov'!$I$2:$I$195)</f>
        <v>0.40206185567010311</v>
      </c>
      <c r="S14">
        <f ca="1">VAR('minus 29 nov'!$I$2:$I$195)</f>
        <v>0.24165375781208323</v>
      </c>
    </row>
    <row r="15" spans="1:19" x14ac:dyDescent="0.2">
      <c r="A15">
        <v>14</v>
      </c>
      <c r="B15">
        <v>1</v>
      </c>
      <c r="C15">
        <v>0</v>
      </c>
      <c r="D15">
        <v>1</v>
      </c>
      <c r="E15">
        <v>0</v>
      </c>
      <c r="F15">
        <v>1</v>
      </c>
      <c r="G15">
        <v>1</v>
      </c>
      <c r="H15">
        <v>0</v>
      </c>
      <c r="I15">
        <v>0</v>
      </c>
      <c r="J15">
        <v>0</v>
      </c>
      <c r="K15">
        <v>0</v>
      </c>
      <c r="M15">
        <v>14</v>
      </c>
      <c r="O15" t="s">
        <v>28</v>
      </c>
      <c r="P15">
        <f ca="1">COUNT('minus 29 nov'!$J$2:$J$195)</f>
        <v>194</v>
      </c>
      <c r="Q15">
        <f ca="1">SUM('minus 29 nov'!$J$2:$J$195)</f>
        <v>0</v>
      </c>
      <c r="R15">
        <f ca="1">AVERAGE('minus 29 nov'!$J$2:$J$195)</f>
        <v>0</v>
      </c>
      <c r="S15">
        <f ca="1">VAR('minus 29 nov'!$J$2:$J$195)</f>
        <v>0</v>
      </c>
    </row>
    <row r="16" spans="1:19" x14ac:dyDescent="0.2">
      <c r="A16">
        <v>15</v>
      </c>
      <c r="B16">
        <v>1</v>
      </c>
      <c r="C16">
        <v>1</v>
      </c>
      <c r="D16">
        <v>0</v>
      </c>
      <c r="E16">
        <v>1</v>
      </c>
      <c r="F16">
        <v>1</v>
      </c>
      <c r="G16">
        <v>1</v>
      </c>
      <c r="H16">
        <v>0</v>
      </c>
      <c r="I16">
        <v>0</v>
      </c>
      <c r="J16">
        <v>0</v>
      </c>
      <c r="K16">
        <v>0</v>
      </c>
      <c r="M16">
        <v>15</v>
      </c>
    </row>
    <row r="17" spans="1:21" x14ac:dyDescent="0.2">
      <c r="A17">
        <v>16</v>
      </c>
      <c r="B17">
        <v>1</v>
      </c>
      <c r="C17">
        <v>1</v>
      </c>
      <c r="D17">
        <v>1</v>
      </c>
      <c r="E17">
        <v>1</v>
      </c>
      <c r="F17">
        <v>0</v>
      </c>
      <c r="G17">
        <v>1</v>
      </c>
      <c r="H17">
        <v>0</v>
      </c>
      <c r="I17">
        <v>1</v>
      </c>
      <c r="J17">
        <v>0</v>
      </c>
      <c r="K17">
        <v>0</v>
      </c>
      <c r="M17">
        <v>16</v>
      </c>
      <c r="O17" t="s">
        <v>29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</row>
    <row r="18" spans="1:21" x14ac:dyDescent="0.2">
      <c r="A18">
        <v>17</v>
      </c>
      <c r="B18">
        <v>1</v>
      </c>
      <c r="C18">
        <v>1</v>
      </c>
      <c r="D18">
        <v>1</v>
      </c>
      <c r="E18">
        <v>1</v>
      </c>
      <c r="F18">
        <v>0</v>
      </c>
      <c r="G18">
        <v>1</v>
      </c>
      <c r="H18">
        <v>0</v>
      </c>
      <c r="I18">
        <v>1</v>
      </c>
      <c r="J18">
        <v>0</v>
      </c>
      <c r="K18">
        <v>0</v>
      </c>
      <c r="M18">
        <v>17</v>
      </c>
      <c r="O18" t="s">
        <v>36</v>
      </c>
      <c r="P18">
        <f ca="1">SUMPRODUCT('minus 29 nov'!$Q$6:$Q$15,'minus 29 nov'!$R$6:$R$15)-SUM('minus 29 nov'!$Q$6:$Q$15)^2/SUM('minus 29 nov'!$P$6:$P$15)</f>
        <v>1643081.9407216497</v>
      </c>
      <c r="Q18">
        <f ca="1">COUNT('minus 29 nov'!$Q$6:$Q$15)-1</f>
        <v>9</v>
      </c>
      <c r="R18">
        <f ca="1">'minus 29 nov'!$P$18/'minus 29 nov'!$Q$18</f>
        <v>182564.6600801833</v>
      </c>
      <c r="S18">
        <f ca="1">'minus 29 nov'!$R$18/'minus 29 nov'!$R$19</f>
        <v>578.89746422576172</v>
      </c>
      <c r="T18">
        <f ca="1">FDIST('minus 29 nov'!$S$18,'minus 29 nov'!$Q$18,'minus 29 nov'!$Q$19)</f>
        <v>0</v>
      </c>
      <c r="U18">
        <f ca="1">FINV('minus 29 nov'!$P$3,'minus 29 nov'!$Q$18,'minus 29 nov'!$Q$19)</f>
        <v>1.8847216029775937</v>
      </c>
    </row>
    <row r="19" spans="1:21" x14ac:dyDescent="0.2">
      <c r="A19">
        <v>18</v>
      </c>
      <c r="B19">
        <v>1</v>
      </c>
      <c r="C19">
        <v>0</v>
      </c>
      <c r="D19">
        <v>0</v>
      </c>
      <c r="E19">
        <v>0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M19">
        <v>18</v>
      </c>
      <c r="O19" t="s">
        <v>37</v>
      </c>
      <c r="P19">
        <f ca="1">SUM(DEVSQ($A$2:$A$195),DEVSQ($B$2:$B$195),DEVSQ($C$2:$C$195),DEVSQ($D$2:$D$195),DEVSQ($E$2:$E$195),DEVSQ($F$2:$F$195),DEVSQ($G$2:$G$195),DEVSQ($H$2:$H$195),DEVSQ($I$2:$I$195),DEVSQ($J$2:$J$195))</f>
        <v>608656.65463917528</v>
      </c>
      <c r="Q19">
        <f ca="1">SUM('minus 29 nov'!$P$6:$P$15)-COUNT('minus 29 nov'!$P$6:$P$15)</f>
        <v>1930</v>
      </c>
      <c r="R19">
        <f ca="1">'minus 29 nov'!$P$19/'minus 29 nov'!$Q$19</f>
        <v>315.36614230009081</v>
      </c>
    </row>
    <row r="20" spans="1:21" x14ac:dyDescent="0.2">
      <c r="A20">
        <v>19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M20">
        <v>19</v>
      </c>
      <c r="O20" t="s">
        <v>38</v>
      </c>
      <c r="Q20">
        <f ca="1">SUM('minus 29 nov'!$P$6:$P$15)-1</f>
        <v>1939</v>
      </c>
    </row>
    <row r="21" spans="1:21" x14ac:dyDescent="0.2">
      <c r="A21">
        <v>20</v>
      </c>
      <c r="B21">
        <v>1</v>
      </c>
      <c r="C21">
        <v>1</v>
      </c>
      <c r="D21">
        <v>1</v>
      </c>
      <c r="E21">
        <v>1</v>
      </c>
      <c r="F21">
        <v>0</v>
      </c>
      <c r="G21">
        <v>1</v>
      </c>
      <c r="H21">
        <v>0</v>
      </c>
      <c r="I21">
        <v>1</v>
      </c>
      <c r="J21">
        <v>0</v>
      </c>
      <c r="K21">
        <v>0</v>
      </c>
      <c r="M21">
        <v>20</v>
      </c>
    </row>
    <row r="22" spans="1:21" x14ac:dyDescent="0.2">
      <c r="A22">
        <v>21</v>
      </c>
      <c r="B22">
        <v>1</v>
      </c>
      <c r="C22">
        <v>0</v>
      </c>
      <c r="D22">
        <v>1</v>
      </c>
      <c r="E22">
        <v>0</v>
      </c>
      <c r="F22">
        <v>0</v>
      </c>
      <c r="G22">
        <v>1</v>
      </c>
      <c r="H22">
        <v>0</v>
      </c>
      <c r="I22">
        <v>1</v>
      </c>
      <c r="J22">
        <v>0</v>
      </c>
      <c r="K22">
        <v>0</v>
      </c>
      <c r="M22">
        <v>21</v>
      </c>
    </row>
    <row r="23" spans="1:21" x14ac:dyDescent="0.2">
      <c r="A23">
        <v>22</v>
      </c>
      <c r="B23">
        <v>1</v>
      </c>
      <c r="C23">
        <v>0</v>
      </c>
      <c r="D23">
        <v>0</v>
      </c>
      <c r="E23">
        <v>0</v>
      </c>
      <c r="F23">
        <v>1</v>
      </c>
      <c r="G23">
        <v>1</v>
      </c>
      <c r="H23">
        <v>0</v>
      </c>
      <c r="I23">
        <v>0</v>
      </c>
      <c r="J23">
        <v>0</v>
      </c>
      <c r="K23">
        <v>0</v>
      </c>
      <c r="M23">
        <v>22</v>
      </c>
    </row>
    <row r="24" spans="1:21" x14ac:dyDescent="0.2">
      <c r="A24">
        <v>23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0</v>
      </c>
      <c r="I24">
        <v>1</v>
      </c>
      <c r="J24">
        <v>0</v>
      </c>
      <c r="K24">
        <v>0</v>
      </c>
      <c r="M24">
        <v>23</v>
      </c>
    </row>
    <row r="25" spans="1:21" x14ac:dyDescent="0.2">
      <c r="A25">
        <v>24</v>
      </c>
      <c r="B25">
        <v>1</v>
      </c>
      <c r="C25">
        <v>0</v>
      </c>
      <c r="D25">
        <v>1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M25">
        <v>24</v>
      </c>
    </row>
    <row r="26" spans="1:21" x14ac:dyDescent="0.2">
      <c r="A26">
        <v>25</v>
      </c>
      <c r="B26">
        <v>1</v>
      </c>
      <c r="C26">
        <v>0</v>
      </c>
      <c r="D26">
        <v>0</v>
      </c>
      <c r="E26">
        <v>0</v>
      </c>
      <c r="F26">
        <v>1</v>
      </c>
      <c r="G26">
        <v>1</v>
      </c>
      <c r="H26">
        <v>0</v>
      </c>
      <c r="I26">
        <v>0</v>
      </c>
      <c r="J26">
        <v>0</v>
      </c>
      <c r="K26">
        <v>0</v>
      </c>
      <c r="M26">
        <v>25</v>
      </c>
    </row>
    <row r="27" spans="1:21" x14ac:dyDescent="0.2">
      <c r="A27">
        <v>26</v>
      </c>
      <c r="B27">
        <v>1</v>
      </c>
      <c r="C27">
        <v>0</v>
      </c>
      <c r="D27">
        <v>1</v>
      </c>
      <c r="E27">
        <v>0</v>
      </c>
      <c r="F27">
        <v>1</v>
      </c>
      <c r="G27">
        <v>1</v>
      </c>
      <c r="H27">
        <v>0</v>
      </c>
      <c r="I27">
        <v>0</v>
      </c>
      <c r="J27">
        <v>0</v>
      </c>
      <c r="K27">
        <v>0</v>
      </c>
      <c r="M27">
        <v>26</v>
      </c>
    </row>
    <row r="28" spans="1:21" x14ac:dyDescent="0.2">
      <c r="A28">
        <v>27</v>
      </c>
      <c r="B28">
        <v>1</v>
      </c>
      <c r="C28">
        <v>0</v>
      </c>
      <c r="D28">
        <v>1</v>
      </c>
      <c r="E28">
        <v>0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M28">
        <v>27</v>
      </c>
    </row>
    <row r="29" spans="1:21" x14ac:dyDescent="0.2">
      <c r="A29">
        <v>28</v>
      </c>
      <c r="B29">
        <v>1</v>
      </c>
      <c r="C29">
        <v>0</v>
      </c>
      <c r="D29">
        <v>1</v>
      </c>
      <c r="E29">
        <v>0</v>
      </c>
      <c r="F29">
        <v>1</v>
      </c>
      <c r="G29">
        <v>1</v>
      </c>
      <c r="H29">
        <v>0</v>
      </c>
      <c r="I29">
        <v>1</v>
      </c>
      <c r="J29">
        <v>0</v>
      </c>
      <c r="K29">
        <v>0</v>
      </c>
      <c r="M29">
        <v>28</v>
      </c>
    </row>
    <row r="30" spans="1:21" x14ac:dyDescent="0.2">
      <c r="A30">
        <v>29</v>
      </c>
      <c r="B30">
        <v>1</v>
      </c>
      <c r="C30">
        <v>0</v>
      </c>
      <c r="D30">
        <v>1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M30">
        <v>29</v>
      </c>
    </row>
    <row r="31" spans="1:21" x14ac:dyDescent="0.2">
      <c r="A31">
        <v>30</v>
      </c>
      <c r="B31">
        <v>1</v>
      </c>
      <c r="C31">
        <v>0</v>
      </c>
      <c r="D31">
        <v>1</v>
      </c>
      <c r="E31">
        <v>0</v>
      </c>
      <c r="F31">
        <v>1</v>
      </c>
      <c r="G31">
        <v>1</v>
      </c>
      <c r="H31">
        <v>0</v>
      </c>
      <c r="I31">
        <v>1</v>
      </c>
      <c r="J31">
        <v>0</v>
      </c>
      <c r="K31">
        <v>0</v>
      </c>
      <c r="M31">
        <v>30</v>
      </c>
    </row>
    <row r="32" spans="1:21" x14ac:dyDescent="0.2">
      <c r="A32">
        <v>31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0</v>
      </c>
      <c r="I32">
        <v>0</v>
      </c>
      <c r="J32">
        <v>0</v>
      </c>
      <c r="K32">
        <v>0</v>
      </c>
      <c r="M32">
        <v>31</v>
      </c>
    </row>
    <row r="33" spans="1:13" x14ac:dyDescent="0.2">
      <c r="A33">
        <v>32</v>
      </c>
      <c r="B33">
        <v>1</v>
      </c>
      <c r="C33">
        <v>0</v>
      </c>
      <c r="D33">
        <v>0</v>
      </c>
      <c r="E33">
        <v>0</v>
      </c>
      <c r="F33">
        <v>1</v>
      </c>
      <c r="G33">
        <v>1</v>
      </c>
      <c r="H33">
        <v>0</v>
      </c>
      <c r="I33">
        <v>0</v>
      </c>
      <c r="J33">
        <v>0</v>
      </c>
      <c r="K33">
        <v>0</v>
      </c>
      <c r="M33">
        <v>32</v>
      </c>
    </row>
    <row r="34" spans="1:13" x14ac:dyDescent="0.2">
      <c r="A34">
        <v>33</v>
      </c>
      <c r="B34">
        <v>1</v>
      </c>
      <c r="C34">
        <v>1</v>
      </c>
      <c r="D34">
        <v>1</v>
      </c>
      <c r="E34">
        <v>1</v>
      </c>
      <c r="F34">
        <v>0</v>
      </c>
      <c r="G34">
        <v>1</v>
      </c>
      <c r="H34">
        <v>0</v>
      </c>
      <c r="I34">
        <v>1</v>
      </c>
      <c r="J34">
        <v>0</v>
      </c>
      <c r="K34">
        <v>0</v>
      </c>
      <c r="M34">
        <v>33</v>
      </c>
    </row>
    <row r="35" spans="1:13" x14ac:dyDescent="0.2">
      <c r="A35">
        <v>34</v>
      </c>
      <c r="B35">
        <v>1</v>
      </c>
      <c r="C35">
        <v>0</v>
      </c>
      <c r="D35">
        <v>1</v>
      </c>
      <c r="E35">
        <v>0</v>
      </c>
      <c r="F35">
        <v>0</v>
      </c>
      <c r="G35">
        <v>1</v>
      </c>
      <c r="H35">
        <v>0</v>
      </c>
      <c r="I35">
        <v>1</v>
      </c>
      <c r="J35">
        <v>0</v>
      </c>
      <c r="K35">
        <v>0</v>
      </c>
      <c r="M35">
        <v>34</v>
      </c>
    </row>
    <row r="36" spans="1:13" x14ac:dyDescent="0.2">
      <c r="A36">
        <v>35</v>
      </c>
      <c r="B36">
        <v>1</v>
      </c>
      <c r="C36">
        <v>0</v>
      </c>
      <c r="D36">
        <v>0</v>
      </c>
      <c r="E36">
        <v>0</v>
      </c>
      <c r="F36">
        <v>1</v>
      </c>
      <c r="G36">
        <v>1</v>
      </c>
      <c r="H36">
        <v>0</v>
      </c>
      <c r="I36">
        <v>0</v>
      </c>
      <c r="J36">
        <v>0</v>
      </c>
      <c r="K36">
        <v>0</v>
      </c>
      <c r="M36">
        <v>35</v>
      </c>
    </row>
    <row r="37" spans="1:13" x14ac:dyDescent="0.2">
      <c r="A37">
        <v>36</v>
      </c>
      <c r="B37">
        <v>1</v>
      </c>
      <c r="C37">
        <v>1</v>
      </c>
      <c r="D37">
        <v>0</v>
      </c>
      <c r="E37">
        <v>1</v>
      </c>
      <c r="F37">
        <v>1</v>
      </c>
      <c r="G37">
        <v>1</v>
      </c>
      <c r="H37">
        <v>0</v>
      </c>
      <c r="I37">
        <v>0</v>
      </c>
      <c r="J37">
        <v>0</v>
      </c>
      <c r="K37">
        <v>0</v>
      </c>
      <c r="M37">
        <v>36</v>
      </c>
    </row>
    <row r="38" spans="1:13" x14ac:dyDescent="0.2">
      <c r="A38">
        <v>37</v>
      </c>
      <c r="B38">
        <v>1</v>
      </c>
      <c r="C38">
        <v>1</v>
      </c>
      <c r="D38">
        <v>1</v>
      </c>
      <c r="E38">
        <v>1</v>
      </c>
      <c r="F38">
        <v>0</v>
      </c>
      <c r="G38">
        <v>1</v>
      </c>
      <c r="H38">
        <v>0</v>
      </c>
      <c r="I38">
        <v>1</v>
      </c>
      <c r="J38">
        <v>0</v>
      </c>
      <c r="K38">
        <v>0</v>
      </c>
      <c r="M38">
        <v>37</v>
      </c>
    </row>
    <row r="39" spans="1:13" x14ac:dyDescent="0.2">
      <c r="A39">
        <v>38</v>
      </c>
      <c r="B39">
        <v>1</v>
      </c>
      <c r="C39">
        <v>0</v>
      </c>
      <c r="D39">
        <v>1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M39">
        <v>38</v>
      </c>
    </row>
    <row r="40" spans="1:13" x14ac:dyDescent="0.2">
      <c r="A40">
        <v>39</v>
      </c>
      <c r="B40">
        <v>1</v>
      </c>
      <c r="C40">
        <v>0</v>
      </c>
      <c r="D40">
        <v>1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M40">
        <v>39</v>
      </c>
    </row>
    <row r="41" spans="1:13" x14ac:dyDescent="0.2">
      <c r="A41">
        <v>40</v>
      </c>
      <c r="B41">
        <v>1</v>
      </c>
      <c r="C41">
        <v>1</v>
      </c>
      <c r="D41">
        <v>0</v>
      </c>
      <c r="E41">
        <v>1</v>
      </c>
      <c r="F41">
        <v>1</v>
      </c>
      <c r="G41">
        <v>1</v>
      </c>
      <c r="H41">
        <v>0</v>
      </c>
      <c r="I41">
        <v>1</v>
      </c>
      <c r="J41">
        <v>0</v>
      </c>
      <c r="K41">
        <v>0</v>
      </c>
      <c r="M41">
        <v>40</v>
      </c>
    </row>
    <row r="42" spans="1:13" x14ac:dyDescent="0.2">
      <c r="A42">
        <v>41</v>
      </c>
      <c r="B42">
        <v>1</v>
      </c>
      <c r="C42">
        <v>1</v>
      </c>
      <c r="D42">
        <v>1</v>
      </c>
      <c r="E42">
        <v>1</v>
      </c>
      <c r="F42">
        <v>0</v>
      </c>
      <c r="G42">
        <v>1</v>
      </c>
      <c r="H42">
        <v>0</v>
      </c>
      <c r="I42">
        <v>1</v>
      </c>
      <c r="J42">
        <v>0</v>
      </c>
      <c r="K42">
        <v>0</v>
      </c>
      <c r="M42">
        <v>41</v>
      </c>
    </row>
    <row r="43" spans="1:13" x14ac:dyDescent="0.2">
      <c r="A43">
        <v>42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0</v>
      </c>
      <c r="I43">
        <v>1</v>
      </c>
      <c r="J43">
        <v>0</v>
      </c>
      <c r="K43">
        <v>0</v>
      </c>
      <c r="M43">
        <v>42</v>
      </c>
    </row>
    <row r="44" spans="1:13" x14ac:dyDescent="0.2">
      <c r="A44">
        <v>43</v>
      </c>
      <c r="B44">
        <v>1</v>
      </c>
      <c r="C44">
        <v>0</v>
      </c>
      <c r="D44">
        <v>1</v>
      </c>
      <c r="E44">
        <v>0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M44">
        <v>43</v>
      </c>
    </row>
    <row r="45" spans="1:13" x14ac:dyDescent="0.2">
      <c r="A45">
        <v>44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0</v>
      </c>
      <c r="I45">
        <v>1</v>
      </c>
      <c r="J45">
        <v>0</v>
      </c>
      <c r="K45">
        <v>0</v>
      </c>
      <c r="M45">
        <v>44</v>
      </c>
    </row>
    <row r="46" spans="1:13" x14ac:dyDescent="0.2">
      <c r="A46">
        <v>45</v>
      </c>
      <c r="B46">
        <v>1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1</v>
      </c>
      <c r="J46">
        <v>0</v>
      </c>
      <c r="K46">
        <v>0</v>
      </c>
      <c r="M46">
        <v>45</v>
      </c>
    </row>
    <row r="47" spans="1:13" x14ac:dyDescent="0.2">
      <c r="A47">
        <v>46</v>
      </c>
      <c r="B47">
        <v>1</v>
      </c>
      <c r="C47">
        <v>0</v>
      </c>
      <c r="D47">
        <v>1</v>
      </c>
      <c r="E47">
        <v>0</v>
      </c>
      <c r="F47">
        <v>0</v>
      </c>
      <c r="G47">
        <v>1</v>
      </c>
      <c r="H47">
        <v>0</v>
      </c>
      <c r="I47">
        <v>1</v>
      </c>
      <c r="J47">
        <v>0</v>
      </c>
      <c r="K47">
        <v>0</v>
      </c>
      <c r="M47">
        <v>46</v>
      </c>
    </row>
    <row r="48" spans="1:13" x14ac:dyDescent="0.2">
      <c r="A48">
        <v>47</v>
      </c>
      <c r="B48">
        <v>1</v>
      </c>
      <c r="C48">
        <v>0</v>
      </c>
      <c r="D48">
        <v>0</v>
      </c>
      <c r="E48">
        <v>0</v>
      </c>
      <c r="F48">
        <v>1</v>
      </c>
      <c r="G48">
        <v>1</v>
      </c>
      <c r="H48">
        <v>0</v>
      </c>
      <c r="I48">
        <v>0</v>
      </c>
      <c r="J48">
        <v>0</v>
      </c>
      <c r="K48">
        <v>0</v>
      </c>
      <c r="M48">
        <v>47</v>
      </c>
    </row>
    <row r="49" spans="1:13" x14ac:dyDescent="0.2">
      <c r="A49">
        <v>48</v>
      </c>
      <c r="B49">
        <v>1</v>
      </c>
      <c r="C49">
        <v>0</v>
      </c>
      <c r="D49">
        <v>1</v>
      </c>
      <c r="E49">
        <v>0</v>
      </c>
      <c r="F49">
        <v>1</v>
      </c>
      <c r="G49">
        <v>1</v>
      </c>
      <c r="H49">
        <v>0</v>
      </c>
      <c r="I49">
        <v>0</v>
      </c>
      <c r="J49">
        <v>0</v>
      </c>
      <c r="K49">
        <v>0</v>
      </c>
      <c r="M49">
        <v>48</v>
      </c>
    </row>
    <row r="50" spans="1:13" x14ac:dyDescent="0.2">
      <c r="A50">
        <v>49</v>
      </c>
      <c r="B50">
        <v>1</v>
      </c>
      <c r="C50">
        <v>0</v>
      </c>
      <c r="D50">
        <v>1</v>
      </c>
      <c r="E50">
        <v>0</v>
      </c>
      <c r="F50">
        <v>0</v>
      </c>
      <c r="G50">
        <v>1</v>
      </c>
      <c r="H50">
        <v>0</v>
      </c>
      <c r="I50">
        <v>1</v>
      </c>
      <c r="J50">
        <v>0</v>
      </c>
      <c r="K50">
        <v>0</v>
      </c>
      <c r="M50">
        <v>49</v>
      </c>
    </row>
    <row r="51" spans="1:13" x14ac:dyDescent="0.2">
      <c r="A51">
        <v>50</v>
      </c>
      <c r="B51">
        <v>1</v>
      </c>
      <c r="C51">
        <v>0</v>
      </c>
      <c r="D51">
        <v>1</v>
      </c>
      <c r="E51">
        <v>0</v>
      </c>
      <c r="F51">
        <v>1</v>
      </c>
      <c r="G51">
        <v>1</v>
      </c>
      <c r="H51">
        <v>0</v>
      </c>
      <c r="I51">
        <v>1</v>
      </c>
      <c r="J51">
        <v>0</v>
      </c>
      <c r="K51">
        <v>0</v>
      </c>
      <c r="M51">
        <v>50</v>
      </c>
    </row>
    <row r="52" spans="1:13" x14ac:dyDescent="0.2">
      <c r="A52">
        <v>51</v>
      </c>
      <c r="B52">
        <v>1</v>
      </c>
      <c r="C52">
        <v>0</v>
      </c>
      <c r="D52">
        <v>1</v>
      </c>
      <c r="E52">
        <v>0</v>
      </c>
      <c r="F52">
        <v>0</v>
      </c>
      <c r="G52">
        <v>1</v>
      </c>
      <c r="H52">
        <v>0</v>
      </c>
      <c r="I52">
        <v>1</v>
      </c>
      <c r="J52">
        <v>0</v>
      </c>
      <c r="K52">
        <v>0</v>
      </c>
      <c r="M52">
        <v>51</v>
      </c>
    </row>
    <row r="53" spans="1:13" x14ac:dyDescent="0.2">
      <c r="A53">
        <v>52</v>
      </c>
      <c r="B53">
        <v>1</v>
      </c>
      <c r="C53">
        <v>0</v>
      </c>
      <c r="D53">
        <v>1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M53">
        <v>52</v>
      </c>
    </row>
    <row r="54" spans="1:13" x14ac:dyDescent="0.2">
      <c r="A54">
        <v>53</v>
      </c>
      <c r="B54">
        <v>1</v>
      </c>
      <c r="C54">
        <v>0</v>
      </c>
      <c r="D54">
        <v>1</v>
      </c>
      <c r="E54">
        <v>0</v>
      </c>
      <c r="F54">
        <v>0</v>
      </c>
      <c r="G54">
        <v>1</v>
      </c>
      <c r="H54">
        <v>0</v>
      </c>
      <c r="I54">
        <v>1</v>
      </c>
      <c r="J54">
        <v>0</v>
      </c>
      <c r="K54">
        <v>0</v>
      </c>
      <c r="M54">
        <v>53</v>
      </c>
    </row>
    <row r="55" spans="1:13" x14ac:dyDescent="0.2">
      <c r="A55">
        <v>54</v>
      </c>
      <c r="B55">
        <v>1</v>
      </c>
      <c r="C55">
        <v>0</v>
      </c>
      <c r="D55">
        <v>0</v>
      </c>
      <c r="E55">
        <v>0</v>
      </c>
      <c r="F55">
        <v>1</v>
      </c>
      <c r="G55">
        <v>1</v>
      </c>
      <c r="H55">
        <v>0</v>
      </c>
      <c r="I55">
        <v>0</v>
      </c>
      <c r="J55">
        <v>0</v>
      </c>
      <c r="K55">
        <v>0</v>
      </c>
      <c r="M55">
        <v>54</v>
      </c>
    </row>
    <row r="56" spans="1:13" x14ac:dyDescent="0.2">
      <c r="A56">
        <v>55</v>
      </c>
      <c r="B56">
        <v>1</v>
      </c>
      <c r="C56">
        <v>0</v>
      </c>
      <c r="D56">
        <v>1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  <c r="M56">
        <v>55</v>
      </c>
    </row>
    <row r="57" spans="1:13" x14ac:dyDescent="0.2">
      <c r="A57">
        <v>56</v>
      </c>
      <c r="B57">
        <v>1</v>
      </c>
      <c r="C57">
        <v>0</v>
      </c>
      <c r="D57">
        <v>1</v>
      </c>
      <c r="E57">
        <v>0</v>
      </c>
      <c r="F57">
        <v>0</v>
      </c>
      <c r="G57">
        <v>1</v>
      </c>
      <c r="H57">
        <v>0</v>
      </c>
      <c r="I57">
        <v>1</v>
      </c>
      <c r="J57">
        <v>0</v>
      </c>
      <c r="K57">
        <v>0</v>
      </c>
      <c r="M57">
        <v>56</v>
      </c>
    </row>
    <row r="58" spans="1:13" x14ac:dyDescent="0.2">
      <c r="A58">
        <v>57</v>
      </c>
      <c r="B58">
        <v>1</v>
      </c>
      <c r="C58">
        <v>1</v>
      </c>
      <c r="D58">
        <v>1</v>
      </c>
      <c r="E58">
        <v>1</v>
      </c>
      <c r="F58">
        <v>0</v>
      </c>
      <c r="G58">
        <v>1</v>
      </c>
      <c r="H58">
        <v>0</v>
      </c>
      <c r="I58">
        <v>1</v>
      </c>
      <c r="J58">
        <v>0</v>
      </c>
      <c r="K58">
        <v>0</v>
      </c>
      <c r="M58">
        <v>57</v>
      </c>
    </row>
    <row r="59" spans="1:13" x14ac:dyDescent="0.2">
      <c r="A59">
        <v>58</v>
      </c>
      <c r="B59">
        <v>1</v>
      </c>
      <c r="C59">
        <v>0</v>
      </c>
      <c r="D59">
        <v>1</v>
      </c>
      <c r="E59">
        <v>0</v>
      </c>
      <c r="F59">
        <v>1</v>
      </c>
      <c r="G59">
        <v>1</v>
      </c>
      <c r="H59">
        <v>0</v>
      </c>
      <c r="I59">
        <v>1</v>
      </c>
      <c r="J59">
        <v>0</v>
      </c>
      <c r="K59">
        <v>0</v>
      </c>
      <c r="M59">
        <v>58</v>
      </c>
    </row>
    <row r="60" spans="1:13" x14ac:dyDescent="0.2">
      <c r="A60">
        <v>59</v>
      </c>
      <c r="B60">
        <v>1</v>
      </c>
      <c r="C60">
        <v>1</v>
      </c>
      <c r="D60">
        <v>1</v>
      </c>
      <c r="E60">
        <v>1</v>
      </c>
      <c r="F60">
        <v>0</v>
      </c>
      <c r="G60">
        <v>1</v>
      </c>
      <c r="H60">
        <v>0</v>
      </c>
      <c r="I60">
        <v>0</v>
      </c>
      <c r="J60">
        <v>0</v>
      </c>
      <c r="K60">
        <v>0</v>
      </c>
      <c r="M60">
        <v>59</v>
      </c>
    </row>
    <row r="61" spans="1:13" x14ac:dyDescent="0.2">
      <c r="A61">
        <v>60</v>
      </c>
      <c r="B61">
        <v>1</v>
      </c>
      <c r="C61">
        <v>0</v>
      </c>
      <c r="D61">
        <v>1</v>
      </c>
      <c r="E61">
        <v>0</v>
      </c>
      <c r="F61">
        <v>1</v>
      </c>
      <c r="G61">
        <v>1</v>
      </c>
      <c r="H61">
        <v>0</v>
      </c>
      <c r="I61">
        <v>1</v>
      </c>
      <c r="J61">
        <v>0</v>
      </c>
      <c r="K61">
        <v>0</v>
      </c>
      <c r="M61">
        <v>60</v>
      </c>
    </row>
    <row r="62" spans="1:13" x14ac:dyDescent="0.2">
      <c r="A62">
        <v>61</v>
      </c>
      <c r="B62">
        <v>1</v>
      </c>
      <c r="C62">
        <v>1</v>
      </c>
      <c r="D62">
        <v>0</v>
      </c>
      <c r="E62">
        <v>1</v>
      </c>
      <c r="F62">
        <v>1</v>
      </c>
      <c r="G62">
        <v>1</v>
      </c>
      <c r="H62">
        <v>0</v>
      </c>
      <c r="I62">
        <v>0</v>
      </c>
      <c r="J62">
        <v>0</v>
      </c>
      <c r="K62">
        <v>0</v>
      </c>
      <c r="M62">
        <v>61</v>
      </c>
    </row>
    <row r="63" spans="1:13" x14ac:dyDescent="0.2">
      <c r="A63">
        <v>62</v>
      </c>
      <c r="B63">
        <v>1</v>
      </c>
      <c r="C63">
        <v>0</v>
      </c>
      <c r="D63">
        <v>1</v>
      </c>
      <c r="E63">
        <v>0</v>
      </c>
      <c r="F63">
        <v>0</v>
      </c>
      <c r="G63">
        <v>1</v>
      </c>
      <c r="H63">
        <v>0</v>
      </c>
      <c r="I63">
        <v>1</v>
      </c>
      <c r="J63">
        <v>0</v>
      </c>
      <c r="K63">
        <v>0</v>
      </c>
      <c r="M63">
        <v>62</v>
      </c>
    </row>
    <row r="64" spans="1:13" x14ac:dyDescent="0.2">
      <c r="A64">
        <v>63</v>
      </c>
      <c r="B64">
        <v>1</v>
      </c>
      <c r="C64">
        <v>1</v>
      </c>
      <c r="D64">
        <v>1</v>
      </c>
      <c r="E64">
        <v>1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  <c r="M64">
        <v>63</v>
      </c>
    </row>
    <row r="65" spans="1:13" x14ac:dyDescent="0.2">
      <c r="A65">
        <v>64</v>
      </c>
      <c r="B65">
        <v>1</v>
      </c>
      <c r="C65">
        <v>0</v>
      </c>
      <c r="D65">
        <v>0</v>
      </c>
      <c r="E65">
        <v>0</v>
      </c>
      <c r="F65">
        <v>1</v>
      </c>
      <c r="G65">
        <v>1</v>
      </c>
      <c r="H65">
        <v>0</v>
      </c>
      <c r="I65">
        <v>0</v>
      </c>
      <c r="J65">
        <v>0</v>
      </c>
      <c r="K65">
        <v>0</v>
      </c>
      <c r="M65">
        <v>64</v>
      </c>
    </row>
    <row r="66" spans="1:13" x14ac:dyDescent="0.2">
      <c r="A66">
        <v>65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0</v>
      </c>
      <c r="I66">
        <v>1</v>
      </c>
      <c r="J66">
        <v>0</v>
      </c>
      <c r="K66">
        <v>0</v>
      </c>
      <c r="M66">
        <v>65</v>
      </c>
    </row>
    <row r="67" spans="1:13" x14ac:dyDescent="0.2">
      <c r="A67">
        <v>66</v>
      </c>
      <c r="B67">
        <v>1</v>
      </c>
      <c r="C67">
        <v>0</v>
      </c>
      <c r="D67">
        <v>0</v>
      </c>
      <c r="E67">
        <v>0</v>
      </c>
      <c r="F67">
        <v>1</v>
      </c>
      <c r="G67">
        <v>1</v>
      </c>
      <c r="H67">
        <v>0</v>
      </c>
      <c r="I67">
        <v>0</v>
      </c>
      <c r="J67">
        <v>0</v>
      </c>
      <c r="K67">
        <v>0</v>
      </c>
      <c r="M67">
        <v>66</v>
      </c>
    </row>
    <row r="68" spans="1:13" x14ac:dyDescent="0.2">
      <c r="A68">
        <v>67</v>
      </c>
      <c r="B68">
        <v>1</v>
      </c>
      <c r="C68">
        <v>1</v>
      </c>
      <c r="D68">
        <v>0</v>
      </c>
      <c r="E68">
        <v>1</v>
      </c>
      <c r="F68">
        <v>1</v>
      </c>
      <c r="G68">
        <v>1</v>
      </c>
      <c r="H68">
        <v>0</v>
      </c>
      <c r="I68">
        <v>0</v>
      </c>
      <c r="J68">
        <v>0</v>
      </c>
      <c r="K68">
        <v>0</v>
      </c>
      <c r="M68">
        <v>67</v>
      </c>
    </row>
    <row r="69" spans="1:13" x14ac:dyDescent="0.2">
      <c r="A69">
        <v>68</v>
      </c>
      <c r="B69">
        <v>1</v>
      </c>
      <c r="C69">
        <v>0</v>
      </c>
      <c r="D69">
        <v>0</v>
      </c>
      <c r="E69">
        <v>0</v>
      </c>
      <c r="F69">
        <v>1</v>
      </c>
      <c r="G69">
        <v>1</v>
      </c>
      <c r="H69">
        <v>0</v>
      </c>
      <c r="I69">
        <v>0</v>
      </c>
      <c r="J69">
        <v>0</v>
      </c>
      <c r="K69">
        <v>0</v>
      </c>
      <c r="M69">
        <v>68</v>
      </c>
    </row>
    <row r="70" spans="1:13" x14ac:dyDescent="0.2">
      <c r="A70">
        <v>69</v>
      </c>
      <c r="B70">
        <v>1</v>
      </c>
      <c r="C70">
        <v>1</v>
      </c>
      <c r="D70">
        <v>0</v>
      </c>
      <c r="E70">
        <v>1</v>
      </c>
      <c r="F70">
        <v>1</v>
      </c>
      <c r="G70">
        <v>1</v>
      </c>
      <c r="H70">
        <v>0</v>
      </c>
      <c r="I70">
        <v>0</v>
      </c>
      <c r="J70">
        <v>0</v>
      </c>
      <c r="K70">
        <v>0</v>
      </c>
      <c r="M70">
        <v>69</v>
      </c>
    </row>
    <row r="71" spans="1:13" x14ac:dyDescent="0.2">
      <c r="A71">
        <v>70</v>
      </c>
      <c r="B71">
        <v>1</v>
      </c>
      <c r="C71">
        <v>1</v>
      </c>
      <c r="D71">
        <v>1</v>
      </c>
      <c r="E71">
        <v>1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  <c r="M71">
        <v>70</v>
      </c>
    </row>
    <row r="72" spans="1:13" x14ac:dyDescent="0.2">
      <c r="A72">
        <v>71</v>
      </c>
      <c r="B72">
        <v>1</v>
      </c>
      <c r="C72">
        <v>0</v>
      </c>
      <c r="D72">
        <v>1</v>
      </c>
      <c r="E72">
        <v>0</v>
      </c>
      <c r="F72">
        <v>0</v>
      </c>
      <c r="G72">
        <v>1</v>
      </c>
      <c r="H72">
        <v>0</v>
      </c>
      <c r="I72">
        <v>0</v>
      </c>
      <c r="J72">
        <v>0</v>
      </c>
      <c r="K72">
        <v>0</v>
      </c>
      <c r="M72">
        <v>71</v>
      </c>
    </row>
    <row r="73" spans="1:13" x14ac:dyDescent="0.2">
      <c r="A73">
        <v>72</v>
      </c>
      <c r="B73">
        <v>1</v>
      </c>
      <c r="C73">
        <v>1</v>
      </c>
      <c r="D73">
        <v>1</v>
      </c>
      <c r="E73">
        <v>1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M73">
        <v>72</v>
      </c>
    </row>
    <row r="74" spans="1:13" x14ac:dyDescent="0.2">
      <c r="A74">
        <v>73</v>
      </c>
      <c r="B74">
        <v>1</v>
      </c>
      <c r="C74">
        <v>0</v>
      </c>
      <c r="D74">
        <v>1</v>
      </c>
      <c r="E74">
        <v>0</v>
      </c>
      <c r="F74">
        <v>0</v>
      </c>
      <c r="G74">
        <v>1</v>
      </c>
      <c r="H74">
        <v>0</v>
      </c>
      <c r="I74">
        <v>1</v>
      </c>
      <c r="J74">
        <v>0</v>
      </c>
      <c r="K74">
        <v>0</v>
      </c>
      <c r="M74">
        <v>73</v>
      </c>
    </row>
    <row r="75" spans="1:13" x14ac:dyDescent="0.2">
      <c r="A75">
        <v>74</v>
      </c>
      <c r="B75">
        <v>1</v>
      </c>
      <c r="C75">
        <v>1</v>
      </c>
      <c r="D75">
        <v>1</v>
      </c>
      <c r="E75">
        <v>1</v>
      </c>
      <c r="F75">
        <v>1</v>
      </c>
      <c r="G75">
        <v>1</v>
      </c>
      <c r="H75">
        <v>0</v>
      </c>
      <c r="I75">
        <v>0</v>
      </c>
      <c r="J75">
        <v>0</v>
      </c>
      <c r="K75">
        <v>0</v>
      </c>
      <c r="M75">
        <v>74</v>
      </c>
    </row>
    <row r="76" spans="1:13" x14ac:dyDescent="0.2">
      <c r="A76">
        <v>75</v>
      </c>
      <c r="B76">
        <v>1</v>
      </c>
      <c r="C76">
        <v>0</v>
      </c>
      <c r="D76">
        <v>1</v>
      </c>
      <c r="E76">
        <v>0</v>
      </c>
      <c r="F76">
        <v>0</v>
      </c>
      <c r="G76">
        <v>1</v>
      </c>
      <c r="H76">
        <v>0</v>
      </c>
      <c r="I76">
        <v>1</v>
      </c>
      <c r="J76">
        <v>0</v>
      </c>
      <c r="K76">
        <v>0</v>
      </c>
      <c r="M76">
        <v>75</v>
      </c>
    </row>
    <row r="77" spans="1:13" x14ac:dyDescent="0.2">
      <c r="A77">
        <v>76</v>
      </c>
      <c r="B77">
        <v>1</v>
      </c>
      <c r="C77">
        <v>1</v>
      </c>
      <c r="D77">
        <v>0</v>
      </c>
      <c r="E77">
        <v>1</v>
      </c>
      <c r="F77">
        <v>1</v>
      </c>
      <c r="G77">
        <v>1</v>
      </c>
      <c r="H77">
        <v>0</v>
      </c>
      <c r="I77">
        <v>0</v>
      </c>
      <c r="J77">
        <v>0</v>
      </c>
      <c r="K77">
        <v>0</v>
      </c>
      <c r="M77">
        <v>76</v>
      </c>
    </row>
    <row r="78" spans="1:13" x14ac:dyDescent="0.2">
      <c r="A78">
        <v>77</v>
      </c>
      <c r="B78">
        <v>1</v>
      </c>
      <c r="C78">
        <v>0</v>
      </c>
      <c r="D78">
        <v>1</v>
      </c>
      <c r="E78">
        <v>0</v>
      </c>
      <c r="F78">
        <v>0</v>
      </c>
      <c r="G78">
        <v>1</v>
      </c>
      <c r="H78">
        <v>0</v>
      </c>
      <c r="I78">
        <v>1</v>
      </c>
      <c r="J78">
        <v>0</v>
      </c>
      <c r="K78">
        <v>0</v>
      </c>
      <c r="M78">
        <v>77</v>
      </c>
    </row>
    <row r="79" spans="1:13" x14ac:dyDescent="0.2">
      <c r="A79">
        <v>78</v>
      </c>
      <c r="B79">
        <v>1</v>
      </c>
      <c r="C79">
        <v>0</v>
      </c>
      <c r="D79">
        <v>1</v>
      </c>
      <c r="E79">
        <v>0</v>
      </c>
      <c r="F79">
        <v>1</v>
      </c>
      <c r="G79">
        <v>1</v>
      </c>
      <c r="H79">
        <v>0</v>
      </c>
      <c r="I79">
        <v>1</v>
      </c>
      <c r="J79">
        <v>0</v>
      </c>
      <c r="K79">
        <v>0</v>
      </c>
      <c r="M79">
        <v>78</v>
      </c>
    </row>
    <row r="80" spans="1:13" x14ac:dyDescent="0.2">
      <c r="A80">
        <v>79</v>
      </c>
      <c r="B80">
        <v>1</v>
      </c>
      <c r="C80">
        <v>0</v>
      </c>
      <c r="D80">
        <v>1</v>
      </c>
      <c r="E80">
        <v>0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  <c r="M80">
        <v>79</v>
      </c>
    </row>
    <row r="81" spans="1:13" x14ac:dyDescent="0.2">
      <c r="A81">
        <v>80</v>
      </c>
      <c r="B81">
        <v>1</v>
      </c>
      <c r="C81">
        <v>1</v>
      </c>
      <c r="D81">
        <v>1</v>
      </c>
      <c r="E81">
        <v>1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M81">
        <v>80</v>
      </c>
    </row>
    <row r="82" spans="1:13" x14ac:dyDescent="0.2">
      <c r="A82">
        <v>81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0</v>
      </c>
      <c r="K82">
        <v>0</v>
      </c>
      <c r="M82">
        <v>81</v>
      </c>
    </row>
    <row r="83" spans="1:13" x14ac:dyDescent="0.2">
      <c r="A83">
        <v>82</v>
      </c>
      <c r="B83">
        <v>1</v>
      </c>
      <c r="C83">
        <v>0</v>
      </c>
      <c r="D83">
        <v>0</v>
      </c>
      <c r="E83">
        <v>0</v>
      </c>
      <c r="F83">
        <v>0</v>
      </c>
      <c r="G83">
        <v>1</v>
      </c>
      <c r="H83">
        <v>0</v>
      </c>
      <c r="I83">
        <v>0</v>
      </c>
      <c r="J83">
        <v>0</v>
      </c>
      <c r="K83">
        <v>0</v>
      </c>
      <c r="M83">
        <v>82</v>
      </c>
    </row>
    <row r="84" spans="1:13" x14ac:dyDescent="0.2">
      <c r="A84">
        <v>83</v>
      </c>
      <c r="B84">
        <v>1</v>
      </c>
      <c r="C84">
        <v>1</v>
      </c>
      <c r="D84">
        <v>1</v>
      </c>
      <c r="E84">
        <v>1</v>
      </c>
      <c r="F84">
        <v>0</v>
      </c>
      <c r="G84">
        <v>1</v>
      </c>
      <c r="H84">
        <v>0</v>
      </c>
      <c r="I84">
        <v>0</v>
      </c>
      <c r="J84">
        <v>0</v>
      </c>
      <c r="K84">
        <v>0</v>
      </c>
      <c r="M84">
        <v>83</v>
      </c>
    </row>
    <row r="85" spans="1:13" x14ac:dyDescent="0.2">
      <c r="A85">
        <v>84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0</v>
      </c>
      <c r="I85">
        <v>0</v>
      </c>
      <c r="J85">
        <v>0</v>
      </c>
      <c r="K85">
        <v>0</v>
      </c>
      <c r="M85">
        <v>84</v>
      </c>
    </row>
    <row r="86" spans="1:13" x14ac:dyDescent="0.2">
      <c r="A86">
        <v>85</v>
      </c>
      <c r="B86">
        <v>1</v>
      </c>
      <c r="C86">
        <v>0</v>
      </c>
      <c r="D86">
        <v>1</v>
      </c>
      <c r="E86">
        <v>0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M86">
        <v>85</v>
      </c>
    </row>
    <row r="87" spans="1:13" x14ac:dyDescent="0.2">
      <c r="A87">
        <v>86</v>
      </c>
      <c r="B87">
        <v>1</v>
      </c>
      <c r="C87">
        <v>1</v>
      </c>
      <c r="D87">
        <v>1</v>
      </c>
      <c r="E87">
        <v>1</v>
      </c>
      <c r="F87">
        <v>0</v>
      </c>
      <c r="G87">
        <v>1</v>
      </c>
      <c r="H87">
        <v>0</v>
      </c>
      <c r="I87">
        <v>1</v>
      </c>
      <c r="J87">
        <v>0</v>
      </c>
      <c r="K87">
        <v>0</v>
      </c>
      <c r="M87">
        <v>86</v>
      </c>
    </row>
    <row r="88" spans="1:13" x14ac:dyDescent="0.2">
      <c r="A88">
        <v>87</v>
      </c>
      <c r="B88">
        <v>1</v>
      </c>
      <c r="C88">
        <v>1</v>
      </c>
      <c r="D88">
        <v>1</v>
      </c>
      <c r="E88">
        <v>1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  <c r="M88">
        <v>87</v>
      </c>
    </row>
    <row r="89" spans="1:13" x14ac:dyDescent="0.2">
      <c r="A89">
        <v>88</v>
      </c>
      <c r="B89">
        <v>1</v>
      </c>
      <c r="C89">
        <v>0</v>
      </c>
      <c r="D89">
        <v>1</v>
      </c>
      <c r="E89">
        <v>1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M89">
        <v>88</v>
      </c>
    </row>
    <row r="90" spans="1:13" x14ac:dyDescent="0.2">
      <c r="A90">
        <v>89</v>
      </c>
      <c r="B90">
        <v>1</v>
      </c>
      <c r="C90">
        <v>1</v>
      </c>
      <c r="D90">
        <v>0</v>
      </c>
      <c r="E90">
        <v>1</v>
      </c>
      <c r="F90">
        <v>1</v>
      </c>
      <c r="G90">
        <v>1</v>
      </c>
      <c r="H90">
        <v>0</v>
      </c>
      <c r="I90">
        <v>0</v>
      </c>
      <c r="J90">
        <v>0</v>
      </c>
      <c r="K90">
        <v>0</v>
      </c>
      <c r="M90">
        <v>89</v>
      </c>
    </row>
    <row r="91" spans="1:13" x14ac:dyDescent="0.2">
      <c r="A91">
        <v>90</v>
      </c>
      <c r="B91">
        <v>1</v>
      </c>
      <c r="C91">
        <v>0</v>
      </c>
      <c r="D91">
        <v>1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  <c r="M91">
        <v>90</v>
      </c>
    </row>
    <row r="92" spans="1:13" x14ac:dyDescent="0.2">
      <c r="A92">
        <v>91</v>
      </c>
      <c r="B92">
        <v>1</v>
      </c>
      <c r="C92">
        <v>1</v>
      </c>
      <c r="D92">
        <v>1</v>
      </c>
      <c r="E92">
        <v>1</v>
      </c>
      <c r="F92">
        <v>1</v>
      </c>
      <c r="G92">
        <v>1</v>
      </c>
      <c r="H92">
        <v>0</v>
      </c>
      <c r="I92">
        <v>1</v>
      </c>
      <c r="J92">
        <v>0</v>
      </c>
      <c r="K92">
        <v>0</v>
      </c>
      <c r="M92">
        <v>91</v>
      </c>
    </row>
    <row r="93" spans="1:13" x14ac:dyDescent="0.2">
      <c r="A93">
        <v>92</v>
      </c>
      <c r="B93">
        <v>1</v>
      </c>
      <c r="C93">
        <v>0</v>
      </c>
      <c r="D93">
        <v>0</v>
      </c>
      <c r="E93">
        <v>0</v>
      </c>
      <c r="F93">
        <v>1</v>
      </c>
      <c r="G93">
        <v>1</v>
      </c>
      <c r="H93">
        <v>0</v>
      </c>
      <c r="I93">
        <v>0</v>
      </c>
      <c r="J93">
        <v>0</v>
      </c>
      <c r="K93">
        <v>0</v>
      </c>
      <c r="M93">
        <v>92</v>
      </c>
    </row>
    <row r="94" spans="1:13" x14ac:dyDescent="0.2">
      <c r="A94">
        <v>93</v>
      </c>
      <c r="B94">
        <v>1</v>
      </c>
      <c r="C94">
        <v>0</v>
      </c>
      <c r="D94">
        <v>1</v>
      </c>
      <c r="E94">
        <v>0</v>
      </c>
      <c r="F94">
        <v>1</v>
      </c>
      <c r="G94">
        <v>1</v>
      </c>
      <c r="H94">
        <v>0</v>
      </c>
      <c r="I94">
        <v>0</v>
      </c>
      <c r="J94">
        <v>0</v>
      </c>
      <c r="K94">
        <v>0</v>
      </c>
      <c r="M94">
        <v>93</v>
      </c>
    </row>
    <row r="95" spans="1:13" x14ac:dyDescent="0.2">
      <c r="A95">
        <v>94</v>
      </c>
      <c r="B95">
        <v>1</v>
      </c>
      <c r="C95">
        <v>0</v>
      </c>
      <c r="D95">
        <v>1</v>
      </c>
      <c r="E95">
        <v>0</v>
      </c>
      <c r="F95">
        <v>1</v>
      </c>
      <c r="G95">
        <v>1</v>
      </c>
      <c r="H95">
        <v>0</v>
      </c>
      <c r="I95">
        <v>1</v>
      </c>
      <c r="J95">
        <v>0</v>
      </c>
      <c r="K95">
        <v>0</v>
      </c>
      <c r="M95">
        <v>94</v>
      </c>
    </row>
    <row r="96" spans="1:13" x14ac:dyDescent="0.2">
      <c r="A96">
        <v>95</v>
      </c>
      <c r="B96">
        <v>1</v>
      </c>
      <c r="C96">
        <v>1</v>
      </c>
      <c r="D96">
        <v>1</v>
      </c>
      <c r="E96">
        <v>1</v>
      </c>
      <c r="F96">
        <v>0</v>
      </c>
      <c r="G96">
        <v>1</v>
      </c>
      <c r="H96">
        <v>0</v>
      </c>
      <c r="I96">
        <v>1</v>
      </c>
      <c r="J96">
        <v>0</v>
      </c>
      <c r="K96">
        <v>0</v>
      </c>
      <c r="M96">
        <v>95</v>
      </c>
    </row>
    <row r="97" spans="1:13" x14ac:dyDescent="0.2">
      <c r="A97">
        <v>96</v>
      </c>
      <c r="B97">
        <v>1</v>
      </c>
      <c r="C97">
        <v>0</v>
      </c>
      <c r="D97">
        <v>1</v>
      </c>
      <c r="E97">
        <v>0</v>
      </c>
      <c r="F97">
        <v>0</v>
      </c>
      <c r="G97">
        <v>1</v>
      </c>
      <c r="H97">
        <v>0</v>
      </c>
      <c r="I97">
        <v>1</v>
      </c>
      <c r="J97">
        <v>0</v>
      </c>
      <c r="K97">
        <v>0</v>
      </c>
      <c r="M97">
        <v>96</v>
      </c>
    </row>
    <row r="98" spans="1:13" x14ac:dyDescent="0.2">
      <c r="A98">
        <v>97</v>
      </c>
      <c r="B98">
        <v>1</v>
      </c>
      <c r="C98">
        <v>1</v>
      </c>
      <c r="D98">
        <v>0</v>
      </c>
      <c r="E98">
        <v>1</v>
      </c>
      <c r="F98">
        <v>1</v>
      </c>
      <c r="G98">
        <v>1</v>
      </c>
      <c r="H98">
        <v>0</v>
      </c>
      <c r="I98">
        <v>0</v>
      </c>
      <c r="J98">
        <v>0</v>
      </c>
      <c r="K98">
        <v>0</v>
      </c>
      <c r="M98">
        <v>97</v>
      </c>
    </row>
    <row r="99" spans="1:13" x14ac:dyDescent="0.2">
      <c r="A99">
        <v>98</v>
      </c>
      <c r="B99">
        <v>1</v>
      </c>
      <c r="C99">
        <v>0</v>
      </c>
      <c r="D99">
        <v>1</v>
      </c>
      <c r="E99">
        <v>0</v>
      </c>
      <c r="F99">
        <v>1</v>
      </c>
      <c r="G99">
        <v>1</v>
      </c>
      <c r="H99">
        <v>0</v>
      </c>
      <c r="I99">
        <v>0</v>
      </c>
      <c r="J99">
        <v>0</v>
      </c>
      <c r="K99">
        <v>0</v>
      </c>
      <c r="M99">
        <v>98</v>
      </c>
    </row>
    <row r="100" spans="1:13" x14ac:dyDescent="0.2">
      <c r="A100">
        <v>99</v>
      </c>
      <c r="B100">
        <v>1</v>
      </c>
      <c r="C100">
        <v>1</v>
      </c>
      <c r="D100">
        <v>1</v>
      </c>
      <c r="E100">
        <v>1</v>
      </c>
      <c r="F100">
        <v>1</v>
      </c>
      <c r="G100">
        <v>1</v>
      </c>
      <c r="H100">
        <v>0</v>
      </c>
      <c r="I100">
        <v>1</v>
      </c>
      <c r="J100">
        <v>0</v>
      </c>
      <c r="K100">
        <v>0</v>
      </c>
      <c r="M100">
        <v>99</v>
      </c>
    </row>
    <row r="101" spans="1:13" x14ac:dyDescent="0.2">
      <c r="A101">
        <v>100</v>
      </c>
      <c r="B101">
        <v>1</v>
      </c>
      <c r="C101">
        <v>0</v>
      </c>
      <c r="D101">
        <v>1</v>
      </c>
      <c r="E101">
        <v>0</v>
      </c>
      <c r="F101">
        <v>0</v>
      </c>
      <c r="G101">
        <v>1</v>
      </c>
      <c r="H101">
        <v>0</v>
      </c>
      <c r="I101">
        <v>1</v>
      </c>
      <c r="J101">
        <v>0</v>
      </c>
      <c r="K101">
        <v>0</v>
      </c>
      <c r="M101">
        <v>100</v>
      </c>
    </row>
    <row r="102" spans="1:13" x14ac:dyDescent="0.2">
      <c r="A102">
        <v>101</v>
      </c>
      <c r="B102">
        <v>1</v>
      </c>
      <c r="C102">
        <v>0</v>
      </c>
      <c r="D102">
        <v>1</v>
      </c>
      <c r="E102">
        <v>0</v>
      </c>
      <c r="F102">
        <v>1</v>
      </c>
      <c r="G102">
        <v>1</v>
      </c>
      <c r="H102">
        <v>0</v>
      </c>
      <c r="I102">
        <v>0</v>
      </c>
      <c r="J102">
        <v>0</v>
      </c>
      <c r="K102">
        <v>0</v>
      </c>
      <c r="M102">
        <v>101</v>
      </c>
    </row>
    <row r="103" spans="1:13" x14ac:dyDescent="0.2">
      <c r="A103">
        <v>102</v>
      </c>
      <c r="B103">
        <v>1</v>
      </c>
      <c r="C103">
        <v>0</v>
      </c>
      <c r="D103">
        <v>1</v>
      </c>
      <c r="E103">
        <v>0</v>
      </c>
      <c r="F103">
        <v>1</v>
      </c>
      <c r="G103">
        <v>1</v>
      </c>
      <c r="H103">
        <v>0</v>
      </c>
      <c r="I103">
        <v>0</v>
      </c>
      <c r="J103">
        <v>0</v>
      </c>
      <c r="K103">
        <v>0</v>
      </c>
      <c r="M103">
        <v>102</v>
      </c>
    </row>
    <row r="104" spans="1:13" x14ac:dyDescent="0.2">
      <c r="A104">
        <v>103</v>
      </c>
      <c r="B104">
        <v>1</v>
      </c>
      <c r="C104">
        <v>1</v>
      </c>
      <c r="D104">
        <v>1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0</v>
      </c>
      <c r="K104">
        <v>0</v>
      </c>
      <c r="M104">
        <v>103</v>
      </c>
    </row>
    <row r="105" spans="1:13" x14ac:dyDescent="0.2">
      <c r="A105">
        <v>104</v>
      </c>
      <c r="B105">
        <v>1</v>
      </c>
      <c r="C105">
        <v>0</v>
      </c>
      <c r="D105">
        <v>1</v>
      </c>
      <c r="E105">
        <v>0</v>
      </c>
      <c r="F105">
        <v>1</v>
      </c>
      <c r="G105">
        <v>1</v>
      </c>
      <c r="H105">
        <v>0</v>
      </c>
      <c r="I105">
        <v>0</v>
      </c>
      <c r="J105">
        <v>0</v>
      </c>
      <c r="K105">
        <v>0</v>
      </c>
      <c r="M105">
        <v>104</v>
      </c>
    </row>
    <row r="106" spans="1:13" x14ac:dyDescent="0.2">
      <c r="A106">
        <v>105</v>
      </c>
      <c r="B106">
        <v>1</v>
      </c>
      <c r="C106">
        <v>0</v>
      </c>
      <c r="D106">
        <v>1</v>
      </c>
      <c r="E106">
        <v>0</v>
      </c>
      <c r="F106">
        <v>0</v>
      </c>
      <c r="G106">
        <v>1</v>
      </c>
      <c r="H106">
        <v>0</v>
      </c>
      <c r="I106">
        <v>1</v>
      </c>
      <c r="J106">
        <v>0</v>
      </c>
      <c r="K106">
        <v>0</v>
      </c>
      <c r="M106">
        <v>105</v>
      </c>
    </row>
    <row r="107" spans="1:13" x14ac:dyDescent="0.2">
      <c r="A107">
        <v>106</v>
      </c>
      <c r="B107">
        <v>1</v>
      </c>
      <c r="C107">
        <v>0</v>
      </c>
      <c r="D107">
        <v>1</v>
      </c>
      <c r="E107">
        <v>0</v>
      </c>
      <c r="F107">
        <v>1</v>
      </c>
      <c r="G107">
        <v>1</v>
      </c>
      <c r="H107">
        <v>0</v>
      </c>
      <c r="I107">
        <v>0</v>
      </c>
      <c r="J107">
        <v>0</v>
      </c>
      <c r="K107">
        <v>0</v>
      </c>
      <c r="M107">
        <v>106</v>
      </c>
    </row>
    <row r="108" spans="1:13" x14ac:dyDescent="0.2">
      <c r="A108">
        <v>107</v>
      </c>
      <c r="B108">
        <v>1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0</v>
      </c>
      <c r="I108">
        <v>0</v>
      </c>
      <c r="J108">
        <v>0</v>
      </c>
      <c r="K108">
        <v>0</v>
      </c>
      <c r="M108">
        <v>107</v>
      </c>
    </row>
    <row r="109" spans="1:13" x14ac:dyDescent="0.2">
      <c r="A109">
        <v>108</v>
      </c>
      <c r="B109">
        <v>1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0</v>
      </c>
      <c r="I109">
        <v>1</v>
      </c>
      <c r="J109">
        <v>0</v>
      </c>
      <c r="K109">
        <v>0</v>
      </c>
      <c r="M109">
        <v>108</v>
      </c>
    </row>
    <row r="110" spans="1:13" x14ac:dyDescent="0.2">
      <c r="A110">
        <v>109</v>
      </c>
      <c r="B110">
        <v>1</v>
      </c>
      <c r="C110">
        <v>0</v>
      </c>
      <c r="D110">
        <v>1</v>
      </c>
      <c r="E110">
        <v>0</v>
      </c>
      <c r="F110">
        <v>1</v>
      </c>
      <c r="G110">
        <v>1</v>
      </c>
      <c r="H110">
        <v>0</v>
      </c>
      <c r="I110">
        <v>0</v>
      </c>
      <c r="J110">
        <v>0</v>
      </c>
      <c r="K110">
        <v>0</v>
      </c>
      <c r="M110">
        <v>109</v>
      </c>
    </row>
    <row r="111" spans="1:13" x14ac:dyDescent="0.2">
      <c r="A111">
        <v>110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0</v>
      </c>
      <c r="J111">
        <v>0</v>
      </c>
      <c r="K111">
        <v>0</v>
      </c>
      <c r="M111">
        <v>110</v>
      </c>
    </row>
    <row r="112" spans="1:13" x14ac:dyDescent="0.2">
      <c r="A112">
        <v>111</v>
      </c>
      <c r="B112">
        <v>1</v>
      </c>
      <c r="C112">
        <v>0</v>
      </c>
      <c r="D112">
        <v>1</v>
      </c>
      <c r="E112">
        <v>0</v>
      </c>
      <c r="F112">
        <v>0</v>
      </c>
      <c r="G112">
        <v>1</v>
      </c>
      <c r="H112">
        <v>0</v>
      </c>
      <c r="I112">
        <v>1</v>
      </c>
      <c r="J112">
        <v>0</v>
      </c>
      <c r="K112">
        <v>0</v>
      </c>
      <c r="M112">
        <v>111</v>
      </c>
    </row>
    <row r="113" spans="1:13" x14ac:dyDescent="0.2">
      <c r="A113">
        <v>112</v>
      </c>
      <c r="B113">
        <v>1</v>
      </c>
      <c r="C113">
        <v>0</v>
      </c>
      <c r="D113">
        <v>1</v>
      </c>
      <c r="E113">
        <v>0</v>
      </c>
      <c r="F113">
        <v>1</v>
      </c>
      <c r="G113">
        <v>1</v>
      </c>
      <c r="H113">
        <v>0</v>
      </c>
      <c r="I113">
        <v>1</v>
      </c>
      <c r="J113">
        <v>0</v>
      </c>
      <c r="K113">
        <v>0</v>
      </c>
      <c r="M113">
        <v>112</v>
      </c>
    </row>
    <row r="114" spans="1:13" x14ac:dyDescent="0.2">
      <c r="A114">
        <v>113</v>
      </c>
      <c r="B114">
        <v>1</v>
      </c>
      <c r="C114">
        <v>1</v>
      </c>
      <c r="D114">
        <v>1</v>
      </c>
      <c r="E114">
        <v>1</v>
      </c>
      <c r="F114">
        <v>0</v>
      </c>
      <c r="G114">
        <v>1</v>
      </c>
      <c r="H114">
        <v>0</v>
      </c>
      <c r="I114">
        <v>1</v>
      </c>
      <c r="J114">
        <v>0</v>
      </c>
      <c r="K114">
        <v>0</v>
      </c>
      <c r="M114">
        <v>113</v>
      </c>
    </row>
    <row r="115" spans="1:13" x14ac:dyDescent="0.2">
      <c r="A115">
        <v>114</v>
      </c>
      <c r="B115">
        <v>1</v>
      </c>
      <c r="C115">
        <v>1</v>
      </c>
      <c r="D115">
        <v>1</v>
      </c>
      <c r="E115">
        <v>1</v>
      </c>
      <c r="F115">
        <v>0</v>
      </c>
      <c r="G115">
        <v>1</v>
      </c>
      <c r="H115">
        <v>0</v>
      </c>
      <c r="I115">
        <v>1</v>
      </c>
      <c r="J115">
        <v>0</v>
      </c>
      <c r="K115">
        <v>0</v>
      </c>
      <c r="M115">
        <v>114</v>
      </c>
    </row>
    <row r="116" spans="1:13" x14ac:dyDescent="0.2">
      <c r="A116">
        <v>115</v>
      </c>
      <c r="B116">
        <v>1</v>
      </c>
      <c r="C116">
        <v>1</v>
      </c>
      <c r="D116">
        <v>1</v>
      </c>
      <c r="E116">
        <v>1</v>
      </c>
      <c r="F116">
        <v>0</v>
      </c>
      <c r="G116">
        <v>1</v>
      </c>
      <c r="H116">
        <v>0</v>
      </c>
      <c r="I116">
        <v>1</v>
      </c>
      <c r="J116">
        <v>0</v>
      </c>
      <c r="K116">
        <v>0</v>
      </c>
      <c r="M116">
        <v>115</v>
      </c>
    </row>
    <row r="117" spans="1:13" x14ac:dyDescent="0.2">
      <c r="A117">
        <v>116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0</v>
      </c>
      <c r="I117">
        <v>0</v>
      </c>
      <c r="J117">
        <v>0</v>
      </c>
      <c r="K117">
        <v>0</v>
      </c>
      <c r="M117">
        <v>116</v>
      </c>
    </row>
    <row r="118" spans="1:13" x14ac:dyDescent="0.2">
      <c r="A118">
        <v>117</v>
      </c>
      <c r="B118">
        <v>1</v>
      </c>
      <c r="C118">
        <v>0</v>
      </c>
      <c r="D118">
        <v>1</v>
      </c>
      <c r="E118">
        <v>0</v>
      </c>
      <c r="F118">
        <v>0</v>
      </c>
      <c r="G118">
        <v>1</v>
      </c>
      <c r="H118">
        <v>0</v>
      </c>
      <c r="I118">
        <v>1</v>
      </c>
      <c r="J118">
        <v>0</v>
      </c>
      <c r="K118">
        <v>0</v>
      </c>
      <c r="M118">
        <v>117</v>
      </c>
    </row>
    <row r="119" spans="1:13" x14ac:dyDescent="0.2">
      <c r="A119">
        <v>118</v>
      </c>
      <c r="B119">
        <v>1</v>
      </c>
      <c r="C119">
        <v>0</v>
      </c>
      <c r="D119">
        <v>0</v>
      </c>
      <c r="E119">
        <v>0</v>
      </c>
      <c r="F119">
        <v>1</v>
      </c>
      <c r="G119">
        <v>1</v>
      </c>
      <c r="H119">
        <v>0</v>
      </c>
      <c r="I119">
        <v>0</v>
      </c>
      <c r="J119">
        <v>0</v>
      </c>
      <c r="K119">
        <v>0</v>
      </c>
      <c r="M119">
        <v>118</v>
      </c>
    </row>
    <row r="120" spans="1:13" x14ac:dyDescent="0.2">
      <c r="A120">
        <v>119</v>
      </c>
      <c r="B120">
        <v>1</v>
      </c>
      <c r="C120">
        <v>0</v>
      </c>
      <c r="D120">
        <v>1</v>
      </c>
      <c r="E120">
        <v>0</v>
      </c>
      <c r="F120">
        <v>1</v>
      </c>
      <c r="G120">
        <v>1</v>
      </c>
      <c r="H120">
        <v>0</v>
      </c>
      <c r="I120">
        <v>1</v>
      </c>
      <c r="J120">
        <v>0</v>
      </c>
      <c r="K120">
        <v>0</v>
      </c>
      <c r="M120">
        <v>119</v>
      </c>
    </row>
    <row r="121" spans="1:13" x14ac:dyDescent="0.2">
      <c r="A121">
        <v>120</v>
      </c>
      <c r="B121">
        <v>1</v>
      </c>
      <c r="C121">
        <v>0</v>
      </c>
      <c r="D121">
        <v>0</v>
      </c>
      <c r="E121">
        <v>0</v>
      </c>
      <c r="F121">
        <v>1</v>
      </c>
      <c r="G121">
        <v>1</v>
      </c>
      <c r="H121">
        <v>0</v>
      </c>
      <c r="I121">
        <v>0</v>
      </c>
      <c r="J121">
        <v>0</v>
      </c>
      <c r="K121">
        <v>0</v>
      </c>
      <c r="M121">
        <v>120</v>
      </c>
    </row>
    <row r="122" spans="1:13" x14ac:dyDescent="0.2">
      <c r="A122">
        <v>121</v>
      </c>
      <c r="B122">
        <v>1</v>
      </c>
      <c r="C122">
        <v>0</v>
      </c>
      <c r="D122">
        <v>1</v>
      </c>
      <c r="E122">
        <v>0</v>
      </c>
      <c r="F122">
        <v>0</v>
      </c>
      <c r="G122">
        <v>1</v>
      </c>
      <c r="H122">
        <v>0</v>
      </c>
      <c r="I122">
        <v>1</v>
      </c>
      <c r="J122">
        <v>0</v>
      </c>
      <c r="K122">
        <v>0</v>
      </c>
      <c r="M122">
        <v>121</v>
      </c>
    </row>
    <row r="123" spans="1:13" x14ac:dyDescent="0.2">
      <c r="A123">
        <v>122</v>
      </c>
      <c r="B123">
        <v>1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0</v>
      </c>
      <c r="M123">
        <v>122</v>
      </c>
    </row>
    <row r="124" spans="1:13" x14ac:dyDescent="0.2">
      <c r="A124">
        <v>123</v>
      </c>
      <c r="B124">
        <v>1</v>
      </c>
      <c r="C124">
        <v>0</v>
      </c>
      <c r="D124">
        <v>1</v>
      </c>
      <c r="E124">
        <v>0</v>
      </c>
      <c r="F124">
        <v>1</v>
      </c>
      <c r="G124">
        <v>1</v>
      </c>
      <c r="H124">
        <v>0</v>
      </c>
      <c r="I124">
        <v>1</v>
      </c>
      <c r="J124">
        <v>0</v>
      </c>
      <c r="K124">
        <v>0</v>
      </c>
      <c r="M124">
        <v>123</v>
      </c>
    </row>
    <row r="125" spans="1:13" x14ac:dyDescent="0.2">
      <c r="A125">
        <v>124</v>
      </c>
      <c r="B125">
        <v>1</v>
      </c>
      <c r="C125">
        <v>0</v>
      </c>
      <c r="D125">
        <v>1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M125">
        <v>124</v>
      </c>
    </row>
    <row r="126" spans="1:13" x14ac:dyDescent="0.2">
      <c r="A126">
        <v>125</v>
      </c>
      <c r="B126">
        <v>1</v>
      </c>
      <c r="C126">
        <v>1</v>
      </c>
      <c r="D126">
        <v>1</v>
      </c>
      <c r="E126">
        <v>1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  <c r="M126">
        <v>125</v>
      </c>
    </row>
    <row r="127" spans="1:13" x14ac:dyDescent="0.2">
      <c r="A127">
        <v>126</v>
      </c>
      <c r="B127">
        <v>1</v>
      </c>
      <c r="C127">
        <v>1</v>
      </c>
      <c r="D127">
        <v>0</v>
      </c>
      <c r="E127">
        <v>1</v>
      </c>
      <c r="F127">
        <v>1</v>
      </c>
      <c r="G127">
        <v>1</v>
      </c>
      <c r="H127">
        <v>0</v>
      </c>
      <c r="I127">
        <v>0</v>
      </c>
      <c r="J127">
        <v>0</v>
      </c>
      <c r="K127">
        <v>0</v>
      </c>
      <c r="M127">
        <v>126</v>
      </c>
    </row>
    <row r="128" spans="1:13" x14ac:dyDescent="0.2">
      <c r="A128">
        <v>127</v>
      </c>
      <c r="B128">
        <v>1</v>
      </c>
      <c r="C128">
        <v>0</v>
      </c>
      <c r="D128">
        <v>1</v>
      </c>
      <c r="E128">
        <v>0</v>
      </c>
      <c r="F128">
        <v>0</v>
      </c>
      <c r="G128">
        <v>1</v>
      </c>
      <c r="H128">
        <v>0</v>
      </c>
      <c r="I128">
        <v>1</v>
      </c>
      <c r="J128">
        <v>0</v>
      </c>
      <c r="K128">
        <v>0</v>
      </c>
      <c r="M128">
        <v>127</v>
      </c>
    </row>
    <row r="129" spans="1:13" x14ac:dyDescent="0.2">
      <c r="A129">
        <v>128</v>
      </c>
      <c r="B129">
        <v>1</v>
      </c>
      <c r="C129">
        <v>0</v>
      </c>
      <c r="D129">
        <v>1</v>
      </c>
      <c r="E129">
        <v>0</v>
      </c>
      <c r="F129">
        <v>1</v>
      </c>
      <c r="G129">
        <v>1</v>
      </c>
      <c r="H129">
        <v>0</v>
      </c>
      <c r="I129">
        <v>1</v>
      </c>
      <c r="J129">
        <v>0</v>
      </c>
      <c r="K129">
        <v>0</v>
      </c>
      <c r="M129">
        <v>128</v>
      </c>
    </row>
    <row r="130" spans="1:13" x14ac:dyDescent="0.2">
      <c r="A130">
        <v>129</v>
      </c>
      <c r="B130">
        <v>1</v>
      </c>
      <c r="C130">
        <v>0</v>
      </c>
      <c r="D130">
        <v>1</v>
      </c>
      <c r="E130">
        <v>0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0</v>
      </c>
      <c r="M130">
        <v>129</v>
      </c>
    </row>
    <row r="131" spans="1:13" x14ac:dyDescent="0.2">
      <c r="A131">
        <v>130</v>
      </c>
      <c r="B131">
        <v>1</v>
      </c>
      <c r="C131">
        <v>0</v>
      </c>
      <c r="D131">
        <v>1</v>
      </c>
      <c r="E131">
        <v>0</v>
      </c>
      <c r="F131">
        <v>0</v>
      </c>
      <c r="G131">
        <v>1</v>
      </c>
      <c r="H131">
        <v>0</v>
      </c>
      <c r="I131">
        <v>1</v>
      </c>
      <c r="J131">
        <v>0</v>
      </c>
      <c r="K131">
        <v>0</v>
      </c>
      <c r="M131">
        <v>130</v>
      </c>
    </row>
    <row r="132" spans="1:13" x14ac:dyDescent="0.2">
      <c r="A132">
        <v>131</v>
      </c>
      <c r="B132">
        <v>1</v>
      </c>
      <c r="C132">
        <v>1</v>
      </c>
      <c r="D132">
        <v>1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0</v>
      </c>
      <c r="K132">
        <v>0</v>
      </c>
      <c r="M132">
        <v>131</v>
      </c>
    </row>
    <row r="133" spans="1:13" x14ac:dyDescent="0.2">
      <c r="A133">
        <v>132</v>
      </c>
      <c r="B133">
        <v>1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0</v>
      </c>
      <c r="I133">
        <v>0</v>
      </c>
      <c r="J133">
        <v>0</v>
      </c>
      <c r="K133">
        <v>0</v>
      </c>
      <c r="M133">
        <v>132</v>
      </c>
    </row>
    <row r="134" spans="1:13" x14ac:dyDescent="0.2">
      <c r="A134">
        <v>133</v>
      </c>
      <c r="B134">
        <v>1</v>
      </c>
      <c r="C134">
        <v>0</v>
      </c>
      <c r="D134">
        <v>1</v>
      </c>
      <c r="E134">
        <v>0</v>
      </c>
      <c r="F134">
        <v>0</v>
      </c>
      <c r="G134">
        <v>1</v>
      </c>
      <c r="H134">
        <v>0</v>
      </c>
      <c r="I134">
        <v>1</v>
      </c>
      <c r="J134">
        <v>0</v>
      </c>
      <c r="K134">
        <v>0</v>
      </c>
      <c r="M134">
        <v>133</v>
      </c>
    </row>
    <row r="135" spans="1:13" x14ac:dyDescent="0.2">
      <c r="A135">
        <v>134</v>
      </c>
      <c r="B135">
        <v>1</v>
      </c>
      <c r="C135">
        <v>1</v>
      </c>
      <c r="D135">
        <v>1</v>
      </c>
      <c r="E135">
        <v>1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0</v>
      </c>
      <c r="M135">
        <v>134</v>
      </c>
    </row>
    <row r="136" spans="1:13" x14ac:dyDescent="0.2">
      <c r="A136">
        <v>135</v>
      </c>
      <c r="B136">
        <v>1</v>
      </c>
      <c r="C136">
        <v>0</v>
      </c>
      <c r="D136">
        <v>1</v>
      </c>
      <c r="E136">
        <v>0</v>
      </c>
      <c r="F136">
        <v>0</v>
      </c>
      <c r="G136">
        <v>1</v>
      </c>
      <c r="H136">
        <v>0</v>
      </c>
      <c r="I136">
        <v>1</v>
      </c>
      <c r="J136">
        <v>0</v>
      </c>
      <c r="K136">
        <v>0</v>
      </c>
      <c r="M136">
        <v>135</v>
      </c>
    </row>
    <row r="137" spans="1:13" x14ac:dyDescent="0.2">
      <c r="A137">
        <v>136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0</v>
      </c>
      <c r="I137">
        <v>1</v>
      </c>
      <c r="J137">
        <v>0</v>
      </c>
      <c r="K137">
        <v>0</v>
      </c>
      <c r="M137">
        <v>136</v>
      </c>
    </row>
    <row r="138" spans="1:13" x14ac:dyDescent="0.2">
      <c r="A138">
        <v>137</v>
      </c>
      <c r="B138">
        <v>1</v>
      </c>
      <c r="C138">
        <v>0</v>
      </c>
      <c r="D138">
        <v>1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  <c r="M138">
        <v>137</v>
      </c>
    </row>
    <row r="139" spans="1:13" x14ac:dyDescent="0.2">
      <c r="A139">
        <v>138</v>
      </c>
      <c r="B139">
        <v>1</v>
      </c>
      <c r="C139">
        <v>0</v>
      </c>
      <c r="D139">
        <v>1</v>
      </c>
      <c r="E139">
        <v>0</v>
      </c>
      <c r="F139">
        <v>0</v>
      </c>
      <c r="G139">
        <v>1</v>
      </c>
      <c r="H139">
        <v>0</v>
      </c>
      <c r="I139">
        <v>0</v>
      </c>
      <c r="J139">
        <v>0</v>
      </c>
      <c r="K139">
        <v>0</v>
      </c>
      <c r="M139">
        <v>138</v>
      </c>
    </row>
    <row r="140" spans="1:13" x14ac:dyDescent="0.2">
      <c r="A140">
        <v>139</v>
      </c>
      <c r="B140">
        <v>1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0</v>
      </c>
      <c r="I140">
        <v>0</v>
      </c>
      <c r="J140">
        <v>0</v>
      </c>
      <c r="K140">
        <v>0</v>
      </c>
      <c r="M140">
        <v>139</v>
      </c>
    </row>
    <row r="141" spans="1:13" x14ac:dyDescent="0.2">
      <c r="A141">
        <v>140</v>
      </c>
      <c r="B141">
        <v>1</v>
      </c>
      <c r="C141">
        <v>0</v>
      </c>
      <c r="D141">
        <v>1</v>
      </c>
      <c r="E141">
        <v>0</v>
      </c>
      <c r="F141">
        <v>0</v>
      </c>
      <c r="G141">
        <v>1</v>
      </c>
      <c r="H141">
        <v>0</v>
      </c>
      <c r="I141">
        <v>0</v>
      </c>
      <c r="J141">
        <v>0</v>
      </c>
      <c r="K141">
        <v>0</v>
      </c>
      <c r="M141">
        <v>140</v>
      </c>
    </row>
    <row r="142" spans="1:13" x14ac:dyDescent="0.2">
      <c r="A142">
        <v>141</v>
      </c>
      <c r="B142">
        <v>1</v>
      </c>
      <c r="C142">
        <v>1</v>
      </c>
      <c r="D142">
        <v>1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0</v>
      </c>
      <c r="K142">
        <v>0</v>
      </c>
      <c r="M142">
        <v>141</v>
      </c>
    </row>
    <row r="143" spans="1:13" x14ac:dyDescent="0.2">
      <c r="A143">
        <v>142</v>
      </c>
      <c r="B143">
        <v>1</v>
      </c>
      <c r="C143">
        <v>0</v>
      </c>
      <c r="D143">
        <v>0</v>
      </c>
      <c r="E143">
        <v>0</v>
      </c>
      <c r="F143">
        <v>1</v>
      </c>
      <c r="G143">
        <v>1</v>
      </c>
      <c r="H143">
        <v>0</v>
      </c>
      <c r="I143">
        <v>0</v>
      </c>
      <c r="J143">
        <v>0</v>
      </c>
      <c r="K143">
        <v>0</v>
      </c>
      <c r="M143">
        <v>142</v>
      </c>
    </row>
    <row r="144" spans="1:13" x14ac:dyDescent="0.2">
      <c r="A144">
        <v>143</v>
      </c>
      <c r="B144">
        <v>1</v>
      </c>
      <c r="C144">
        <v>0</v>
      </c>
      <c r="D144">
        <v>1</v>
      </c>
      <c r="E144">
        <v>0</v>
      </c>
      <c r="F144">
        <v>0</v>
      </c>
      <c r="G144">
        <v>1</v>
      </c>
      <c r="H144">
        <v>0</v>
      </c>
      <c r="I144">
        <v>0</v>
      </c>
      <c r="J144">
        <v>0</v>
      </c>
      <c r="K144">
        <v>0</v>
      </c>
      <c r="M144">
        <v>143</v>
      </c>
    </row>
    <row r="145" spans="1:13" x14ac:dyDescent="0.2">
      <c r="A145">
        <v>144</v>
      </c>
      <c r="B145">
        <v>1</v>
      </c>
      <c r="C145">
        <v>1</v>
      </c>
      <c r="D145">
        <v>1</v>
      </c>
      <c r="E145">
        <v>1</v>
      </c>
      <c r="F145">
        <v>0</v>
      </c>
      <c r="G145">
        <v>1</v>
      </c>
      <c r="H145">
        <v>0</v>
      </c>
      <c r="I145">
        <v>0</v>
      </c>
      <c r="J145">
        <v>0</v>
      </c>
      <c r="K145">
        <v>0</v>
      </c>
      <c r="M145">
        <v>144</v>
      </c>
    </row>
    <row r="146" spans="1:13" x14ac:dyDescent="0.2">
      <c r="A146">
        <v>145</v>
      </c>
      <c r="B146">
        <v>1</v>
      </c>
      <c r="C146">
        <v>0</v>
      </c>
      <c r="D146">
        <v>1</v>
      </c>
      <c r="E146">
        <v>0</v>
      </c>
      <c r="F146">
        <v>0</v>
      </c>
      <c r="G146">
        <v>1</v>
      </c>
      <c r="H146">
        <v>0</v>
      </c>
      <c r="I146">
        <v>0</v>
      </c>
      <c r="J146">
        <v>0</v>
      </c>
      <c r="K146">
        <v>0</v>
      </c>
      <c r="M146">
        <v>145</v>
      </c>
    </row>
    <row r="147" spans="1:13" x14ac:dyDescent="0.2">
      <c r="A147">
        <v>146</v>
      </c>
      <c r="B147">
        <v>1</v>
      </c>
      <c r="C147">
        <v>0</v>
      </c>
      <c r="D147">
        <v>1</v>
      </c>
      <c r="E147">
        <v>0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M147">
        <v>146</v>
      </c>
    </row>
    <row r="148" spans="1:13" x14ac:dyDescent="0.2">
      <c r="A148">
        <v>147</v>
      </c>
      <c r="B148">
        <v>1</v>
      </c>
      <c r="C148">
        <v>0</v>
      </c>
      <c r="D148">
        <v>0</v>
      </c>
      <c r="E148">
        <v>0</v>
      </c>
      <c r="F148">
        <v>1</v>
      </c>
      <c r="G148">
        <v>1</v>
      </c>
      <c r="H148">
        <v>0</v>
      </c>
      <c r="I148">
        <v>0</v>
      </c>
      <c r="J148">
        <v>0</v>
      </c>
      <c r="K148">
        <v>0</v>
      </c>
      <c r="M148">
        <v>147</v>
      </c>
    </row>
    <row r="149" spans="1:13" x14ac:dyDescent="0.2">
      <c r="A149">
        <v>148</v>
      </c>
      <c r="B149">
        <v>1</v>
      </c>
      <c r="C149">
        <v>0</v>
      </c>
      <c r="D149">
        <v>1</v>
      </c>
      <c r="E149">
        <v>0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0</v>
      </c>
      <c r="M149">
        <v>148</v>
      </c>
    </row>
    <row r="150" spans="1:13" x14ac:dyDescent="0.2">
      <c r="A150">
        <v>149</v>
      </c>
      <c r="B150">
        <v>1</v>
      </c>
      <c r="C150">
        <v>1</v>
      </c>
      <c r="D150">
        <v>1</v>
      </c>
      <c r="E150">
        <v>1</v>
      </c>
      <c r="F150">
        <v>1</v>
      </c>
      <c r="G150">
        <v>1</v>
      </c>
      <c r="H150">
        <v>0</v>
      </c>
      <c r="I150">
        <v>0</v>
      </c>
      <c r="J150">
        <v>0</v>
      </c>
      <c r="K150">
        <v>0</v>
      </c>
      <c r="M150">
        <v>149</v>
      </c>
    </row>
    <row r="151" spans="1:13" x14ac:dyDescent="0.2">
      <c r="A151">
        <v>150</v>
      </c>
      <c r="B151">
        <v>1</v>
      </c>
      <c r="C151">
        <v>1</v>
      </c>
      <c r="D151">
        <v>1</v>
      </c>
      <c r="E151">
        <v>1</v>
      </c>
      <c r="F151">
        <v>0</v>
      </c>
      <c r="G151">
        <v>1</v>
      </c>
      <c r="H151">
        <v>0</v>
      </c>
      <c r="I151">
        <v>0</v>
      </c>
      <c r="J151">
        <v>0</v>
      </c>
      <c r="K151">
        <v>0</v>
      </c>
      <c r="M151">
        <v>150</v>
      </c>
    </row>
    <row r="152" spans="1:13" x14ac:dyDescent="0.2">
      <c r="A152">
        <v>151</v>
      </c>
      <c r="B152">
        <v>1</v>
      </c>
      <c r="C152">
        <v>1</v>
      </c>
      <c r="D152">
        <v>1</v>
      </c>
      <c r="E152">
        <v>1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M152">
        <v>151</v>
      </c>
    </row>
    <row r="153" spans="1:13" x14ac:dyDescent="0.2">
      <c r="A153">
        <v>152</v>
      </c>
      <c r="B153">
        <v>1</v>
      </c>
      <c r="C153">
        <v>0</v>
      </c>
      <c r="D153">
        <v>1</v>
      </c>
      <c r="E153">
        <v>0</v>
      </c>
      <c r="F153">
        <v>0</v>
      </c>
      <c r="G153">
        <v>1</v>
      </c>
      <c r="H153">
        <v>0</v>
      </c>
      <c r="I153">
        <v>1</v>
      </c>
      <c r="J153">
        <v>0</v>
      </c>
      <c r="K153">
        <v>0</v>
      </c>
      <c r="M153">
        <v>152</v>
      </c>
    </row>
    <row r="154" spans="1:13" x14ac:dyDescent="0.2">
      <c r="A154">
        <v>153</v>
      </c>
      <c r="B154">
        <v>1</v>
      </c>
      <c r="C154">
        <v>0</v>
      </c>
      <c r="D154">
        <v>1</v>
      </c>
      <c r="E154">
        <v>0</v>
      </c>
      <c r="F154">
        <v>1</v>
      </c>
      <c r="G154">
        <v>1</v>
      </c>
      <c r="H154">
        <v>0</v>
      </c>
      <c r="I154">
        <v>0</v>
      </c>
      <c r="J154">
        <v>0</v>
      </c>
      <c r="K154">
        <v>0</v>
      </c>
      <c r="M154">
        <v>153</v>
      </c>
    </row>
    <row r="155" spans="1:13" x14ac:dyDescent="0.2">
      <c r="A155">
        <v>154</v>
      </c>
      <c r="B155">
        <v>1</v>
      </c>
      <c r="C155">
        <v>0</v>
      </c>
      <c r="D155">
        <v>0</v>
      </c>
      <c r="E155">
        <v>0</v>
      </c>
      <c r="F155">
        <v>1</v>
      </c>
      <c r="G155">
        <v>1</v>
      </c>
      <c r="H155">
        <v>0</v>
      </c>
      <c r="I155">
        <v>0</v>
      </c>
      <c r="J155">
        <v>0</v>
      </c>
      <c r="K155">
        <v>0</v>
      </c>
      <c r="M155">
        <v>154</v>
      </c>
    </row>
    <row r="156" spans="1:13" x14ac:dyDescent="0.2">
      <c r="A156">
        <v>155</v>
      </c>
      <c r="B156">
        <v>1</v>
      </c>
      <c r="C156">
        <v>0</v>
      </c>
      <c r="D156">
        <v>0</v>
      </c>
      <c r="E156">
        <v>0</v>
      </c>
      <c r="F156">
        <v>1</v>
      </c>
      <c r="G156">
        <v>1</v>
      </c>
      <c r="H156">
        <v>0</v>
      </c>
      <c r="I156">
        <v>0</v>
      </c>
      <c r="J156">
        <v>0</v>
      </c>
      <c r="K156">
        <v>0</v>
      </c>
      <c r="M156">
        <v>155</v>
      </c>
    </row>
    <row r="157" spans="1:13" x14ac:dyDescent="0.2">
      <c r="A157">
        <v>156</v>
      </c>
      <c r="B157">
        <v>1</v>
      </c>
      <c r="C157">
        <v>1</v>
      </c>
      <c r="D157">
        <v>1</v>
      </c>
      <c r="E157">
        <v>1</v>
      </c>
      <c r="F157">
        <v>1</v>
      </c>
      <c r="G157">
        <v>1</v>
      </c>
      <c r="H157">
        <v>0</v>
      </c>
      <c r="I157">
        <v>1</v>
      </c>
      <c r="J157">
        <v>0</v>
      </c>
      <c r="K157">
        <v>0</v>
      </c>
      <c r="M157">
        <v>156</v>
      </c>
    </row>
    <row r="158" spans="1:13" x14ac:dyDescent="0.2">
      <c r="A158">
        <v>157</v>
      </c>
      <c r="B158">
        <v>1</v>
      </c>
      <c r="C158">
        <v>0</v>
      </c>
      <c r="D158">
        <v>0</v>
      </c>
      <c r="E158">
        <v>0</v>
      </c>
      <c r="F158">
        <v>1</v>
      </c>
      <c r="G158">
        <v>1</v>
      </c>
      <c r="H158">
        <v>0</v>
      </c>
      <c r="I158">
        <v>0</v>
      </c>
      <c r="J158">
        <v>0</v>
      </c>
      <c r="K158">
        <v>0</v>
      </c>
      <c r="M158">
        <v>157</v>
      </c>
    </row>
    <row r="159" spans="1:13" x14ac:dyDescent="0.2">
      <c r="A159">
        <v>158</v>
      </c>
      <c r="B159">
        <v>1</v>
      </c>
      <c r="C159">
        <v>0</v>
      </c>
      <c r="D159">
        <v>1</v>
      </c>
      <c r="E159">
        <v>0</v>
      </c>
      <c r="F159">
        <v>1</v>
      </c>
      <c r="G159">
        <v>1</v>
      </c>
      <c r="H159">
        <v>0</v>
      </c>
      <c r="I159">
        <v>1</v>
      </c>
      <c r="J159">
        <v>0</v>
      </c>
      <c r="K159">
        <v>0</v>
      </c>
      <c r="M159">
        <v>158</v>
      </c>
    </row>
    <row r="160" spans="1:13" x14ac:dyDescent="0.2">
      <c r="A160">
        <v>159</v>
      </c>
      <c r="B160">
        <v>1</v>
      </c>
      <c r="C160">
        <v>0</v>
      </c>
      <c r="D160">
        <v>0</v>
      </c>
      <c r="E160">
        <v>0</v>
      </c>
      <c r="F160">
        <v>1</v>
      </c>
      <c r="G160">
        <v>1</v>
      </c>
      <c r="H160">
        <v>0</v>
      </c>
      <c r="I160">
        <v>0</v>
      </c>
      <c r="J160">
        <v>0</v>
      </c>
      <c r="K160">
        <v>0</v>
      </c>
      <c r="M160">
        <v>159</v>
      </c>
    </row>
    <row r="161" spans="1:13" x14ac:dyDescent="0.2">
      <c r="A161">
        <v>160</v>
      </c>
      <c r="B161">
        <v>1</v>
      </c>
      <c r="C161">
        <v>0</v>
      </c>
      <c r="D161">
        <v>1</v>
      </c>
      <c r="E161">
        <v>0</v>
      </c>
      <c r="F161">
        <v>0</v>
      </c>
      <c r="G161">
        <v>1</v>
      </c>
      <c r="H161">
        <v>0</v>
      </c>
      <c r="I161">
        <v>1</v>
      </c>
      <c r="J161">
        <v>0</v>
      </c>
      <c r="K161">
        <v>0</v>
      </c>
      <c r="M161">
        <v>160</v>
      </c>
    </row>
    <row r="162" spans="1:13" x14ac:dyDescent="0.2">
      <c r="A162">
        <v>161</v>
      </c>
      <c r="B162">
        <v>1</v>
      </c>
      <c r="C162">
        <v>0</v>
      </c>
      <c r="D162">
        <v>1</v>
      </c>
      <c r="E162">
        <v>0</v>
      </c>
      <c r="F162">
        <v>0</v>
      </c>
      <c r="G162">
        <v>1</v>
      </c>
      <c r="H162">
        <v>0</v>
      </c>
      <c r="I162">
        <v>1</v>
      </c>
      <c r="J162">
        <v>0</v>
      </c>
      <c r="K162">
        <v>0</v>
      </c>
      <c r="M162">
        <v>161</v>
      </c>
    </row>
    <row r="163" spans="1:13" x14ac:dyDescent="0.2">
      <c r="A163">
        <v>162</v>
      </c>
      <c r="B163">
        <v>1</v>
      </c>
      <c r="C163">
        <v>0</v>
      </c>
      <c r="D163">
        <v>0</v>
      </c>
      <c r="E163">
        <v>0</v>
      </c>
      <c r="F163">
        <v>1</v>
      </c>
      <c r="G163">
        <v>1</v>
      </c>
      <c r="H163">
        <v>0</v>
      </c>
      <c r="I163">
        <v>1</v>
      </c>
      <c r="J163">
        <v>0</v>
      </c>
      <c r="K163">
        <v>0</v>
      </c>
      <c r="M163">
        <v>162</v>
      </c>
    </row>
    <row r="164" spans="1:13" x14ac:dyDescent="0.2">
      <c r="A164">
        <v>163</v>
      </c>
      <c r="B164">
        <v>1</v>
      </c>
      <c r="C164">
        <v>0</v>
      </c>
      <c r="D164">
        <v>1</v>
      </c>
      <c r="E164">
        <v>0</v>
      </c>
      <c r="F164">
        <v>1</v>
      </c>
      <c r="G164">
        <v>1</v>
      </c>
      <c r="H164">
        <v>0</v>
      </c>
      <c r="I164">
        <v>0</v>
      </c>
      <c r="J164">
        <v>0</v>
      </c>
      <c r="K164">
        <v>0</v>
      </c>
      <c r="M164">
        <v>163</v>
      </c>
    </row>
    <row r="165" spans="1:13" x14ac:dyDescent="0.2">
      <c r="A165">
        <v>164</v>
      </c>
      <c r="B165">
        <v>1</v>
      </c>
      <c r="C165">
        <v>0</v>
      </c>
      <c r="D165">
        <v>1</v>
      </c>
      <c r="E165">
        <v>0</v>
      </c>
      <c r="F165">
        <v>0</v>
      </c>
      <c r="G165">
        <v>1</v>
      </c>
      <c r="H165">
        <v>0</v>
      </c>
      <c r="I165">
        <v>1</v>
      </c>
      <c r="J165">
        <v>0</v>
      </c>
      <c r="K165">
        <v>0</v>
      </c>
      <c r="M165">
        <v>164</v>
      </c>
    </row>
    <row r="166" spans="1:13" x14ac:dyDescent="0.2">
      <c r="A166">
        <v>165</v>
      </c>
      <c r="B166">
        <v>1</v>
      </c>
      <c r="C166">
        <v>1</v>
      </c>
      <c r="D166">
        <v>0</v>
      </c>
      <c r="E166">
        <v>1</v>
      </c>
      <c r="F166">
        <v>1</v>
      </c>
      <c r="G166">
        <v>1</v>
      </c>
      <c r="H166">
        <v>0</v>
      </c>
      <c r="I166">
        <v>0</v>
      </c>
      <c r="J166">
        <v>0</v>
      </c>
      <c r="K166">
        <v>0</v>
      </c>
      <c r="M166">
        <v>165</v>
      </c>
    </row>
    <row r="167" spans="1:13" x14ac:dyDescent="0.2">
      <c r="A167">
        <v>166</v>
      </c>
      <c r="B167">
        <v>1</v>
      </c>
      <c r="C167">
        <v>0</v>
      </c>
      <c r="D167">
        <v>1</v>
      </c>
      <c r="E167">
        <v>0</v>
      </c>
      <c r="F167">
        <v>1</v>
      </c>
      <c r="G167">
        <v>1</v>
      </c>
      <c r="H167">
        <v>0</v>
      </c>
      <c r="I167">
        <v>0</v>
      </c>
      <c r="J167">
        <v>0</v>
      </c>
      <c r="K167">
        <v>0</v>
      </c>
      <c r="M167">
        <v>166</v>
      </c>
    </row>
    <row r="168" spans="1:13" x14ac:dyDescent="0.2">
      <c r="A168">
        <v>167</v>
      </c>
      <c r="B168">
        <v>1</v>
      </c>
      <c r="C168">
        <v>1</v>
      </c>
      <c r="D168">
        <v>1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0</v>
      </c>
      <c r="K168">
        <v>0</v>
      </c>
      <c r="M168">
        <v>167</v>
      </c>
    </row>
    <row r="169" spans="1:13" x14ac:dyDescent="0.2">
      <c r="A169">
        <v>168</v>
      </c>
      <c r="B169">
        <v>1</v>
      </c>
      <c r="C169">
        <v>1</v>
      </c>
      <c r="D169">
        <v>1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0</v>
      </c>
      <c r="K169">
        <v>0</v>
      </c>
      <c r="M169">
        <v>168</v>
      </c>
    </row>
    <row r="170" spans="1:13" x14ac:dyDescent="0.2">
      <c r="A170">
        <v>169</v>
      </c>
      <c r="B170">
        <v>1</v>
      </c>
      <c r="C170">
        <v>0</v>
      </c>
      <c r="D170">
        <v>1</v>
      </c>
      <c r="E170">
        <v>0</v>
      </c>
      <c r="F170">
        <v>1</v>
      </c>
      <c r="G170">
        <v>1</v>
      </c>
      <c r="H170">
        <v>0</v>
      </c>
      <c r="I170">
        <v>0</v>
      </c>
      <c r="J170">
        <v>0</v>
      </c>
      <c r="K170">
        <v>0</v>
      </c>
      <c r="M170">
        <v>169</v>
      </c>
    </row>
    <row r="171" spans="1:13" x14ac:dyDescent="0.2">
      <c r="A171">
        <v>170</v>
      </c>
      <c r="B171">
        <v>1</v>
      </c>
      <c r="C171">
        <v>0</v>
      </c>
      <c r="D171">
        <v>1</v>
      </c>
      <c r="E171">
        <v>0</v>
      </c>
      <c r="F171">
        <v>0</v>
      </c>
      <c r="G171">
        <v>1</v>
      </c>
      <c r="H171">
        <v>0</v>
      </c>
      <c r="I171">
        <v>0</v>
      </c>
      <c r="J171">
        <v>0</v>
      </c>
      <c r="K171">
        <v>0</v>
      </c>
      <c r="M171">
        <v>170</v>
      </c>
    </row>
    <row r="172" spans="1:13" x14ac:dyDescent="0.2">
      <c r="A172">
        <v>171</v>
      </c>
      <c r="B172">
        <v>1</v>
      </c>
      <c r="C172">
        <v>1</v>
      </c>
      <c r="D172">
        <v>1</v>
      </c>
      <c r="E172">
        <v>1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M172">
        <v>171</v>
      </c>
    </row>
    <row r="173" spans="1:13" x14ac:dyDescent="0.2">
      <c r="A173">
        <v>172</v>
      </c>
      <c r="B173">
        <v>1</v>
      </c>
      <c r="C173">
        <v>0</v>
      </c>
      <c r="D173">
        <v>0</v>
      </c>
      <c r="E173">
        <v>0</v>
      </c>
      <c r="F173">
        <v>1</v>
      </c>
      <c r="G173">
        <v>1</v>
      </c>
      <c r="H173">
        <v>0</v>
      </c>
      <c r="I173">
        <v>0</v>
      </c>
      <c r="J173">
        <v>0</v>
      </c>
      <c r="K173">
        <v>0</v>
      </c>
      <c r="M173">
        <v>172</v>
      </c>
    </row>
    <row r="174" spans="1:13" x14ac:dyDescent="0.2">
      <c r="A174">
        <v>173</v>
      </c>
      <c r="B174">
        <v>1</v>
      </c>
      <c r="C174">
        <v>0</v>
      </c>
      <c r="D174">
        <v>0</v>
      </c>
      <c r="E174">
        <v>0</v>
      </c>
      <c r="F174">
        <v>1</v>
      </c>
      <c r="G174">
        <v>1</v>
      </c>
      <c r="H174">
        <v>0</v>
      </c>
      <c r="I174">
        <v>0</v>
      </c>
      <c r="J174">
        <v>0</v>
      </c>
      <c r="K174">
        <v>0</v>
      </c>
      <c r="M174">
        <v>173</v>
      </c>
    </row>
    <row r="175" spans="1:13" x14ac:dyDescent="0.2">
      <c r="A175">
        <v>174</v>
      </c>
      <c r="B175">
        <v>1</v>
      </c>
      <c r="C175">
        <v>0</v>
      </c>
      <c r="D175">
        <v>1</v>
      </c>
      <c r="E175">
        <v>0</v>
      </c>
      <c r="F175">
        <v>1</v>
      </c>
      <c r="G175">
        <v>1</v>
      </c>
      <c r="H175">
        <v>0</v>
      </c>
      <c r="I175">
        <v>1</v>
      </c>
      <c r="J175">
        <v>0</v>
      </c>
      <c r="K175">
        <v>0</v>
      </c>
      <c r="M175">
        <v>174</v>
      </c>
    </row>
    <row r="176" spans="1:13" x14ac:dyDescent="0.2">
      <c r="A176">
        <v>175</v>
      </c>
      <c r="B176">
        <v>1</v>
      </c>
      <c r="C176">
        <v>0</v>
      </c>
      <c r="D176">
        <v>1</v>
      </c>
      <c r="E176">
        <v>0</v>
      </c>
      <c r="F176">
        <v>0</v>
      </c>
      <c r="G176">
        <v>1</v>
      </c>
      <c r="H176">
        <v>0</v>
      </c>
      <c r="I176">
        <v>1</v>
      </c>
      <c r="J176">
        <v>0</v>
      </c>
      <c r="K176">
        <v>0</v>
      </c>
      <c r="M176">
        <v>175</v>
      </c>
    </row>
    <row r="177" spans="1:13" x14ac:dyDescent="0.2">
      <c r="A177">
        <v>176</v>
      </c>
      <c r="B177">
        <v>1</v>
      </c>
      <c r="C177">
        <v>1</v>
      </c>
      <c r="D177">
        <v>0</v>
      </c>
      <c r="E177">
        <v>1</v>
      </c>
      <c r="F177">
        <v>1</v>
      </c>
      <c r="G177">
        <v>1</v>
      </c>
      <c r="H177">
        <v>0</v>
      </c>
      <c r="I177">
        <v>0</v>
      </c>
      <c r="J177">
        <v>0</v>
      </c>
      <c r="K177">
        <v>0</v>
      </c>
      <c r="M177">
        <v>176</v>
      </c>
    </row>
    <row r="178" spans="1:13" x14ac:dyDescent="0.2">
      <c r="A178">
        <v>177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1</v>
      </c>
      <c r="H178">
        <v>0</v>
      </c>
      <c r="I178">
        <v>0</v>
      </c>
      <c r="J178">
        <v>0</v>
      </c>
      <c r="K178">
        <v>0</v>
      </c>
      <c r="M178">
        <v>177</v>
      </c>
    </row>
    <row r="179" spans="1:13" x14ac:dyDescent="0.2">
      <c r="A179">
        <v>178</v>
      </c>
      <c r="B179">
        <v>1</v>
      </c>
      <c r="C179">
        <v>0</v>
      </c>
      <c r="D179">
        <v>1</v>
      </c>
      <c r="E179">
        <v>0</v>
      </c>
      <c r="F179">
        <v>1</v>
      </c>
      <c r="G179">
        <v>1</v>
      </c>
      <c r="H179">
        <v>0</v>
      </c>
      <c r="I179">
        <v>0</v>
      </c>
      <c r="J179">
        <v>0</v>
      </c>
      <c r="K179">
        <v>0</v>
      </c>
      <c r="M179">
        <v>178</v>
      </c>
    </row>
    <row r="180" spans="1:13" x14ac:dyDescent="0.2">
      <c r="A180">
        <v>179</v>
      </c>
      <c r="B180">
        <v>1</v>
      </c>
      <c r="C180">
        <v>0</v>
      </c>
      <c r="D180">
        <v>1</v>
      </c>
      <c r="E180">
        <v>0</v>
      </c>
      <c r="F180">
        <v>1</v>
      </c>
      <c r="G180">
        <v>1</v>
      </c>
      <c r="H180">
        <v>0</v>
      </c>
      <c r="I180">
        <v>1</v>
      </c>
      <c r="J180">
        <v>0</v>
      </c>
      <c r="K180">
        <v>0</v>
      </c>
      <c r="M180">
        <v>179</v>
      </c>
    </row>
    <row r="181" spans="1:13" x14ac:dyDescent="0.2">
      <c r="A181">
        <v>180</v>
      </c>
      <c r="B181">
        <v>1</v>
      </c>
      <c r="C181">
        <v>1</v>
      </c>
      <c r="D181">
        <v>1</v>
      </c>
      <c r="E181">
        <v>1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  <c r="M181">
        <v>180</v>
      </c>
    </row>
    <row r="182" spans="1:13" x14ac:dyDescent="0.2">
      <c r="A182">
        <v>181</v>
      </c>
      <c r="B182">
        <v>1</v>
      </c>
      <c r="C182">
        <v>0</v>
      </c>
      <c r="D182">
        <v>1</v>
      </c>
      <c r="E182">
        <v>0</v>
      </c>
      <c r="F182">
        <v>1</v>
      </c>
      <c r="G182">
        <v>1</v>
      </c>
      <c r="H182">
        <v>0</v>
      </c>
      <c r="I182">
        <v>0</v>
      </c>
      <c r="J182">
        <v>0</v>
      </c>
      <c r="K182">
        <v>0</v>
      </c>
      <c r="M182">
        <v>181</v>
      </c>
    </row>
    <row r="183" spans="1:13" x14ac:dyDescent="0.2">
      <c r="A183">
        <v>182</v>
      </c>
      <c r="B183">
        <v>1</v>
      </c>
      <c r="C183">
        <v>1</v>
      </c>
      <c r="D183">
        <v>1</v>
      </c>
      <c r="E183">
        <v>1</v>
      </c>
      <c r="F183">
        <v>0</v>
      </c>
      <c r="G183">
        <v>1</v>
      </c>
      <c r="H183">
        <v>0</v>
      </c>
      <c r="I183">
        <v>0</v>
      </c>
      <c r="J183">
        <v>0</v>
      </c>
      <c r="K183">
        <v>0</v>
      </c>
      <c r="M183">
        <v>182</v>
      </c>
    </row>
    <row r="184" spans="1:13" x14ac:dyDescent="0.2">
      <c r="A184">
        <v>183</v>
      </c>
      <c r="B184">
        <v>1</v>
      </c>
      <c r="C184">
        <v>0</v>
      </c>
      <c r="D184">
        <v>1</v>
      </c>
      <c r="E184">
        <v>0</v>
      </c>
      <c r="F184">
        <v>0</v>
      </c>
      <c r="G184">
        <v>1</v>
      </c>
      <c r="H184">
        <v>0</v>
      </c>
      <c r="I184">
        <v>1</v>
      </c>
      <c r="J184">
        <v>0</v>
      </c>
      <c r="K184">
        <v>0</v>
      </c>
      <c r="M184">
        <v>183</v>
      </c>
    </row>
    <row r="185" spans="1:13" x14ac:dyDescent="0.2">
      <c r="A185">
        <v>184</v>
      </c>
      <c r="B185">
        <v>1</v>
      </c>
      <c r="C185">
        <v>0</v>
      </c>
      <c r="D185">
        <v>0</v>
      </c>
      <c r="E185">
        <v>0</v>
      </c>
      <c r="F185">
        <v>0</v>
      </c>
      <c r="G185">
        <v>1</v>
      </c>
      <c r="H185">
        <v>0</v>
      </c>
      <c r="I185">
        <v>1</v>
      </c>
      <c r="J185">
        <v>0</v>
      </c>
      <c r="K185">
        <v>0</v>
      </c>
      <c r="M185">
        <v>184</v>
      </c>
    </row>
    <row r="186" spans="1:13" x14ac:dyDescent="0.2">
      <c r="A186">
        <v>185</v>
      </c>
      <c r="B186">
        <v>1</v>
      </c>
      <c r="C186">
        <v>1</v>
      </c>
      <c r="D186">
        <v>0</v>
      </c>
      <c r="E186">
        <v>1</v>
      </c>
      <c r="F186">
        <v>1</v>
      </c>
      <c r="G186">
        <v>1</v>
      </c>
      <c r="H186">
        <v>0</v>
      </c>
      <c r="I186">
        <v>0</v>
      </c>
      <c r="J186">
        <v>0</v>
      </c>
      <c r="K186">
        <v>0</v>
      </c>
      <c r="M186">
        <v>185</v>
      </c>
    </row>
    <row r="187" spans="1:13" x14ac:dyDescent="0.2">
      <c r="A187">
        <v>186</v>
      </c>
      <c r="B187">
        <v>1</v>
      </c>
      <c r="C187">
        <v>0</v>
      </c>
      <c r="D187">
        <v>1</v>
      </c>
      <c r="E187">
        <v>0</v>
      </c>
      <c r="F187">
        <v>0</v>
      </c>
      <c r="G187">
        <v>1</v>
      </c>
      <c r="H187">
        <v>0</v>
      </c>
      <c r="I187">
        <v>0</v>
      </c>
      <c r="J187">
        <v>0</v>
      </c>
      <c r="K187">
        <v>0</v>
      </c>
      <c r="M187">
        <v>186</v>
      </c>
    </row>
    <row r="188" spans="1:13" x14ac:dyDescent="0.2">
      <c r="A188">
        <v>187</v>
      </c>
      <c r="B188">
        <v>1</v>
      </c>
      <c r="C188">
        <v>1</v>
      </c>
      <c r="D188">
        <v>0</v>
      </c>
      <c r="E188">
        <v>1</v>
      </c>
      <c r="F188">
        <v>1</v>
      </c>
      <c r="G188">
        <v>1</v>
      </c>
      <c r="H188">
        <v>0</v>
      </c>
      <c r="I188">
        <v>0</v>
      </c>
      <c r="J188">
        <v>0</v>
      </c>
      <c r="K188">
        <v>0</v>
      </c>
      <c r="M188">
        <v>187</v>
      </c>
    </row>
    <row r="189" spans="1:13" x14ac:dyDescent="0.2">
      <c r="A189">
        <v>188</v>
      </c>
      <c r="B189">
        <v>1</v>
      </c>
      <c r="C189">
        <v>0</v>
      </c>
      <c r="D189">
        <v>1</v>
      </c>
      <c r="E189">
        <v>0</v>
      </c>
      <c r="F189">
        <v>1</v>
      </c>
      <c r="G189">
        <v>1</v>
      </c>
      <c r="H189">
        <v>0</v>
      </c>
      <c r="I189">
        <v>0</v>
      </c>
      <c r="J189">
        <v>0</v>
      </c>
      <c r="K189">
        <v>0</v>
      </c>
      <c r="M189">
        <v>188</v>
      </c>
    </row>
    <row r="190" spans="1:13" x14ac:dyDescent="0.2">
      <c r="A190">
        <v>189</v>
      </c>
      <c r="B190">
        <v>1</v>
      </c>
      <c r="C190">
        <v>0</v>
      </c>
      <c r="D190">
        <v>0</v>
      </c>
      <c r="E190">
        <v>0</v>
      </c>
      <c r="F190">
        <v>1</v>
      </c>
      <c r="G190">
        <v>1</v>
      </c>
      <c r="H190">
        <v>0</v>
      </c>
      <c r="I190">
        <v>0</v>
      </c>
      <c r="J190">
        <v>0</v>
      </c>
      <c r="K190">
        <v>0</v>
      </c>
      <c r="M190">
        <v>189</v>
      </c>
    </row>
    <row r="191" spans="1:13" x14ac:dyDescent="0.2">
      <c r="A191">
        <v>190</v>
      </c>
      <c r="B191">
        <v>1</v>
      </c>
      <c r="C191">
        <v>1</v>
      </c>
      <c r="D191">
        <v>0</v>
      </c>
      <c r="E191">
        <v>1</v>
      </c>
      <c r="F191">
        <v>1</v>
      </c>
      <c r="G191">
        <v>1</v>
      </c>
      <c r="H191">
        <v>0</v>
      </c>
      <c r="I191">
        <v>0</v>
      </c>
      <c r="J191">
        <v>0</v>
      </c>
      <c r="K191">
        <v>0</v>
      </c>
      <c r="M191">
        <v>190</v>
      </c>
    </row>
    <row r="192" spans="1:13" x14ac:dyDescent="0.2">
      <c r="A192">
        <v>191</v>
      </c>
      <c r="B192">
        <v>1</v>
      </c>
      <c r="C192">
        <v>1</v>
      </c>
      <c r="D192">
        <v>0</v>
      </c>
      <c r="E192">
        <v>1</v>
      </c>
      <c r="F192">
        <v>1</v>
      </c>
      <c r="G192">
        <v>1</v>
      </c>
      <c r="H192">
        <v>0</v>
      </c>
      <c r="I192">
        <v>0</v>
      </c>
      <c r="J192">
        <v>0</v>
      </c>
      <c r="K192">
        <v>0</v>
      </c>
      <c r="M192">
        <v>191</v>
      </c>
    </row>
    <row r="193" spans="1:13" x14ac:dyDescent="0.2">
      <c r="A193">
        <v>192</v>
      </c>
      <c r="B193">
        <v>1</v>
      </c>
      <c r="C193">
        <v>0</v>
      </c>
      <c r="D193">
        <v>1</v>
      </c>
      <c r="E193">
        <v>0</v>
      </c>
      <c r="F193">
        <v>1</v>
      </c>
      <c r="G193">
        <v>1</v>
      </c>
      <c r="H193">
        <v>0</v>
      </c>
      <c r="I193">
        <v>0</v>
      </c>
      <c r="J193">
        <v>0</v>
      </c>
      <c r="K193">
        <v>0</v>
      </c>
      <c r="M193">
        <v>192</v>
      </c>
    </row>
    <row r="194" spans="1:13" x14ac:dyDescent="0.2">
      <c r="A194">
        <v>193</v>
      </c>
      <c r="B194">
        <v>1</v>
      </c>
      <c r="C194">
        <v>1</v>
      </c>
      <c r="D194">
        <v>1</v>
      </c>
      <c r="E194">
        <v>1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0</v>
      </c>
      <c r="M194">
        <v>193</v>
      </c>
    </row>
    <row r="195" spans="1:13" x14ac:dyDescent="0.2">
      <c r="A195">
        <v>194</v>
      </c>
      <c r="B195">
        <v>1</v>
      </c>
      <c r="C195">
        <v>1</v>
      </c>
      <c r="D195">
        <v>0</v>
      </c>
      <c r="E195">
        <v>1</v>
      </c>
      <c r="F195">
        <v>1</v>
      </c>
      <c r="G195">
        <v>1</v>
      </c>
      <c r="H195">
        <v>0</v>
      </c>
      <c r="I195">
        <v>0</v>
      </c>
      <c r="J195">
        <v>0</v>
      </c>
      <c r="K195">
        <v>0</v>
      </c>
      <c r="M195">
        <v>194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"/>
  <sheetViews>
    <sheetView topLeftCell="A72" workbookViewId="0">
      <selection activeCellId="1" sqref="A4:C20 A1"/>
    </sheetView>
  </sheetViews>
  <sheetFormatPr defaultColWidth="11.5703125" defaultRowHeight="12.75" x14ac:dyDescent="0.2"/>
  <cols>
    <col min="1" max="1" width="5.5703125" customWidth="1"/>
    <col min="2" max="10" width="14" customWidth="1"/>
    <col min="11" max="11" width="5.7109375" customWidth="1"/>
    <col min="13" max="13" width="14.140625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39</v>
      </c>
    </row>
    <row r="2" spans="1:19" x14ac:dyDescent="0.2">
      <c r="A2">
        <v>1</v>
      </c>
      <c r="B2">
        <v>1</v>
      </c>
      <c r="C2">
        <v>1</v>
      </c>
      <c r="D2">
        <v>0</v>
      </c>
      <c r="E2">
        <v>1</v>
      </c>
      <c r="F2">
        <v>1</v>
      </c>
      <c r="G2">
        <v>0</v>
      </c>
      <c r="H2">
        <v>0</v>
      </c>
      <c r="I2">
        <v>0</v>
      </c>
      <c r="J2">
        <v>1</v>
      </c>
      <c r="K2">
        <v>1</v>
      </c>
      <c r="M2">
        <v>1</v>
      </c>
      <c r="O2" s="1" t="s">
        <v>12</v>
      </c>
    </row>
    <row r="3" spans="1:19" x14ac:dyDescent="0.2">
      <c r="A3">
        <v>2</v>
      </c>
      <c r="B3">
        <v>1</v>
      </c>
      <c r="C3">
        <v>1</v>
      </c>
      <c r="D3">
        <v>0</v>
      </c>
      <c r="E3">
        <v>1</v>
      </c>
      <c r="F3">
        <v>1</v>
      </c>
      <c r="G3">
        <v>0</v>
      </c>
      <c r="H3">
        <v>0</v>
      </c>
      <c r="I3">
        <v>1</v>
      </c>
      <c r="J3">
        <v>1</v>
      </c>
      <c r="K3">
        <v>1</v>
      </c>
      <c r="M3">
        <v>2</v>
      </c>
      <c r="O3" t="s">
        <v>13</v>
      </c>
      <c r="P3">
        <v>0.05</v>
      </c>
    </row>
    <row r="4" spans="1:19" x14ac:dyDescent="0.2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1</v>
      </c>
      <c r="M4">
        <v>3</v>
      </c>
    </row>
    <row r="5" spans="1:19" x14ac:dyDescent="0.2">
      <c r="A5">
        <v>4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0</v>
      </c>
      <c r="I5">
        <v>1</v>
      </c>
      <c r="J5">
        <v>0</v>
      </c>
      <c r="K5">
        <v>1</v>
      </c>
      <c r="M5">
        <v>4</v>
      </c>
      <c r="O5" t="s">
        <v>14</v>
      </c>
      <c r="P5" t="s">
        <v>15</v>
      </c>
      <c r="Q5" t="s">
        <v>16</v>
      </c>
      <c r="R5" t="s">
        <v>17</v>
      </c>
      <c r="S5" t="s">
        <v>18</v>
      </c>
    </row>
    <row r="6" spans="1:19" x14ac:dyDescent="0.2">
      <c r="A6">
        <v>5</v>
      </c>
      <c r="B6">
        <v>1</v>
      </c>
      <c r="C6">
        <v>1</v>
      </c>
      <c r="D6">
        <v>1</v>
      </c>
      <c r="E6">
        <v>1</v>
      </c>
      <c r="F6">
        <v>1</v>
      </c>
      <c r="G6">
        <v>0</v>
      </c>
      <c r="H6">
        <v>1</v>
      </c>
      <c r="I6">
        <v>0</v>
      </c>
      <c r="J6">
        <v>1</v>
      </c>
      <c r="K6">
        <v>1</v>
      </c>
      <c r="M6">
        <v>5</v>
      </c>
      <c r="O6" t="s">
        <v>19</v>
      </c>
      <c r="P6">
        <f ca="1">COUNT('plus 29 nov'!$A$2:$A$107)</f>
        <v>106</v>
      </c>
      <c r="Q6">
        <f ca="1">SUM('plus 29 nov'!$A$2:$A$107)</f>
        <v>5671</v>
      </c>
      <c r="R6">
        <f ca="1">AVERAGE('plus 29 nov'!$A$2:$A$107)</f>
        <v>53.5</v>
      </c>
      <c r="S6">
        <f ca="1">VAR('plus 29 nov'!$A$2:$A$107)</f>
        <v>945.16666666666663</v>
      </c>
    </row>
    <row r="7" spans="1:19" x14ac:dyDescent="0.2">
      <c r="A7">
        <v>6</v>
      </c>
      <c r="B7">
        <v>1</v>
      </c>
      <c r="C7">
        <v>1</v>
      </c>
      <c r="D7">
        <v>1</v>
      </c>
      <c r="E7">
        <v>1</v>
      </c>
      <c r="F7">
        <v>0</v>
      </c>
      <c r="G7">
        <v>0</v>
      </c>
      <c r="H7">
        <v>0</v>
      </c>
      <c r="I7">
        <v>0</v>
      </c>
      <c r="J7">
        <v>1</v>
      </c>
      <c r="K7">
        <v>1</v>
      </c>
      <c r="M7">
        <v>6</v>
      </c>
      <c r="O7" t="s">
        <v>20</v>
      </c>
      <c r="P7">
        <f ca="1">COUNT('plus 29 nov'!$B$2:$B$107)</f>
        <v>106</v>
      </c>
      <c r="Q7">
        <f ca="1">SUM('plus 29 nov'!$B$2:$B$107)</f>
        <v>86</v>
      </c>
      <c r="R7">
        <f ca="1">AVERAGE('plus 29 nov'!$B$2:$B$107)</f>
        <v>0.81132075471698117</v>
      </c>
      <c r="S7">
        <f ca="1">VAR('plus 29 nov'!$B$2:$B$107)</f>
        <v>0.15453728661275826</v>
      </c>
    </row>
    <row r="8" spans="1:19" x14ac:dyDescent="0.2">
      <c r="A8">
        <v>7</v>
      </c>
      <c r="B8">
        <v>1</v>
      </c>
      <c r="C8">
        <v>1</v>
      </c>
      <c r="D8">
        <v>1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M8">
        <v>7</v>
      </c>
      <c r="O8" t="s">
        <v>21</v>
      </c>
      <c r="P8">
        <f ca="1">COUNT('plus 29 nov'!$C$2:$C$107)</f>
        <v>106</v>
      </c>
      <c r="Q8">
        <f ca="1">SUM('plus 29 nov'!$C$2:$C$107)</f>
        <v>105</v>
      </c>
      <c r="R8">
        <f ca="1">AVERAGE('plus 29 nov'!$C$2:$C$107)</f>
        <v>0.99056603773584906</v>
      </c>
      <c r="S8">
        <f ca="1">VAR('plus 29 nov'!$C$2:$C$107)</f>
        <v>9.4339622641509621E-3</v>
      </c>
    </row>
    <row r="9" spans="1:19" x14ac:dyDescent="0.2">
      <c r="A9">
        <v>8</v>
      </c>
      <c r="B9">
        <v>0</v>
      </c>
      <c r="C9">
        <v>1</v>
      </c>
      <c r="D9">
        <v>1</v>
      </c>
      <c r="E9">
        <v>0</v>
      </c>
      <c r="F9">
        <v>1</v>
      </c>
      <c r="G9">
        <v>1</v>
      </c>
      <c r="H9">
        <v>0</v>
      </c>
      <c r="I9">
        <v>1</v>
      </c>
      <c r="J9">
        <v>0</v>
      </c>
      <c r="K9">
        <v>1</v>
      </c>
      <c r="M9">
        <v>8</v>
      </c>
      <c r="O9" t="s">
        <v>22</v>
      </c>
      <c r="P9">
        <f ca="1">COUNT('plus 29 nov'!$D$2:$D$107)</f>
        <v>106</v>
      </c>
      <c r="Q9">
        <f ca="1">SUM('plus 29 nov'!$D$2:$D$107)</f>
        <v>43</v>
      </c>
      <c r="R9">
        <f ca="1">AVERAGE('plus 29 nov'!$D$2:$D$107)</f>
        <v>0.40566037735849059</v>
      </c>
      <c r="S9">
        <f ca="1">VAR('plus 29 nov'!$D$2:$D$107)</f>
        <v>0.24339622641509476</v>
      </c>
    </row>
    <row r="10" spans="1:19" x14ac:dyDescent="0.2">
      <c r="A10">
        <v>9</v>
      </c>
      <c r="B10">
        <v>1</v>
      </c>
      <c r="C10">
        <v>1</v>
      </c>
      <c r="D10">
        <v>1</v>
      </c>
      <c r="E10">
        <v>1</v>
      </c>
      <c r="F10">
        <v>0</v>
      </c>
      <c r="G10">
        <v>0</v>
      </c>
      <c r="H10">
        <v>0</v>
      </c>
      <c r="I10">
        <v>0</v>
      </c>
      <c r="J10">
        <v>1</v>
      </c>
      <c r="K10">
        <v>1</v>
      </c>
      <c r="M10">
        <v>9</v>
      </c>
      <c r="O10" t="s">
        <v>23</v>
      </c>
      <c r="P10">
        <f ca="1">COUNT('plus 29 nov'!$E$2:$E$107)</f>
        <v>106</v>
      </c>
      <c r="Q10">
        <f ca="1">SUM('plus 29 nov'!$E$2:$E$107)</f>
        <v>35</v>
      </c>
      <c r="R10">
        <f ca="1">AVERAGE('plus 29 nov'!$E$2:$E$107)</f>
        <v>0.330188679245283</v>
      </c>
      <c r="S10">
        <f ca="1">VAR('plus 29 nov'!$E$2:$E$107)</f>
        <v>0.22327044025157239</v>
      </c>
    </row>
    <row r="11" spans="1:19" x14ac:dyDescent="0.2">
      <c r="A11">
        <v>10</v>
      </c>
      <c r="B11">
        <v>1</v>
      </c>
      <c r="C11">
        <v>1</v>
      </c>
      <c r="D11">
        <v>1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1</v>
      </c>
      <c r="M11">
        <v>10</v>
      </c>
      <c r="O11" t="s">
        <v>24</v>
      </c>
      <c r="P11">
        <f ca="1">COUNT('plus 29 nov'!$F$2:$F$107)</f>
        <v>106</v>
      </c>
      <c r="Q11">
        <f ca="1">SUM('plus 29 nov'!$F$2:$F$107)</f>
        <v>79</v>
      </c>
      <c r="R11">
        <f ca="1">AVERAGE('plus 29 nov'!$F$2:$F$107)</f>
        <v>0.74528301886792447</v>
      </c>
      <c r="S11">
        <f ca="1">VAR('plus 29 nov'!$F$2:$F$107)</f>
        <v>0.1916442048517519</v>
      </c>
    </row>
    <row r="12" spans="1:19" x14ac:dyDescent="0.2">
      <c r="A12">
        <v>11</v>
      </c>
      <c r="B12">
        <v>1</v>
      </c>
      <c r="C12">
        <v>1</v>
      </c>
      <c r="D12">
        <v>0</v>
      </c>
      <c r="E12">
        <v>1</v>
      </c>
      <c r="F12">
        <v>1</v>
      </c>
      <c r="G12">
        <v>0</v>
      </c>
      <c r="H12">
        <v>1</v>
      </c>
      <c r="I12">
        <v>0</v>
      </c>
      <c r="J12">
        <v>0</v>
      </c>
      <c r="K12">
        <v>1</v>
      </c>
      <c r="M12">
        <v>11</v>
      </c>
      <c r="O12" t="s">
        <v>25</v>
      </c>
      <c r="P12">
        <f ca="1">COUNT('plus 29 nov'!$G$2:$G$107)</f>
        <v>106</v>
      </c>
      <c r="Q12">
        <f ca="1">SUM('plus 29 nov'!$G$2:$G$107)</f>
        <v>50</v>
      </c>
      <c r="R12">
        <f ca="1">AVERAGE('plus 29 nov'!$G$2:$G$107)</f>
        <v>0.47169811320754718</v>
      </c>
      <c r="S12">
        <f ca="1">VAR('plus 29 nov'!$G$2:$G$107)</f>
        <v>0.2515723270440251</v>
      </c>
    </row>
    <row r="13" spans="1:19" x14ac:dyDescent="0.2">
      <c r="A13">
        <v>12</v>
      </c>
      <c r="B13">
        <v>0</v>
      </c>
      <c r="C13">
        <v>1</v>
      </c>
      <c r="D13">
        <v>1</v>
      </c>
      <c r="E13">
        <v>0</v>
      </c>
      <c r="F13">
        <v>1</v>
      </c>
      <c r="G13">
        <v>0</v>
      </c>
      <c r="H13">
        <v>0</v>
      </c>
      <c r="I13">
        <v>1</v>
      </c>
      <c r="J13">
        <v>0</v>
      </c>
      <c r="K13">
        <v>1</v>
      </c>
      <c r="M13">
        <v>12</v>
      </c>
      <c r="O13" t="s">
        <v>26</v>
      </c>
      <c r="P13">
        <f ca="1">COUNT('plus 29 nov'!$H$2:$H$107)</f>
        <v>106</v>
      </c>
      <c r="Q13">
        <f ca="1">SUM('plus 29 nov'!$H$2:$H$107)</f>
        <v>50</v>
      </c>
      <c r="R13">
        <f ca="1">AVERAGE('plus 29 nov'!$H$2:$H$107)</f>
        <v>0.47169811320754718</v>
      </c>
      <c r="S13">
        <f ca="1">VAR('plus 29 nov'!$H$2:$H$107)</f>
        <v>0.25157232704402521</v>
      </c>
    </row>
    <row r="14" spans="1:19" x14ac:dyDescent="0.2">
      <c r="A14">
        <v>13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1</v>
      </c>
      <c r="M14">
        <v>13</v>
      </c>
      <c r="O14" t="s">
        <v>27</v>
      </c>
      <c r="P14">
        <f ca="1">COUNT('plus 29 nov'!$I$2:$I$107)</f>
        <v>106</v>
      </c>
      <c r="Q14">
        <f ca="1">SUM('plus 29 nov'!$I$2:$I$107)</f>
        <v>47</v>
      </c>
      <c r="R14">
        <f ca="1">AVERAGE('plus 29 nov'!$I$2:$I$107)</f>
        <v>0.44339622641509435</v>
      </c>
      <c r="S14">
        <f ca="1">VAR('plus 29 nov'!$I$2:$I$107)</f>
        <v>0.24914645103324398</v>
      </c>
    </row>
    <row r="15" spans="1:19" x14ac:dyDescent="0.2">
      <c r="A15">
        <v>14</v>
      </c>
      <c r="B15">
        <v>1</v>
      </c>
      <c r="C15">
        <v>1</v>
      </c>
      <c r="D15">
        <v>0</v>
      </c>
      <c r="E15">
        <v>1</v>
      </c>
      <c r="F15">
        <v>1</v>
      </c>
      <c r="G15">
        <v>0</v>
      </c>
      <c r="H15">
        <v>0</v>
      </c>
      <c r="I15">
        <v>1</v>
      </c>
      <c r="J15">
        <v>0</v>
      </c>
      <c r="K15">
        <v>1</v>
      </c>
      <c r="M15">
        <v>14</v>
      </c>
      <c r="O15" t="s">
        <v>28</v>
      </c>
      <c r="P15">
        <f ca="1">COUNT('plus 29 nov'!$J$2:$J$107)</f>
        <v>106</v>
      </c>
      <c r="Q15">
        <f ca="1">SUM('plus 29 nov'!$J$2:$J$107)</f>
        <v>65</v>
      </c>
      <c r="R15">
        <f ca="1">AVERAGE('plus 29 nov'!$J$2:$J$107)</f>
        <v>0.6132075471698113</v>
      </c>
      <c r="S15">
        <f ca="1">VAR('plus 29 nov'!$J$2:$J$107)</f>
        <v>0.23944294699011648</v>
      </c>
    </row>
    <row r="16" spans="1:19" x14ac:dyDescent="0.2">
      <c r="A16">
        <v>15</v>
      </c>
      <c r="B16">
        <v>0</v>
      </c>
      <c r="C16">
        <v>1</v>
      </c>
      <c r="D16">
        <v>1</v>
      </c>
      <c r="E16">
        <v>0</v>
      </c>
      <c r="F16">
        <v>1</v>
      </c>
      <c r="G16">
        <v>1</v>
      </c>
      <c r="H16">
        <v>1</v>
      </c>
      <c r="I16">
        <v>0</v>
      </c>
      <c r="J16">
        <v>1</v>
      </c>
      <c r="K16">
        <v>1</v>
      </c>
      <c r="M16">
        <v>15</v>
      </c>
    </row>
    <row r="17" spans="1:21" x14ac:dyDescent="0.2">
      <c r="A17">
        <v>16</v>
      </c>
      <c r="B17">
        <v>1</v>
      </c>
      <c r="C17">
        <v>1</v>
      </c>
      <c r="D17">
        <v>0</v>
      </c>
      <c r="E17">
        <v>1</v>
      </c>
      <c r="F17">
        <v>0</v>
      </c>
      <c r="G17">
        <v>0</v>
      </c>
      <c r="H17">
        <v>1</v>
      </c>
      <c r="I17">
        <v>0</v>
      </c>
      <c r="J17">
        <v>1</v>
      </c>
      <c r="K17">
        <v>1</v>
      </c>
      <c r="M17">
        <v>16</v>
      </c>
      <c r="O17" t="s">
        <v>29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</row>
    <row r="18" spans="1:21" x14ac:dyDescent="0.2">
      <c r="A18">
        <v>17</v>
      </c>
      <c r="B18">
        <v>0</v>
      </c>
      <c r="C18">
        <v>1</v>
      </c>
      <c r="D18">
        <v>1</v>
      </c>
      <c r="E18">
        <v>0</v>
      </c>
      <c r="F18">
        <v>1</v>
      </c>
      <c r="G18">
        <v>0</v>
      </c>
      <c r="H18">
        <v>1</v>
      </c>
      <c r="I18">
        <v>0</v>
      </c>
      <c r="J18">
        <v>0</v>
      </c>
      <c r="K18">
        <v>1</v>
      </c>
      <c r="M18">
        <v>17</v>
      </c>
      <c r="O18" t="s">
        <v>36</v>
      </c>
      <c r="P18">
        <f ca="1">SUMPRODUCT('plus 29 nov'!$Q$6:$Q$15,'plus 29 nov'!$R$6:$R$15)-SUM('plus 29 nov'!$Q$6:$Q$15)^2/SUM('plus 29 nov'!$P$6:$P$15)</f>
        <v>267140.32924528298</v>
      </c>
      <c r="Q18">
        <f ca="1">COUNT('plus 29 nov'!$Q$6:$Q$15)-1</f>
        <v>9</v>
      </c>
      <c r="R18">
        <f ca="1">'plus 29 nov'!$P$18/'plus 29 nov'!$Q$18</f>
        <v>29682.258805031441</v>
      </c>
      <c r="S18">
        <f ca="1">'plus 29 nov'!$R$18/'plus 29 nov'!$R$19</f>
        <v>313.44101672739617</v>
      </c>
      <c r="T18">
        <f ca="1">FDIST('plus 29 nov'!$S$18,'plus 29 nov'!$Q$18,'plus 29 nov'!$Q$19)</f>
        <v>3.1662612877108946E-290</v>
      </c>
      <c r="U18">
        <f ca="1">FINV('plus 29 nov'!$P$3,'plus 29 nov'!$Q$18,'plus 29 nov'!$Q$19)</f>
        <v>1.8887808952289329</v>
      </c>
    </row>
    <row r="19" spans="1:21" x14ac:dyDescent="0.2">
      <c r="A19">
        <v>18</v>
      </c>
      <c r="B19">
        <v>1</v>
      </c>
      <c r="C19">
        <v>1</v>
      </c>
      <c r="D19">
        <v>0</v>
      </c>
      <c r="E19">
        <v>1</v>
      </c>
      <c r="F19">
        <v>1</v>
      </c>
      <c r="G19">
        <v>1</v>
      </c>
      <c r="H19">
        <v>1</v>
      </c>
      <c r="I19">
        <v>0</v>
      </c>
      <c r="J19">
        <v>1</v>
      </c>
      <c r="K19">
        <v>1</v>
      </c>
      <c r="M19">
        <v>18</v>
      </c>
      <c r="O19" t="s">
        <v>37</v>
      </c>
      <c r="P19">
        <f ca="1">SUM(DEVSQ($A$2:$A$107),DEVSQ($B$2:$B$107),DEVSQ($C$2:$C$107),DEVSQ($D$2:$D$107),DEVSQ($E$2:$E$107),DEVSQ($F$2:$F$107),DEVSQ($G$2:$G$107),DEVSQ($H$2:$H$107),DEVSQ($I$2:$I$107),DEVSQ($J$2:$J$107))</f>
        <v>99432.971698113208</v>
      </c>
      <c r="Q19">
        <f ca="1">SUM('plus 29 nov'!$P$6:$P$15)-COUNT('plus 29 nov'!$P$6:$P$15)</f>
        <v>1050</v>
      </c>
      <c r="R19">
        <f ca="1">'plus 29 nov'!$P$19/'plus 29 nov'!$Q$19</f>
        <v>94.698068283917337</v>
      </c>
    </row>
    <row r="20" spans="1:21" x14ac:dyDescent="0.2">
      <c r="A20">
        <v>19</v>
      </c>
      <c r="B20">
        <v>1</v>
      </c>
      <c r="C20">
        <v>1</v>
      </c>
      <c r="D20">
        <v>0</v>
      </c>
      <c r="E20">
        <v>1</v>
      </c>
      <c r="F20">
        <v>1</v>
      </c>
      <c r="G20">
        <v>0</v>
      </c>
      <c r="H20">
        <v>1</v>
      </c>
      <c r="I20">
        <v>1</v>
      </c>
      <c r="J20">
        <v>1</v>
      </c>
      <c r="K20">
        <v>1</v>
      </c>
      <c r="M20">
        <v>19</v>
      </c>
      <c r="O20" t="s">
        <v>38</v>
      </c>
      <c r="Q20">
        <f ca="1">SUM('plus 29 nov'!$P$6:$P$15)-1</f>
        <v>1059</v>
      </c>
    </row>
    <row r="21" spans="1:21" x14ac:dyDescent="0.2">
      <c r="A21">
        <v>20</v>
      </c>
      <c r="B21">
        <v>1</v>
      </c>
      <c r="C21">
        <v>1</v>
      </c>
      <c r="D21">
        <v>0</v>
      </c>
      <c r="E21">
        <v>0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M21">
        <v>20</v>
      </c>
    </row>
    <row r="22" spans="1:21" x14ac:dyDescent="0.2">
      <c r="A22">
        <v>21</v>
      </c>
      <c r="B22">
        <v>1</v>
      </c>
      <c r="C22">
        <v>1</v>
      </c>
      <c r="D22">
        <v>0</v>
      </c>
      <c r="E22">
        <v>0</v>
      </c>
      <c r="F22">
        <v>1</v>
      </c>
      <c r="G22">
        <v>1</v>
      </c>
      <c r="H22">
        <v>1</v>
      </c>
      <c r="I22">
        <v>1</v>
      </c>
      <c r="J22">
        <v>0</v>
      </c>
      <c r="K22">
        <v>1</v>
      </c>
      <c r="M22">
        <v>21</v>
      </c>
    </row>
    <row r="23" spans="1:21" x14ac:dyDescent="0.2">
      <c r="A23">
        <v>22</v>
      </c>
      <c r="B23">
        <v>1</v>
      </c>
      <c r="C23">
        <v>1</v>
      </c>
      <c r="D23">
        <v>1</v>
      </c>
      <c r="E23">
        <v>0</v>
      </c>
      <c r="F23">
        <v>1</v>
      </c>
      <c r="G23">
        <v>1</v>
      </c>
      <c r="H23">
        <v>1</v>
      </c>
      <c r="I23">
        <v>0</v>
      </c>
      <c r="J23">
        <v>1</v>
      </c>
      <c r="K23">
        <v>1</v>
      </c>
      <c r="M23">
        <v>22</v>
      </c>
    </row>
    <row r="24" spans="1:21" x14ac:dyDescent="0.2">
      <c r="A24">
        <v>23</v>
      </c>
      <c r="B24">
        <v>1</v>
      </c>
      <c r="C24">
        <v>1</v>
      </c>
      <c r="D24">
        <v>1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1</v>
      </c>
      <c r="M24">
        <v>23</v>
      </c>
    </row>
    <row r="25" spans="1:21" x14ac:dyDescent="0.2">
      <c r="A25">
        <v>24</v>
      </c>
      <c r="B25">
        <v>1</v>
      </c>
      <c r="C25">
        <v>1</v>
      </c>
      <c r="D25">
        <v>1</v>
      </c>
      <c r="E25">
        <v>0</v>
      </c>
      <c r="F25">
        <v>1</v>
      </c>
      <c r="G25">
        <v>0</v>
      </c>
      <c r="H25">
        <v>1</v>
      </c>
      <c r="I25">
        <v>0</v>
      </c>
      <c r="J25">
        <v>1</v>
      </c>
      <c r="K25">
        <v>1</v>
      </c>
      <c r="M25">
        <v>24</v>
      </c>
    </row>
    <row r="26" spans="1:21" x14ac:dyDescent="0.2">
      <c r="A26">
        <v>25</v>
      </c>
      <c r="B26">
        <v>1</v>
      </c>
      <c r="C26">
        <v>1</v>
      </c>
      <c r="D26">
        <v>0</v>
      </c>
      <c r="E26">
        <v>0</v>
      </c>
      <c r="F26">
        <v>1</v>
      </c>
      <c r="G26">
        <v>1</v>
      </c>
      <c r="H26">
        <v>0</v>
      </c>
      <c r="I26">
        <v>1</v>
      </c>
      <c r="J26">
        <v>0</v>
      </c>
      <c r="K26">
        <v>1</v>
      </c>
      <c r="M26">
        <v>25</v>
      </c>
    </row>
    <row r="27" spans="1:21" x14ac:dyDescent="0.2">
      <c r="A27">
        <v>26</v>
      </c>
      <c r="B27">
        <v>1</v>
      </c>
      <c r="C27">
        <v>1</v>
      </c>
      <c r="D27">
        <v>0</v>
      </c>
      <c r="E27">
        <v>0</v>
      </c>
      <c r="F27">
        <v>1</v>
      </c>
      <c r="G27">
        <v>0</v>
      </c>
      <c r="H27">
        <v>0</v>
      </c>
      <c r="I27">
        <v>1</v>
      </c>
      <c r="J27">
        <v>1</v>
      </c>
      <c r="K27">
        <v>1</v>
      </c>
      <c r="M27">
        <v>26</v>
      </c>
    </row>
    <row r="28" spans="1:21" x14ac:dyDescent="0.2">
      <c r="A28">
        <v>27</v>
      </c>
      <c r="B28">
        <v>1</v>
      </c>
      <c r="C28">
        <v>1</v>
      </c>
      <c r="D28">
        <v>0</v>
      </c>
      <c r="E28">
        <v>0</v>
      </c>
      <c r="F28">
        <v>1</v>
      </c>
      <c r="G28">
        <v>0</v>
      </c>
      <c r="H28">
        <v>0</v>
      </c>
      <c r="I28">
        <v>1</v>
      </c>
      <c r="J28">
        <v>1</v>
      </c>
      <c r="K28">
        <v>1</v>
      </c>
      <c r="M28">
        <v>27</v>
      </c>
    </row>
    <row r="29" spans="1:21" x14ac:dyDescent="0.2">
      <c r="A29">
        <v>28</v>
      </c>
      <c r="B29">
        <v>1</v>
      </c>
      <c r="C29">
        <v>1</v>
      </c>
      <c r="D29">
        <v>0</v>
      </c>
      <c r="E29">
        <v>0</v>
      </c>
      <c r="F29">
        <v>1</v>
      </c>
      <c r="G29">
        <v>1</v>
      </c>
      <c r="H29">
        <v>0</v>
      </c>
      <c r="I29">
        <v>0</v>
      </c>
      <c r="J29">
        <v>1</v>
      </c>
      <c r="K29">
        <v>1</v>
      </c>
      <c r="M29">
        <v>28</v>
      </c>
    </row>
    <row r="30" spans="1:21" x14ac:dyDescent="0.2">
      <c r="A30">
        <v>29</v>
      </c>
      <c r="B30">
        <v>1</v>
      </c>
      <c r="C30">
        <v>1</v>
      </c>
      <c r="D30">
        <v>0</v>
      </c>
      <c r="E30">
        <v>0</v>
      </c>
      <c r="F30">
        <v>1</v>
      </c>
      <c r="G30">
        <v>1</v>
      </c>
      <c r="H30">
        <v>1</v>
      </c>
      <c r="I30">
        <v>0</v>
      </c>
      <c r="J30">
        <v>1</v>
      </c>
      <c r="K30">
        <v>1</v>
      </c>
      <c r="M30">
        <v>29</v>
      </c>
    </row>
    <row r="31" spans="1:21" x14ac:dyDescent="0.2">
      <c r="A31">
        <v>30</v>
      </c>
      <c r="B31">
        <v>1</v>
      </c>
      <c r="C31">
        <v>1</v>
      </c>
      <c r="D31">
        <v>1</v>
      </c>
      <c r="E31">
        <v>0</v>
      </c>
      <c r="F31">
        <v>0</v>
      </c>
      <c r="G31">
        <v>0</v>
      </c>
      <c r="H31">
        <v>1</v>
      </c>
      <c r="I31">
        <v>0</v>
      </c>
      <c r="J31">
        <v>1</v>
      </c>
      <c r="K31">
        <v>1</v>
      </c>
      <c r="M31">
        <v>30</v>
      </c>
    </row>
    <row r="32" spans="1:21" x14ac:dyDescent="0.2">
      <c r="A32">
        <v>31</v>
      </c>
      <c r="B32">
        <v>1</v>
      </c>
      <c r="C32">
        <v>1</v>
      </c>
      <c r="D32">
        <v>1</v>
      </c>
      <c r="E32">
        <v>0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M32">
        <v>31</v>
      </c>
    </row>
    <row r="33" spans="1:13" x14ac:dyDescent="0.2">
      <c r="A33">
        <v>32</v>
      </c>
      <c r="B33">
        <v>1</v>
      </c>
      <c r="C33">
        <v>1</v>
      </c>
      <c r="D33">
        <v>0</v>
      </c>
      <c r="E33">
        <v>0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M33">
        <v>32</v>
      </c>
    </row>
    <row r="34" spans="1:13" x14ac:dyDescent="0.2">
      <c r="A34">
        <v>33</v>
      </c>
      <c r="B34">
        <v>1</v>
      </c>
      <c r="C34">
        <v>1</v>
      </c>
      <c r="D34">
        <v>0</v>
      </c>
      <c r="E34">
        <v>0</v>
      </c>
      <c r="F34">
        <v>1</v>
      </c>
      <c r="G34">
        <v>1</v>
      </c>
      <c r="H34">
        <v>0</v>
      </c>
      <c r="I34">
        <v>0</v>
      </c>
      <c r="J34">
        <v>1</v>
      </c>
      <c r="K34">
        <v>1</v>
      </c>
      <c r="M34">
        <v>33</v>
      </c>
    </row>
    <row r="35" spans="1:13" x14ac:dyDescent="0.2">
      <c r="A35">
        <v>34</v>
      </c>
      <c r="B35">
        <v>1</v>
      </c>
      <c r="C35">
        <v>1</v>
      </c>
      <c r="D35">
        <v>0</v>
      </c>
      <c r="E35">
        <v>0</v>
      </c>
      <c r="F35">
        <v>1</v>
      </c>
      <c r="G35">
        <v>1</v>
      </c>
      <c r="H35">
        <v>1</v>
      </c>
      <c r="I35">
        <v>0</v>
      </c>
      <c r="J35">
        <v>0</v>
      </c>
      <c r="K35">
        <v>1</v>
      </c>
      <c r="M35">
        <v>34</v>
      </c>
    </row>
    <row r="36" spans="1:13" x14ac:dyDescent="0.2">
      <c r="A36">
        <v>35</v>
      </c>
      <c r="B36">
        <v>0</v>
      </c>
      <c r="C36">
        <v>1</v>
      </c>
      <c r="D36">
        <v>1</v>
      </c>
      <c r="E36">
        <v>0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M36">
        <v>35</v>
      </c>
    </row>
    <row r="37" spans="1:13" x14ac:dyDescent="0.2">
      <c r="A37">
        <v>36</v>
      </c>
      <c r="B37">
        <v>1</v>
      </c>
      <c r="C37">
        <v>1</v>
      </c>
      <c r="D37">
        <v>0</v>
      </c>
      <c r="E37">
        <v>0</v>
      </c>
      <c r="F37">
        <v>1</v>
      </c>
      <c r="G37">
        <v>1</v>
      </c>
      <c r="H37">
        <v>1</v>
      </c>
      <c r="I37">
        <v>0</v>
      </c>
      <c r="J37">
        <v>1</v>
      </c>
      <c r="K37">
        <v>1</v>
      </c>
      <c r="M37">
        <v>36</v>
      </c>
    </row>
    <row r="38" spans="1:13" x14ac:dyDescent="0.2">
      <c r="A38">
        <v>37</v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M38">
        <v>37</v>
      </c>
    </row>
    <row r="39" spans="1:13" x14ac:dyDescent="0.2">
      <c r="A39">
        <v>38</v>
      </c>
      <c r="B39">
        <v>1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1</v>
      </c>
      <c r="M39">
        <v>38</v>
      </c>
    </row>
    <row r="40" spans="1:13" x14ac:dyDescent="0.2">
      <c r="A40">
        <v>39</v>
      </c>
      <c r="B40">
        <v>0</v>
      </c>
      <c r="C40">
        <v>1</v>
      </c>
      <c r="D40">
        <v>1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1</v>
      </c>
      <c r="M40">
        <v>39</v>
      </c>
    </row>
    <row r="41" spans="1:13" x14ac:dyDescent="0.2">
      <c r="A41">
        <v>40</v>
      </c>
      <c r="B41">
        <v>0</v>
      </c>
      <c r="C41">
        <v>1</v>
      </c>
      <c r="D41">
        <v>0</v>
      </c>
      <c r="E41">
        <v>0</v>
      </c>
      <c r="F41">
        <v>1</v>
      </c>
      <c r="G41">
        <v>0</v>
      </c>
      <c r="H41">
        <v>0</v>
      </c>
      <c r="I41">
        <v>0</v>
      </c>
      <c r="J41">
        <v>1</v>
      </c>
      <c r="K41">
        <v>1</v>
      </c>
      <c r="M41">
        <v>40</v>
      </c>
    </row>
    <row r="42" spans="1:13" x14ac:dyDescent="0.2">
      <c r="A42">
        <v>41</v>
      </c>
      <c r="B42">
        <v>1</v>
      </c>
      <c r="C42">
        <v>1</v>
      </c>
      <c r="D42">
        <v>0</v>
      </c>
      <c r="E42">
        <v>1</v>
      </c>
      <c r="F42">
        <v>1</v>
      </c>
      <c r="G42">
        <v>1</v>
      </c>
      <c r="H42">
        <v>0</v>
      </c>
      <c r="I42">
        <v>0</v>
      </c>
      <c r="J42">
        <v>0</v>
      </c>
      <c r="K42">
        <v>1</v>
      </c>
      <c r="M42">
        <v>41</v>
      </c>
    </row>
    <row r="43" spans="1:13" x14ac:dyDescent="0.2">
      <c r="A43">
        <v>42</v>
      </c>
      <c r="B43">
        <v>1</v>
      </c>
      <c r="C43">
        <v>1</v>
      </c>
      <c r="D43">
        <v>0</v>
      </c>
      <c r="E43">
        <v>0</v>
      </c>
      <c r="F43">
        <v>1</v>
      </c>
      <c r="G43">
        <v>1</v>
      </c>
      <c r="H43">
        <v>0</v>
      </c>
      <c r="I43">
        <v>1</v>
      </c>
      <c r="J43">
        <v>1</v>
      </c>
      <c r="K43">
        <v>1</v>
      </c>
      <c r="M43">
        <v>42</v>
      </c>
    </row>
    <row r="44" spans="1:13" x14ac:dyDescent="0.2">
      <c r="A44">
        <v>43</v>
      </c>
      <c r="B44">
        <v>1</v>
      </c>
      <c r="C44">
        <v>1</v>
      </c>
      <c r="D44">
        <v>0</v>
      </c>
      <c r="E44">
        <v>0</v>
      </c>
      <c r="F44">
        <v>0</v>
      </c>
      <c r="G44">
        <v>1</v>
      </c>
      <c r="H44">
        <v>0</v>
      </c>
      <c r="I44">
        <v>1</v>
      </c>
      <c r="J44">
        <v>0</v>
      </c>
      <c r="K44">
        <v>1</v>
      </c>
      <c r="M44">
        <v>43</v>
      </c>
    </row>
    <row r="45" spans="1:13" x14ac:dyDescent="0.2">
      <c r="A45">
        <v>44</v>
      </c>
      <c r="B45">
        <v>1</v>
      </c>
      <c r="C45">
        <v>1</v>
      </c>
      <c r="D45">
        <v>0</v>
      </c>
      <c r="E45">
        <v>0</v>
      </c>
      <c r="F45">
        <v>1</v>
      </c>
      <c r="G45">
        <v>0</v>
      </c>
      <c r="H45">
        <v>1</v>
      </c>
      <c r="I45">
        <v>0</v>
      </c>
      <c r="J45">
        <v>0</v>
      </c>
      <c r="K45">
        <v>1</v>
      </c>
      <c r="M45">
        <v>44</v>
      </c>
    </row>
    <row r="46" spans="1:13" x14ac:dyDescent="0.2">
      <c r="A46">
        <v>45</v>
      </c>
      <c r="B46">
        <v>1</v>
      </c>
      <c r="C46">
        <v>1</v>
      </c>
      <c r="D46">
        <v>0</v>
      </c>
      <c r="E46">
        <v>0</v>
      </c>
      <c r="F46">
        <v>1</v>
      </c>
      <c r="G46">
        <v>0</v>
      </c>
      <c r="H46">
        <v>1</v>
      </c>
      <c r="I46">
        <v>1</v>
      </c>
      <c r="J46">
        <v>1</v>
      </c>
      <c r="K46">
        <v>1</v>
      </c>
      <c r="M46">
        <v>45</v>
      </c>
    </row>
    <row r="47" spans="1:13" x14ac:dyDescent="0.2">
      <c r="A47">
        <v>46</v>
      </c>
      <c r="B47">
        <v>1</v>
      </c>
      <c r="C47">
        <v>1</v>
      </c>
      <c r="D47">
        <v>0</v>
      </c>
      <c r="E47">
        <v>0</v>
      </c>
      <c r="F47">
        <v>0</v>
      </c>
      <c r="G47">
        <v>0</v>
      </c>
      <c r="H47">
        <v>1</v>
      </c>
      <c r="I47">
        <v>1</v>
      </c>
      <c r="J47">
        <v>1</v>
      </c>
      <c r="K47">
        <v>1</v>
      </c>
      <c r="M47">
        <v>46</v>
      </c>
    </row>
    <row r="48" spans="1:13" x14ac:dyDescent="0.2">
      <c r="A48">
        <v>47</v>
      </c>
      <c r="B48">
        <v>0</v>
      </c>
      <c r="C48">
        <v>1</v>
      </c>
      <c r="D48">
        <v>1</v>
      </c>
      <c r="E48">
        <v>0</v>
      </c>
      <c r="F48">
        <v>1</v>
      </c>
      <c r="G48">
        <v>1</v>
      </c>
      <c r="H48">
        <v>1</v>
      </c>
      <c r="I48">
        <v>1</v>
      </c>
      <c r="J48">
        <v>0</v>
      </c>
      <c r="K48">
        <v>1</v>
      </c>
      <c r="M48">
        <v>47</v>
      </c>
    </row>
    <row r="49" spans="1:13" x14ac:dyDescent="0.2">
      <c r="A49">
        <v>48</v>
      </c>
      <c r="B49">
        <v>1</v>
      </c>
      <c r="C49">
        <v>1</v>
      </c>
      <c r="D49">
        <v>0</v>
      </c>
      <c r="E49">
        <v>0</v>
      </c>
      <c r="F49">
        <v>1</v>
      </c>
      <c r="G49">
        <v>0</v>
      </c>
      <c r="H49">
        <v>1</v>
      </c>
      <c r="I49">
        <v>1</v>
      </c>
      <c r="J49">
        <v>0</v>
      </c>
      <c r="K49">
        <v>1</v>
      </c>
      <c r="M49">
        <v>48</v>
      </c>
    </row>
    <row r="50" spans="1:13" x14ac:dyDescent="0.2">
      <c r="A50">
        <v>49</v>
      </c>
      <c r="B50">
        <v>1</v>
      </c>
      <c r="C50">
        <v>1</v>
      </c>
      <c r="D50">
        <v>0</v>
      </c>
      <c r="E50">
        <v>1</v>
      </c>
      <c r="F50">
        <v>1</v>
      </c>
      <c r="G50">
        <v>1</v>
      </c>
      <c r="H50">
        <v>1</v>
      </c>
      <c r="I50">
        <v>0</v>
      </c>
      <c r="J50">
        <v>1</v>
      </c>
      <c r="K50">
        <v>1</v>
      </c>
      <c r="M50">
        <v>49</v>
      </c>
    </row>
    <row r="51" spans="1:13" x14ac:dyDescent="0.2">
      <c r="A51">
        <v>50</v>
      </c>
      <c r="B51">
        <v>0</v>
      </c>
      <c r="C51">
        <v>1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1</v>
      </c>
      <c r="K51">
        <v>1</v>
      </c>
      <c r="M51">
        <v>50</v>
      </c>
    </row>
    <row r="52" spans="1:13" x14ac:dyDescent="0.2">
      <c r="A52">
        <v>51</v>
      </c>
      <c r="B52">
        <v>0</v>
      </c>
      <c r="C52">
        <v>1</v>
      </c>
      <c r="D52">
        <v>0</v>
      </c>
      <c r="E52">
        <v>1</v>
      </c>
      <c r="F52">
        <v>1</v>
      </c>
      <c r="G52">
        <v>0</v>
      </c>
      <c r="H52">
        <v>0</v>
      </c>
      <c r="I52">
        <v>0</v>
      </c>
      <c r="J52">
        <v>1</v>
      </c>
      <c r="K52">
        <v>1</v>
      </c>
      <c r="M52">
        <v>51</v>
      </c>
    </row>
    <row r="53" spans="1:13" x14ac:dyDescent="0.2">
      <c r="A53">
        <v>52</v>
      </c>
      <c r="B53">
        <v>1</v>
      </c>
      <c r="C53">
        <v>1</v>
      </c>
      <c r="D53">
        <v>0</v>
      </c>
      <c r="E53">
        <v>1</v>
      </c>
      <c r="F53">
        <v>1</v>
      </c>
      <c r="G53">
        <v>0</v>
      </c>
      <c r="H53">
        <v>0</v>
      </c>
      <c r="I53">
        <v>0</v>
      </c>
      <c r="J53">
        <v>1</v>
      </c>
      <c r="K53">
        <v>1</v>
      </c>
      <c r="M53">
        <v>52</v>
      </c>
    </row>
    <row r="54" spans="1:13" x14ac:dyDescent="0.2">
      <c r="A54">
        <v>53</v>
      </c>
      <c r="B54">
        <v>1</v>
      </c>
      <c r="C54">
        <v>1</v>
      </c>
      <c r="D54">
        <v>0</v>
      </c>
      <c r="E54">
        <v>0</v>
      </c>
      <c r="F54">
        <v>0</v>
      </c>
      <c r="G54">
        <v>1</v>
      </c>
      <c r="H54">
        <v>1</v>
      </c>
      <c r="I54">
        <v>1</v>
      </c>
      <c r="J54">
        <v>1</v>
      </c>
      <c r="K54">
        <v>1</v>
      </c>
      <c r="M54">
        <v>53</v>
      </c>
    </row>
    <row r="55" spans="1:13" x14ac:dyDescent="0.2">
      <c r="A55">
        <v>54</v>
      </c>
      <c r="B55">
        <v>1</v>
      </c>
      <c r="C55">
        <v>1</v>
      </c>
      <c r="D55">
        <v>0</v>
      </c>
      <c r="E55">
        <v>0</v>
      </c>
      <c r="F55">
        <v>1</v>
      </c>
      <c r="G55">
        <v>0</v>
      </c>
      <c r="H55">
        <v>1</v>
      </c>
      <c r="I55">
        <v>0</v>
      </c>
      <c r="J55">
        <v>0</v>
      </c>
      <c r="K55">
        <v>1</v>
      </c>
      <c r="M55">
        <v>54</v>
      </c>
    </row>
    <row r="56" spans="1:13" x14ac:dyDescent="0.2">
      <c r="A56">
        <v>55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0</v>
      </c>
      <c r="J56">
        <v>0</v>
      </c>
      <c r="K56">
        <v>1</v>
      </c>
      <c r="M56">
        <v>55</v>
      </c>
    </row>
    <row r="57" spans="1:13" x14ac:dyDescent="0.2">
      <c r="A57">
        <v>56</v>
      </c>
      <c r="B57">
        <v>1</v>
      </c>
      <c r="C57">
        <v>1</v>
      </c>
      <c r="D57">
        <v>1</v>
      </c>
      <c r="E57">
        <v>1</v>
      </c>
      <c r="F57">
        <v>0</v>
      </c>
      <c r="G57">
        <v>0</v>
      </c>
      <c r="H57">
        <v>1</v>
      </c>
      <c r="I57">
        <v>1</v>
      </c>
      <c r="J57">
        <v>1</v>
      </c>
      <c r="K57">
        <v>1</v>
      </c>
      <c r="M57">
        <v>56</v>
      </c>
    </row>
    <row r="58" spans="1:13" x14ac:dyDescent="0.2">
      <c r="A58">
        <v>57</v>
      </c>
      <c r="B58">
        <v>1</v>
      </c>
      <c r="C58">
        <v>1</v>
      </c>
      <c r="D58">
        <v>1</v>
      </c>
      <c r="E58">
        <v>1</v>
      </c>
      <c r="F58">
        <v>0</v>
      </c>
      <c r="G58">
        <v>1</v>
      </c>
      <c r="H58">
        <v>1</v>
      </c>
      <c r="I58">
        <v>1</v>
      </c>
      <c r="J58">
        <v>1</v>
      </c>
      <c r="K58">
        <v>1</v>
      </c>
      <c r="M58">
        <v>57</v>
      </c>
    </row>
    <row r="59" spans="1:13" x14ac:dyDescent="0.2">
      <c r="A59">
        <v>58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0</v>
      </c>
      <c r="K59">
        <v>1</v>
      </c>
      <c r="M59">
        <v>58</v>
      </c>
    </row>
    <row r="60" spans="1:13" x14ac:dyDescent="0.2">
      <c r="A60">
        <v>59</v>
      </c>
      <c r="B60">
        <v>1</v>
      </c>
      <c r="C60">
        <v>1</v>
      </c>
      <c r="D60">
        <v>1</v>
      </c>
      <c r="E60">
        <v>0</v>
      </c>
      <c r="F60">
        <v>1</v>
      </c>
      <c r="G60">
        <v>1</v>
      </c>
      <c r="H60">
        <v>0</v>
      </c>
      <c r="I60">
        <v>1</v>
      </c>
      <c r="J60">
        <v>1</v>
      </c>
      <c r="K60">
        <v>1</v>
      </c>
      <c r="M60">
        <v>59</v>
      </c>
    </row>
    <row r="61" spans="1:13" x14ac:dyDescent="0.2">
      <c r="A61">
        <v>60</v>
      </c>
      <c r="B61">
        <v>1</v>
      </c>
      <c r="C61">
        <v>1</v>
      </c>
      <c r="D61">
        <v>0</v>
      </c>
      <c r="E61">
        <v>0</v>
      </c>
      <c r="F61">
        <v>1</v>
      </c>
      <c r="G61">
        <v>1</v>
      </c>
      <c r="H61">
        <v>0</v>
      </c>
      <c r="I61">
        <v>0</v>
      </c>
      <c r="J61">
        <v>0</v>
      </c>
      <c r="K61">
        <v>1</v>
      </c>
      <c r="M61">
        <v>60</v>
      </c>
    </row>
    <row r="62" spans="1:13" x14ac:dyDescent="0.2">
      <c r="A62">
        <v>61</v>
      </c>
      <c r="B62">
        <v>1</v>
      </c>
      <c r="C62">
        <v>1</v>
      </c>
      <c r="D62">
        <v>0</v>
      </c>
      <c r="E62">
        <v>0</v>
      </c>
      <c r="F62">
        <v>1</v>
      </c>
      <c r="G62">
        <v>0</v>
      </c>
      <c r="H62">
        <v>1</v>
      </c>
      <c r="I62">
        <v>0</v>
      </c>
      <c r="J62">
        <v>1</v>
      </c>
      <c r="K62">
        <v>1</v>
      </c>
      <c r="M62">
        <v>61</v>
      </c>
    </row>
    <row r="63" spans="1:13" x14ac:dyDescent="0.2">
      <c r="A63">
        <v>62</v>
      </c>
      <c r="B63">
        <v>1</v>
      </c>
      <c r="C63">
        <v>1</v>
      </c>
      <c r="D63">
        <v>0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M63">
        <v>62</v>
      </c>
    </row>
    <row r="64" spans="1:13" x14ac:dyDescent="0.2">
      <c r="A64">
        <v>63</v>
      </c>
      <c r="B64">
        <v>1</v>
      </c>
      <c r="C64">
        <v>1</v>
      </c>
      <c r="D64">
        <v>0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>
        <v>1</v>
      </c>
      <c r="M64">
        <v>63</v>
      </c>
    </row>
    <row r="65" spans="1:13" x14ac:dyDescent="0.2">
      <c r="A65">
        <v>64</v>
      </c>
      <c r="B65">
        <v>1</v>
      </c>
      <c r="C65">
        <v>1</v>
      </c>
      <c r="D65">
        <v>1</v>
      </c>
      <c r="E65">
        <v>0</v>
      </c>
      <c r="F65">
        <v>1</v>
      </c>
      <c r="G65">
        <v>1</v>
      </c>
      <c r="H65">
        <v>1</v>
      </c>
      <c r="I65">
        <v>0</v>
      </c>
      <c r="J65">
        <v>0</v>
      </c>
      <c r="K65">
        <v>1</v>
      </c>
      <c r="M65">
        <v>64</v>
      </c>
    </row>
    <row r="66" spans="1:13" x14ac:dyDescent="0.2">
      <c r="A66">
        <v>65</v>
      </c>
      <c r="B66">
        <v>1</v>
      </c>
      <c r="C66">
        <v>1</v>
      </c>
      <c r="D66">
        <v>0</v>
      </c>
      <c r="E66">
        <v>1</v>
      </c>
      <c r="F66">
        <v>1</v>
      </c>
      <c r="G66">
        <v>1</v>
      </c>
      <c r="H66">
        <v>0</v>
      </c>
      <c r="I66">
        <v>1</v>
      </c>
      <c r="J66">
        <v>1</v>
      </c>
      <c r="K66">
        <v>1</v>
      </c>
      <c r="M66">
        <v>65</v>
      </c>
    </row>
    <row r="67" spans="1:13" x14ac:dyDescent="0.2">
      <c r="A67">
        <v>66</v>
      </c>
      <c r="B67">
        <v>1</v>
      </c>
      <c r="C67">
        <v>1</v>
      </c>
      <c r="D67">
        <v>0</v>
      </c>
      <c r="E67">
        <v>0</v>
      </c>
      <c r="F67">
        <v>1</v>
      </c>
      <c r="G67">
        <v>1</v>
      </c>
      <c r="H67">
        <v>1</v>
      </c>
      <c r="I67">
        <v>1</v>
      </c>
      <c r="J67">
        <v>0</v>
      </c>
      <c r="K67">
        <v>1</v>
      </c>
      <c r="M67">
        <v>66</v>
      </c>
    </row>
    <row r="68" spans="1:13" x14ac:dyDescent="0.2">
      <c r="A68">
        <v>67</v>
      </c>
      <c r="B68">
        <v>1</v>
      </c>
      <c r="C68">
        <v>1</v>
      </c>
      <c r="D68">
        <v>0</v>
      </c>
      <c r="E68">
        <v>0</v>
      </c>
      <c r="F68">
        <v>0</v>
      </c>
      <c r="G68">
        <v>1</v>
      </c>
      <c r="H68">
        <v>1</v>
      </c>
      <c r="I68">
        <v>1</v>
      </c>
      <c r="J68">
        <v>1</v>
      </c>
      <c r="K68">
        <v>1</v>
      </c>
      <c r="M68">
        <v>67</v>
      </c>
    </row>
    <row r="69" spans="1:13" x14ac:dyDescent="0.2">
      <c r="A69">
        <v>68</v>
      </c>
      <c r="B69">
        <v>1</v>
      </c>
      <c r="C69">
        <v>1</v>
      </c>
      <c r="D69">
        <v>1</v>
      </c>
      <c r="E69">
        <v>0</v>
      </c>
      <c r="F69">
        <v>1</v>
      </c>
      <c r="G69">
        <v>0</v>
      </c>
      <c r="H69">
        <v>1</v>
      </c>
      <c r="I69">
        <v>0</v>
      </c>
      <c r="J69">
        <v>1</v>
      </c>
      <c r="K69">
        <v>1</v>
      </c>
      <c r="M69">
        <v>68</v>
      </c>
    </row>
    <row r="70" spans="1:13" x14ac:dyDescent="0.2">
      <c r="A70">
        <v>69</v>
      </c>
      <c r="B70">
        <v>1</v>
      </c>
      <c r="C70">
        <v>1</v>
      </c>
      <c r="D70">
        <v>0</v>
      </c>
      <c r="E70">
        <v>0</v>
      </c>
      <c r="F70">
        <v>1</v>
      </c>
      <c r="G70">
        <v>0</v>
      </c>
      <c r="H70">
        <v>1</v>
      </c>
      <c r="I70">
        <v>1</v>
      </c>
      <c r="J70">
        <v>0</v>
      </c>
      <c r="K70">
        <v>1</v>
      </c>
      <c r="M70">
        <v>69</v>
      </c>
    </row>
    <row r="71" spans="1:13" x14ac:dyDescent="0.2">
      <c r="A71">
        <v>70</v>
      </c>
      <c r="B71">
        <v>1</v>
      </c>
      <c r="C71">
        <v>1</v>
      </c>
      <c r="D71">
        <v>0</v>
      </c>
      <c r="E71">
        <v>0</v>
      </c>
      <c r="F71">
        <v>1</v>
      </c>
      <c r="G71">
        <v>0</v>
      </c>
      <c r="H71">
        <v>0</v>
      </c>
      <c r="I71">
        <v>0</v>
      </c>
      <c r="J71">
        <v>1</v>
      </c>
      <c r="K71">
        <v>1</v>
      </c>
      <c r="M71">
        <v>70</v>
      </c>
    </row>
    <row r="72" spans="1:13" x14ac:dyDescent="0.2">
      <c r="A72">
        <v>71</v>
      </c>
      <c r="B72">
        <v>1</v>
      </c>
      <c r="C72">
        <v>1</v>
      </c>
      <c r="D72">
        <v>1</v>
      </c>
      <c r="E72">
        <v>0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M72">
        <v>71</v>
      </c>
    </row>
    <row r="73" spans="1:13" x14ac:dyDescent="0.2">
      <c r="A73">
        <v>72</v>
      </c>
      <c r="B73">
        <v>1</v>
      </c>
      <c r="C73">
        <v>1</v>
      </c>
      <c r="D73">
        <v>1</v>
      </c>
      <c r="E73">
        <v>0</v>
      </c>
      <c r="F73">
        <v>1</v>
      </c>
      <c r="G73">
        <v>1</v>
      </c>
      <c r="H73">
        <v>0</v>
      </c>
      <c r="I73">
        <v>1</v>
      </c>
      <c r="J73">
        <v>1</v>
      </c>
      <c r="K73">
        <v>1</v>
      </c>
      <c r="M73">
        <v>72</v>
      </c>
    </row>
    <row r="74" spans="1:13" x14ac:dyDescent="0.2">
      <c r="A74">
        <v>73</v>
      </c>
      <c r="B74">
        <v>1</v>
      </c>
      <c r="C74">
        <v>1</v>
      </c>
      <c r="D74">
        <v>0</v>
      </c>
      <c r="E74">
        <v>1</v>
      </c>
      <c r="F74">
        <v>1</v>
      </c>
      <c r="G74">
        <v>1</v>
      </c>
      <c r="H74">
        <v>0</v>
      </c>
      <c r="I74">
        <v>0</v>
      </c>
      <c r="J74">
        <v>1</v>
      </c>
      <c r="K74">
        <v>1</v>
      </c>
      <c r="M74">
        <v>73</v>
      </c>
    </row>
    <row r="75" spans="1:13" x14ac:dyDescent="0.2">
      <c r="A75">
        <v>74</v>
      </c>
      <c r="B75">
        <v>1</v>
      </c>
      <c r="C75">
        <v>1</v>
      </c>
      <c r="D75">
        <v>1</v>
      </c>
      <c r="E75">
        <v>0</v>
      </c>
      <c r="F75">
        <v>1</v>
      </c>
      <c r="G75">
        <v>1</v>
      </c>
      <c r="H75">
        <v>0</v>
      </c>
      <c r="I75">
        <v>0</v>
      </c>
      <c r="J75">
        <v>1</v>
      </c>
      <c r="K75">
        <v>1</v>
      </c>
      <c r="M75">
        <v>74</v>
      </c>
    </row>
    <row r="76" spans="1:13" x14ac:dyDescent="0.2">
      <c r="A76">
        <v>75</v>
      </c>
      <c r="B76">
        <v>1</v>
      </c>
      <c r="C76">
        <v>1</v>
      </c>
      <c r="D76">
        <v>1</v>
      </c>
      <c r="E76">
        <v>0</v>
      </c>
      <c r="F76">
        <v>0</v>
      </c>
      <c r="G76">
        <v>0</v>
      </c>
      <c r="H76">
        <v>0</v>
      </c>
      <c r="I76">
        <v>0</v>
      </c>
      <c r="J76">
        <v>1</v>
      </c>
      <c r="K76">
        <v>1</v>
      </c>
      <c r="M76">
        <v>75</v>
      </c>
    </row>
    <row r="77" spans="1:13" x14ac:dyDescent="0.2">
      <c r="A77">
        <v>76</v>
      </c>
      <c r="B77">
        <v>0</v>
      </c>
      <c r="C77">
        <v>1</v>
      </c>
      <c r="D77">
        <v>1</v>
      </c>
      <c r="E77">
        <v>0</v>
      </c>
      <c r="F77">
        <v>0</v>
      </c>
      <c r="G77">
        <v>1</v>
      </c>
      <c r="H77">
        <v>1</v>
      </c>
      <c r="I77">
        <v>1</v>
      </c>
      <c r="J77">
        <v>0</v>
      </c>
      <c r="K77">
        <v>1</v>
      </c>
      <c r="M77">
        <v>76</v>
      </c>
    </row>
    <row r="78" spans="1:13" x14ac:dyDescent="0.2">
      <c r="A78">
        <v>77</v>
      </c>
      <c r="B78">
        <v>1</v>
      </c>
      <c r="C78">
        <v>1</v>
      </c>
      <c r="D78">
        <v>1</v>
      </c>
      <c r="E78">
        <v>0</v>
      </c>
      <c r="F78">
        <v>1</v>
      </c>
      <c r="G78">
        <v>1</v>
      </c>
      <c r="H78">
        <v>1</v>
      </c>
      <c r="I78">
        <v>0</v>
      </c>
      <c r="J78">
        <v>1</v>
      </c>
      <c r="K78">
        <v>1</v>
      </c>
      <c r="M78">
        <v>77</v>
      </c>
    </row>
    <row r="79" spans="1:13" x14ac:dyDescent="0.2">
      <c r="A79">
        <v>78</v>
      </c>
      <c r="B79">
        <v>1</v>
      </c>
      <c r="C79">
        <v>1</v>
      </c>
      <c r="D79">
        <v>1</v>
      </c>
      <c r="E79">
        <v>0</v>
      </c>
      <c r="F79">
        <v>1</v>
      </c>
      <c r="G79">
        <v>1</v>
      </c>
      <c r="H79">
        <v>0</v>
      </c>
      <c r="I79">
        <v>0</v>
      </c>
      <c r="J79">
        <v>1</v>
      </c>
      <c r="K79">
        <v>1</v>
      </c>
      <c r="M79">
        <v>78</v>
      </c>
    </row>
    <row r="80" spans="1:13" x14ac:dyDescent="0.2">
      <c r="A80">
        <v>79</v>
      </c>
      <c r="B80">
        <v>1</v>
      </c>
      <c r="C80">
        <v>1</v>
      </c>
      <c r="D80">
        <v>0</v>
      </c>
      <c r="E80">
        <v>0</v>
      </c>
      <c r="F80">
        <v>0</v>
      </c>
      <c r="G80">
        <v>1</v>
      </c>
      <c r="H80">
        <v>1</v>
      </c>
      <c r="I80">
        <v>1</v>
      </c>
      <c r="J80">
        <v>0</v>
      </c>
      <c r="K80">
        <v>1</v>
      </c>
      <c r="M80">
        <v>79</v>
      </c>
    </row>
    <row r="81" spans="1:13" x14ac:dyDescent="0.2">
      <c r="A81">
        <v>80</v>
      </c>
      <c r="B81">
        <v>1</v>
      </c>
      <c r="C81">
        <v>1</v>
      </c>
      <c r="D81">
        <v>1</v>
      </c>
      <c r="E81">
        <v>0</v>
      </c>
      <c r="F81">
        <v>1</v>
      </c>
      <c r="G81">
        <v>0</v>
      </c>
      <c r="H81">
        <v>1</v>
      </c>
      <c r="I81">
        <v>1</v>
      </c>
      <c r="J81">
        <v>1</v>
      </c>
      <c r="K81">
        <v>1</v>
      </c>
      <c r="M81">
        <v>80</v>
      </c>
    </row>
    <row r="82" spans="1:13" x14ac:dyDescent="0.2">
      <c r="A82">
        <v>81</v>
      </c>
      <c r="B82">
        <v>1</v>
      </c>
      <c r="C82">
        <v>1</v>
      </c>
      <c r="D82">
        <v>0</v>
      </c>
      <c r="E82">
        <v>0</v>
      </c>
      <c r="F82">
        <v>1</v>
      </c>
      <c r="G82">
        <v>1</v>
      </c>
      <c r="H82">
        <v>0</v>
      </c>
      <c r="I82">
        <v>0</v>
      </c>
      <c r="J82">
        <v>0</v>
      </c>
      <c r="K82">
        <v>1</v>
      </c>
      <c r="M82">
        <v>81</v>
      </c>
    </row>
    <row r="83" spans="1:13" x14ac:dyDescent="0.2">
      <c r="A83">
        <v>82</v>
      </c>
      <c r="B83">
        <v>1</v>
      </c>
      <c r="C83">
        <v>1</v>
      </c>
      <c r="D83">
        <v>0</v>
      </c>
      <c r="E83">
        <v>1</v>
      </c>
      <c r="F83">
        <v>1</v>
      </c>
      <c r="G83">
        <v>0</v>
      </c>
      <c r="H83">
        <v>0</v>
      </c>
      <c r="I83">
        <v>0</v>
      </c>
      <c r="J83">
        <v>1</v>
      </c>
      <c r="K83">
        <v>1</v>
      </c>
      <c r="M83">
        <v>82</v>
      </c>
    </row>
    <row r="84" spans="1:13" x14ac:dyDescent="0.2">
      <c r="A84">
        <v>83</v>
      </c>
      <c r="B84">
        <v>1</v>
      </c>
      <c r="C84">
        <v>1</v>
      </c>
      <c r="D84">
        <v>1</v>
      </c>
      <c r="E84">
        <v>1</v>
      </c>
      <c r="F84">
        <v>0</v>
      </c>
      <c r="G84">
        <v>1</v>
      </c>
      <c r="H84">
        <v>0</v>
      </c>
      <c r="I84">
        <v>0</v>
      </c>
      <c r="J84">
        <v>1</v>
      </c>
      <c r="K84">
        <v>1</v>
      </c>
      <c r="M84">
        <v>83</v>
      </c>
    </row>
    <row r="85" spans="1:13" x14ac:dyDescent="0.2">
      <c r="A85">
        <v>84</v>
      </c>
      <c r="B85">
        <v>1</v>
      </c>
      <c r="C85">
        <v>1</v>
      </c>
      <c r="D85">
        <v>1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1</v>
      </c>
      <c r="M85">
        <v>84</v>
      </c>
    </row>
    <row r="86" spans="1:13" x14ac:dyDescent="0.2">
      <c r="A86">
        <v>85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M86">
        <v>85</v>
      </c>
    </row>
    <row r="87" spans="1:13" x14ac:dyDescent="0.2">
      <c r="A87">
        <v>86</v>
      </c>
      <c r="B87">
        <v>0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0</v>
      </c>
      <c r="K87">
        <v>1</v>
      </c>
      <c r="M87">
        <v>86</v>
      </c>
    </row>
    <row r="88" spans="1:13" x14ac:dyDescent="0.2">
      <c r="A88">
        <v>87</v>
      </c>
      <c r="B88">
        <v>1</v>
      </c>
      <c r="C88">
        <v>1</v>
      </c>
      <c r="D88">
        <v>1</v>
      </c>
      <c r="E88">
        <v>1</v>
      </c>
      <c r="F88">
        <v>1</v>
      </c>
      <c r="G88">
        <v>1</v>
      </c>
      <c r="H88">
        <v>0</v>
      </c>
      <c r="I88">
        <v>1</v>
      </c>
      <c r="J88">
        <v>0</v>
      </c>
      <c r="K88">
        <v>1</v>
      </c>
      <c r="M88">
        <v>87</v>
      </c>
    </row>
    <row r="89" spans="1:13" x14ac:dyDescent="0.2">
      <c r="A89">
        <v>88</v>
      </c>
      <c r="B89">
        <v>1</v>
      </c>
      <c r="C89">
        <v>1</v>
      </c>
      <c r="D89">
        <v>0</v>
      </c>
      <c r="E89">
        <v>0</v>
      </c>
      <c r="F89">
        <v>1</v>
      </c>
      <c r="G89">
        <v>0</v>
      </c>
      <c r="H89">
        <v>0</v>
      </c>
      <c r="I89">
        <v>1</v>
      </c>
      <c r="J89">
        <v>1</v>
      </c>
      <c r="K89">
        <v>1</v>
      </c>
      <c r="M89">
        <v>88</v>
      </c>
    </row>
    <row r="90" spans="1:13" x14ac:dyDescent="0.2">
      <c r="A90">
        <v>89</v>
      </c>
      <c r="B90">
        <v>0</v>
      </c>
      <c r="C90">
        <v>1</v>
      </c>
      <c r="D90">
        <v>0</v>
      </c>
      <c r="E90">
        <v>1</v>
      </c>
      <c r="F90">
        <v>1</v>
      </c>
      <c r="G90">
        <v>0</v>
      </c>
      <c r="H90">
        <v>0</v>
      </c>
      <c r="I90">
        <v>1</v>
      </c>
      <c r="J90">
        <v>1</v>
      </c>
      <c r="K90">
        <v>1</v>
      </c>
      <c r="M90">
        <v>89</v>
      </c>
    </row>
    <row r="91" spans="1:13" x14ac:dyDescent="0.2">
      <c r="A91">
        <v>90</v>
      </c>
      <c r="B91">
        <v>1</v>
      </c>
      <c r="C91">
        <v>1</v>
      </c>
      <c r="D91">
        <v>0</v>
      </c>
      <c r="E91">
        <v>0</v>
      </c>
      <c r="F91">
        <v>1</v>
      </c>
      <c r="G91">
        <v>0</v>
      </c>
      <c r="H91">
        <v>1</v>
      </c>
      <c r="I91">
        <v>1</v>
      </c>
      <c r="J91">
        <v>1</v>
      </c>
      <c r="K91">
        <v>1</v>
      </c>
      <c r="M91">
        <v>90</v>
      </c>
    </row>
    <row r="92" spans="1:13" x14ac:dyDescent="0.2">
      <c r="A92">
        <v>91</v>
      </c>
      <c r="B92">
        <v>1</v>
      </c>
      <c r="C92">
        <v>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1</v>
      </c>
      <c r="M92">
        <v>91</v>
      </c>
    </row>
    <row r="93" spans="1:13" x14ac:dyDescent="0.2">
      <c r="A93">
        <v>92</v>
      </c>
      <c r="B93">
        <v>1</v>
      </c>
      <c r="C93">
        <v>1</v>
      </c>
      <c r="D93">
        <v>1</v>
      </c>
      <c r="E93">
        <v>1</v>
      </c>
      <c r="F93">
        <v>1</v>
      </c>
      <c r="G93">
        <v>1</v>
      </c>
      <c r="H93">
        <v>0</v>
      </c>
      <c r="I93">
        <v>1</v>
      </c>
      <c r="J93">
        <v>1</v>
      </c>
      <c r="K93">
        <v>1</v>
      </c>
      <c r="M93">
        <v>92</v>
      </c>
    </row>
    <row r="94" spans="1:13" x14ac:dyDescent="0.2">
      <c r="A94">
        <v>93</v>
      </c>
      <c r="B94">
        <v>1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1</v>
      </c>
      <c r="K94">
        <v>1</v>
      </c>
      <c r="M94">
        <v>93</v>
      </c>
    </row>
    <row r="95" spans="1:13" x14ac:dyDescent="0.2">
      <c r="A95">
        <v>94</v>
      </c>
      <c r="B95">
        <v>0</v>
      </c>
      <c r="C95">
        <v>1</v>
      </c>
      <c r="D95">
        <v>1</v>
      </c>
      <c r="E95">
        <v>0</v>
      </c>
      <c r="F95">
        <v>1</v>
      </c>
      <c r="G95">
        <v>1</v>
      </c>
      <c r="H95">
        <v>1</v>
      </c>
      <c r="I95">
        <v>1</v>
      </c>
      <c r="J95">
        <v>0</v>
      </c>
      <c r="K95">
        <v>1</v>
      </c>
      <c r="M95">
        <v>94</v>
      </c>
    </row>
    <row r="96" spans="1:13" x14ac:dyDescent="0.2">
      <c r="A96">
        <v>95</v>
      </c>
      <c r="B96">
        <v>0</v>
      </c>
      <c r="C96">
        <v>1</v>
      </c>
      <c r="D96">
        <v>0</v>
      </c>
      <c r="E96">
        <v>0</v>
      </c>
      <c r="F96">
        <v>1</v>
      </c>
      <c r="G96">
        <v>0</v>
      </c>
      <c r="H96">
        <v>0</v>
      </c>
      <c r="I96">
        <v>1</v>
      </c>
      <c r="J96">
        <v>0</v>
      </c>
      <c r="K96">
        <v>1</v>
      </c>
      <c r="M96">
        <v>95</v>
      </c>
    </row>
    <row r="97" spans="1:13" x14ac:dyDescent="0.2">
      <c r="A97">
        <v>96</v>
      </c>
      <c r="B97">
        <v>1</v>
      </c>
      <c r="C97">
        <v>1</v>
      </c>
      <c r="D97">
        <v>1</v>
      </c>
      <c r="E97">
        <v>0</v>
      </c>
      <c r="F97">
        <v>0</v>
      </c>
      <c r="G97">
        <v>0</v>
      </c>
      <c r="H97">
        <v>1</v>
      </c>
      <c r="I97">
        <v>0</v>
      </c>
      <c r="J97">
        <v>1</v>
      </c>
      <c r="K97">
        <v>1</v>
      </c>
      <c r="M97">
        <v>96</v>
      </c>
    </row>
    <row r="98" spans="1:13" x14ac:dyDescent="0.2">
      <c r="A98">
        <v>97</v>
      </c>
      <c r="B98">
        <v>0</v>
      </c>
      <c r="C98">
        <v>1</v>
      </c>
      <c r="D98">
        <v>0</v>
      </c>
      <c r="E98">
        <v>0</v>
      </c>
      <c r="F98">
        <v>1</v>
      </c>
      <c r="G98">
        <v>0</v>
      </c>
      <c r="H98">
        <v>0</v>
      </c>
      <c r="I98">
        <v>0</v>
      </c>
      <c r="J98">
        <v>1</v>
      </c>
      <c r="K98">
        <v>1</v>
      </c>
      <c r="M98">
        <v>97</v>
      </c>
    </row>
    <row r="99" spans="1:13" x14ac:dyDescent="0.2">
      <c r="A99">
        <v>98</v>
      </c>
      <c r="B99">
        <v>0</v>
      </c>
      <c r="C99">
        <v>1</v>
      </c>
      <c r="D99">
        <v>0</v>
      </c>
      <c r="E99">
        <v>0</v>
      </c>
      <c r="F99">
        <v>1</v>
      </c>
      <c r="G99">
        <v>1</v>
      </c>
      <c r="H99">
        <v>0</v>
      </c>
      <c r="I99">
        <v>0</v>
      </c>
      <c r="J99">
        <v>0</v>
      </c>
      <c r="K99">
        <v>1</v>
      </c>
      <c r="M99">
        <v>98</v>
      </c>
    </row>
    <row r="100" spans="1:13" x14ac:dyDescent="0.2">
      <c r="A100">
        <v>99</v>
      </c>
      <c r="B100">
        <v>1</v>
      </c>
      <c r="C100">
        <v>1</v>
      </c>
      <c r="D100">
        <v>0</v>
      </c>
      <c r="E100">
        <v>0</v>
      </c>
      <c r="F100">
        <v>1</v>
      </c>
      <c r="G100">
        <v>0</v>
      </c>
      <c r="H100">
        <v>1</v>
      </c>
      <c r="I100">
        <v>0</v>
      </c>
      <c r="J100">
        <v>0</v>
      </c>
      <c r="K100">
        <v>1</v>
      </c>
      <c r="M100">
        <v>99</v>
      </c>
    </row>
    <row r="101" spans="1:13" x14ac:dyDescent="0.2">
      <c r="A101">
        <v>100</v>
      </c>
      <c r="B101">
        <v>0</v>
      </c>
      <c r="C101">
        <v>1</v>
      </c>
      <c r="D101">
        <v>0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1</v>
      </c>
      <c r="K101">
        <v>1</v>
      </c>
      <c r="M101">
        <v>100</v>
      </c>
    </row>
    <row r="102" spans="1:13" x14ac:dyDescent="0.2">
      <c r="A102">
        <v>101</v>
      </c>
      <c r="B102">
        <v>1</v>
      </c>
      <c r="C102">
        <v>1</v>
      </c>
      <c r="D102">
        <v>0</v>
      </c>
      <c r="E102">
        <v>1</v>
      </c>
      <c r="F102">
        <v>1</v>
      </c>
      <c r="G102">
        <v>0</v>
      </c>
      <c r="H102">
        <v>0</v>
      </c>
      <c r="I102">
        <v>1</v>
      </c>
      <c r="J102">
        <v>1</v>
      </c>
      <c r="K102">
        <v>1</v>
      </c>
      <c r="M102">
        <v>101</v>
      </c>
    </row>
    <row r="103" spans="1:13" x14ac:dyDescent="0.2">
      <c r="A103">
        <v>102</v>
      </c>
      <c r="B103">
        <v>1</v>
      </c>
      <c r="C103">
        <v>1</v>
      </c>
      <c r="D103">
        <v>0</v>
      </c>
      <c r="E103">
        <v>1</v>
      </c>
      <c r="F103">
        <v>1</v>
      </c>
      <c r="G103">
        <v>0</v>
      </c>
      <c r="H103">
        <v>0</v>
      </c>
      <c r="I103">
        <v>0</v>
      </c>
      <c r="J103">
        <v>1</v>
      </c>
      <c r="K103">
        <v>1</v>
      </c>
      <c r="M103">
        <v>102</v>
      </c>
    </row>
    <row r="104" spans="1:13" x14ac:dyDescent="0.2">
      <c r="A104">
        <v>103</v>
      </c>
      <c r="B104">
        <v>1</v>
      </c>
      <c r="C104">
        <v>1</v>
      </c>
      <c r="D104">
        <v>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</v>
      </c>
      <c r="K104">
        <v>1</v>
      </c>
      <c r="M104">
        <v>103</v>
      </c>
    </row>
    <row r="105" spans="1:13" x14ac:dyDescent="0.2">
      <c r="A105">
        <v>104</v>
      </c>
      <c r="B105">
        <v>1</v>
      </c>
      <c r="C105">
        <v>1</v>
      </c>
      <c r="D105">
        <v>1</v>
      </c>
      <c r="E105">
        <v>0</v>
      </c>
      <c r="F105">
        <v>1</v>
      </c>
      <c r="G105">
        <v>1</v>
      </c>
      <c r="H105">
        <v>0</v>
      </c>
      <c r="I105">
        <v>1</v>
      </c>
      <c r="J105">
        <v>0</v>
      </c>
      <c r="K105">
        <v>1</v>
      </c>
      <c r="M105">
        <v>104</v>
      </c>
    </row>
    <row r="106" spans="1:13" x14ac:dyDescent="0.2">
      <c r="A106">
        <v>105</v>
      </c>
      <c r="B106">
        <v>1</v>
      </c>
      <c r="C106">
        <v>1</v>
      </c>
      <c r="D106">
        <v>0</v>
      </c>
      <c r="E106">
        <v>1</v>
      </c>
      <c r="F106">
        <v>1</v>
      </c>
      <c r="G106">
        <v>1</v>
      </c>
      <c r="H106">
        <v>0</v>
      </c>
      <c r="I106">
        <v>0</v>
      </c>
      <c r="J106">
        <v>0</v>
      </c>
      <c r="K106">
        <v>1</v>
      </c>
      <c r="M106">
        <v>105</v>
      </c>
    </row>
    <row r="107" spans="1:13" x14ac:dyDescent="0.2">
      <c r="A107">
        <v>106</v>
      </c>
      <c r="B107">
        <v>1</v>
      </c>
      <c r="C107">
        <v>1</v>
      </c>
      <c r="D107">
        <v>0</v>
      </c>
      <c r="E107">
        <v>1</v>
      </c>
      <c r="F107">
        <v>1</v>
      </c>
      <c r="G107">
        <v>0</v>
      </c>
      <c r="H107">
        <v>0</v>
      </c>
      <c r="I107">
        <v>1</v>
      </c>
      <c r="J107">
        <v>1</v>
      </c>
      <c r="K107">
        <v>1</v>
      </c>
      <c r="M107">
        <v>106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95"/>
  <sheetViews>
    <sheetView topLeftCell="A73" workbookViewId="0">
      <selection activeCellId="1" sqref="A4:C20 A1"/>
    </sheetView>
  </sheetViews>
  <sheetFormatPr defaultColWidth="12.28515625" defaultRowHeight="12.75" x14ac:dyDescent="0.2"/>
  <cols>
    <col min="1" max="1" width="12.28515625" style="2" customWidth="1"/>
    <col min="2" max="10" width="12.28515625" style="3" customWidth="1"/>
    <col min="11" max="255" width="12.28515625" style="2" customWidth="1"/>
  </cols>
  <sheetData>
    <row r="1" spans="1:10" s="4" customFormat="1" ht="23.1" customHeight="1" x14ac:dyDescent="0.2">
      <c r="A1" s="4" t="s">
        <v>40</v>
      </c>
      <c r="B1" s="5" t="s">
        <v>41</v>
      </c>
      <c r="C1" s="5" t="s">
        <v>42</v>
      </c>
      <c r="D1" s="5" t="s">
        <v>43</v>
      </c>
      <c r="E1" s="5" t="s">
        <v>44</v>
      </c>
      <c r="F1" s="5" t="s">
        <v>45</v>
      </c>
      <c r="G1" s="5" t="s">
        <v>46</v>
      </c>
      <c r="H1" s="5" t="s">
        <v>47</v>
      </c>
      <c r="I1" s="5" t="s">
        <v>48</v>
      </c>
      <c r="J1" s="5" t="s">
        <v>49</v>
      </c>
    </row>
    <row r="2" spans="1:10" x14ac:dyDescent="0.2">
      <c r="A2" s="2" t="s">
        <v>50</v>
      </c>
      <c r="B2" s="3">
        <v>1</v>
      </c>
      <c r="C2" s="3" t="s">
        <v>51</v>
      </c>
      <c r="D2" s="3" t="s">
        <v>52</v>
      </c>
      <c r="E2" s="3" t="s">
        <v>51</v>
      </c>
      <c r="F2" s="3">
        <v>1</v>
      </c>
      <c r="G2" s="3">
        <v>1</v>
      </c>
      <c r="H2" s="3" t="s">
        <v>51</v>
      </c>
      <c r="I2" s="3" t="s">
        <v>52</v>
      </c>
      <c r="J2" s="3" t="s">
        <v>51</v>
      </c>
    </row>
    <row r="3" spans="1:10" s="4" customFormat="1" ht="11.25" x14ac:dyDescent="0.2">
      <c r="A3" s="2" t="s">
        <v>53</v>
      </c>
      <c r="B3" s="3">
        <v>1</v>
      </c>
      <c r="C3" s="3" t="s">
        <v>51</v>
      </c>
      <c r="D3" s="3" t="s">
        <v>52</v>
      </c>
      <c r="E3" s="3" t="s">
        <v>51</v>
      </c>
      <c r="F3" s="3">
        <v>0</v>
      </c>
      <c r="G3" s="3">
        <v>1</v>
      </c>
      <c r="H3" s="3" t="s">
        <v>51</v>
      </c>
      <c r="I3" s="3">
        <v>0</v>
      </c>
      <c r="J3" s="3" t="s">
        <v>51</v>
      </c>
    </row>
    <row r="4" spans="1:10" x14ac:dyDescent="0.2">
      <c r="A4" s="2" t="s">
        <v>54</v>
      </c>
      <c r="B4" s="3">
        <v>1</v>
      </c>
      <c r="C4" s="3">
        <v>1</v>
      </c>
      <c r="D4" s="3" t="s">
        <v>52</v>
      </c>
      <c r="E4" s="3">
        <v>1</v>
      </c>
      <c r="F4" s="3">
        <v>1</v>
      </c>
      <c r="G4" s="3">
        <v>1</v>
      </c>
      <c r="H4" s="3">
        <v>0</v>
      </c>
      <c r="I4" s="3" t="s">
        <v>52</v>
      </c>
      <c r="J4" s="3">
        <v>0</v>
      </c>
    </row>
    <row r="5" spans="1:10" x14ac:dyDescent="0.2">
      <c r="A5" s="2" t="s">
        <v>55</v>
      </c>
      <c r="B5" s="3">
        <v>1</v>
      </c>
      <c r="C5" s="3" t="s">
        <v>51</v>
      </c>
      <c r="D5" s="3">
        <v>0</v>
      </c>
      <c r="E5" s="3" t="s">
        <v>51</v>
      </c>
      <c r="F5" s="3">
        <v>1</v>
      </c>
      <c r="G5" s="3">
        <v>1</v>
      </c>
      <c r="H5" s="3" t="s">
        <v>51</v>
      </c>
      <c r="I5" s="3">
        <v>0</v>
      </c>
      <c r="J5" s="3" t="s">
        <v>51</v>
      </c>
    </row>
    <row r="6" spans="1:10" x14ac:dyDescent="0.2">
      <c r="A6" s="2" t="s">
        <v>56</v>
      </c>
      <c r="B6" s="3">
        <v>1</v>
      </c>
      <c r="C6" s="3">
        <v>1</v>
      </c>
      <c r="D6" s="3" t="s">
        <v>52</v>
      </c>
      <c r="E6" s="3">
        <v>1</v>
      </c>
      <c r="F6" s="3">
        <v>1</v>
      </c>
      <c r="G6" s="3">
        <v>1</v>
      </c>
      <c r="H6" s="3">
        <v>0</v>
      </c>
      <c r="I6" s="3">
        <v>0</v>
      </c>
      <c r="J6" s="3">
        <v>0</v>
      </c>
    </row>
    <row r="7" spans="1:10" x14ac:dyDescent="0.2">
      <c r="A7" s="2" t="s">
        <v>57</v>
      </c>
      <c r="B7" s="3">
        <v>1</v>
      </c>
      <c r="C7" s="3">
        <v>1</v>
      </c>
      <c r="D7" s="3" t="s">
        <v>52</v>
      </c>
      <c r="E7" s="3">
        <v>1</v>
      </c>
      <c r="F7" s="3">
        <v>1</v>
      </c>
      <c r="G7" s="3">
        <v>1</v>
      </c>
      <c r="H7" s="3">
        <v>0</v>
      </c>
      <c r="I7" s="3" t="s">
        <v>52</v>
      </c>
      <c r="J7" s="3">
        <v>0</v>
      </c>
    </row>
    <row r="8" spans="1:10" x14ac:dyDescent="0.2">
      <c r="A8" s="2" t="s">
        <v>58</v>
      </c>
      <c r="B8" s="3">
        <v>1</v>
      </c>
      <c r="C8" s="3">
        <v>1</v>
      </c>
      <c r="D8" s="3" t="s">
        <v>52</v>
      </c>
      <c r="E8" s="3">
        <v>1</v>
      </c>
      <c r="F8" s="3">
        <v>1</v>
      </c>
      <c r="G8" s="3">
        <v>1</v>
      </c>
      <c r="H8" s="3">
        <v>0</v>
      </c>
      <c r="I8" s="3">
        <v>0</v>
      </c>
      <c r="J8" s="3">
        <v>0</v>
      </c>
    </row>
    <row r="9" spans="1:10" x14ac:dyDescent="0.2">
      <c r="A9" s="2" t="s">
        <v>59</v>
      </c>
      <c r="B9" s="3">
        <v>1</v>
      </c>
      <c r="C9" s="3">
        <v>1</v>
      </c>
      <c r="D9" s="3">
        <v>0</v>
      </c>
      <c r="E9" s="3">
        <v>1</v>
      </c>
      <c r="F9" s="3">
        <v>1</v>
      </c>
      <c r="G9" s="3">
        <v>1</v>
      </c>
      <c r="H9" s="3">
        <v>0</v>
      </c>
      <c r="I9" s="3">
        <v>0</v>
      </c>
      <c r="J9" s="3">
        <v>0</v>
      </c>
    </row>
    <row r="10" spans="1:10" x14ac:dyDescent="0.2">
      <c r="A10" s="2" t="s">
        <v>60</v>
      </c>
      <c r="B10" s="3">
        <v>1</v>
      </c>
      <c r="C10" s="3" t="s">
        <v>51</v>
      </c>
      <c r="D10" s="3" t="s">
        <v>52</v>
      </c>
      <c r="E10" s="3" t="s">
        <v>51</v>
      </c>
      <c r="F10" s="3">
        <v>0</v>
      </c>
      <c r="G10" s="3">
        <v>1</v>
      </c>
      <c r="H10" s="3" t="s">
        <v>51</v>
      </c>
      <c r="I10" s="3">
        <v>0</v>
      </c>
      <c r="J10" s="3" t="s">
        <v>51</v>
      </c>
    </row>
    <row r="11" spans="1:10" x14ac:dyDescent="0.2">
      <c r="A11" s="2" t="s">
        <v>61</v>
      </c>
      <c r="B11" s="3">
        <v>1</v>
      </c>
      <c r="C11" s="3" t="s">
        <v>51</v>
      </c>
      <c r="D11" s="3" t="s">
        <v>52</v>
      </c>
      <c r="E11" s="3" t="s">
        <v>51</v>
      </c>
      <c r="F11" s="3">
        <v>0</v>
      </c>
      <c r="G11" s="3">
        <v>1</v>
      </c>
      <c r="H11" s="3" t="s">
        <v>51</v>
      </c>
      <c r="I11" s="3">
        <v>0</v>
      </c>
      <c r="J11" s="3" t="s">
        <v>51</v>
      </c>
    </row>
    <row r="12" spans="1:10" x14ac:dyDescent="0.2">
      <c r="A12" s="6" t="s">
        <v>62</v>
      </c>
      <c r="B12" s="3">
        <v>1</v>
      </c>
      <c r="C12" s="3" t="s">
        <v>51</v>
      </c>
      <c r="D12" s="3" t="s">
        <v>52</v>
      </c>
      <c r="E12" s="3" t="s">
        <v>51</v>
      </c>
      <c r="F12" s="3">
        <v>0</v>
      </c>
      <c r="G12" s="3">
        <v>1</v>
      </c>
      <c r="H12" s="3" t="s">
        <v>51</v>
      </c>
      <c r="I12" s="3" t="s">
        <v>52</v>
      </c>
      <c r="J12" s="3" t="s">
        <v>51</v>
      </c>
    </row>
    <row r="13" spans="1:10" x14ac:dyDescent="0.2">
      <c r="A13" s="2" t="s">
        <v>63</v>
      </c>
      <c r="B13" s="3">
        <v>1</v>
      </c>
      <c r="C13" s="3" t="s">
        <v>51</v>
      </c>
      <c r="D13" s="3" t="s">
        <v>52</v>
      </c>
      <c r="E13" s="3" t="s">
        <v>51</v>
      </c>
      <c r="F13" s="3">
        <v>0</v>
      </c>
      <c r="G13" s="3">
        <v>1</v>
      </c>
      <c r="H13" s="3" t="s">
        <v>51</v>
      </c>
      <c r="I13" s="3" t="s">
        <v>52</v>
      </c>
      <c r="J13" s="3" t="s">
        <v>51</v>
      </c>
    </row>
    <row r="14" spans="1:10" x14ac:dyDescent="0.2">
      <c r="A14" s="2" t="s">
        <v>64</v>
      </c>
      <c r="B14" s="3">
        <v>1</v>
      </c>
      <c r="C14" s="3">
        <v>1</v>
      </c>
      <c r="D14" s="3" t="s">
        <v>52</v>
      </c>
      <c r="E14" s="3">
        <v>1</v>
      </c>
      <c r="F14" s="3">
        <v>1</v>
      </c>
      <c r="G14" s="3">
        <v>1</v>
      </c>
      <c r="H14" s="3">
        <v>0</v>
      </c>
      <c r="I14" s="3" t="s">
        <v>52</v>
      </c>
      <c r="J14" s="3">
        <v>0</v>
      </c>
    </row>
    <row r="15" spans="1:10" x14ac:dyDescent="0.2">
      <c r="A15" s="2" t="s">
        <v>65</v>
      </c>
      <c r="B15" s="3">
        <v>1</v>
      </c>
      <c r="C15" s="3" t="s">
        <v>51</v>
      </c>
      <c r="D15" s="3" t="s">
        <v>52</v>
      </c>
      <c r="E15" s="3" t="s">
        <v>51</v>
      </c>
      <c r="F15" s="3">
        <v>1</v>
      </c>
      <c r="G15" s="3">
        <v>1</v>
      </c>
      <c r="H15" s="3" t="s">
        <v>51</v>
      </c>
      <c r="I15" s="3">
        <v>0</v>
      </c>
      <c r="J15" s="3" t="s">
        <v>51</v>
      </c>
    </row>
    <row r="16" spans="1:10" x14ac:dyDescent="0.2">
      <c r="A16" s="2" t="s">
        <v>66</v>
      </c>
      <c r="B16" s="3">
        <v>1</v>
      </c>
      <c r="C16" s="3">
        <v>1</v>
      </c>
      <c r="D16" s="3">
        <v>0</v>
      </c>
      <c r="E16" s="3">
        <v>1</v>
      </c>
      <c r="F16" s="3">
        <v>1</v>
      </c>
      <c r="G16" s="3">
        <v>1</v>
      </c>
      <c r="H16" s="3">
        <v>0</v>
      </c>
      <c r="I16" s="3">
        <v>0</v>
      </c>
      <c r="J16" s="3">
        <v>0</v>
      </c>
    </row>
    <row r="17" spans="1:10" x14ac:dyDescent="0.2">
      <c r="A17" s="2" t="s">
        <v>67</v>
      </c>
      <c r="B17" s="3">
        <v>1</v>
      </c>
      <c r="C17" s="3">
        <v>1</v>
      </c>
      <c r="D17" s="3" t="s">
        <v>52</v>
      </c>
      <c r="E17" s="3">
        <v>1</v>
      </c>
      <c r="F17" s="3">
        <v>0</v>
      </c>
      <c r="G17" s="3">
        <v>1</v>
      </c>
      <c r="H17" s="3">
        <v>0</v>
      </c>
      <c r="I17" s="3" t="s">
        <v>52</v>
      </c>
      <c r="J17" s="3">
        <v>0</v>
      </c>
    </row>
    <row r="18" spans="1:10" x14ac:dyDescent="0.2">
      <c r="A18" s="2" t="s">
        <v>68</v>
      </c>
      <c r="B18" s="3">
        <v>1</v>
      </c>
      <c r="C18" s="3">
        <v>1</v>
      </c>
      <c r="D18" s="3" t="s">
        <v>52</v>
      </c>
      <c r="E18" s="3">
        <v>1</v>
      </c>
      <c r="F18" s="3">
        <v>0</v>
      </c>
      <c r="G18" s="3">
        <v>1</v>
      </c>
      <c r="H18" s="3">
        <v>0</v>
      </c>
      <c r="I18" s="3" t="s">
        <v>52</v>
      </c>
      <c r="J18" s="3">
        <v>0</v>
      </c>
    </row>
    <row r="19" spans="1:10" x14ac:dyDescent="0.2">
      <c r="A19" s="2" t="s">
        <v>69</v>
      </c>
      <c r="B19" s="3">
        <v>1</v>
      </c>
      <c r="C19" s="3" t="s">
        <v>51</v>
      </c>
      <c r="D19" s="3">
        <v>0</v>
      </c>
      <c r="E19" s="3" t="s">
        <v>51</v>
      </c>
      <c r="F19" s="3">
        <v>1</v>
      </c>
      <c r="G19" s="3">
        <v>1</v>
      </c>
      <c r="H19" s="3" t="s">
        <v>51</v>
      </c>
      <c r="I19" s="3">
        <v>0</v>
      </c>
      <c r="J19" s="3" t="s">
        <v>51</v>
      </c>
    </row>
    <row r="20" spans="1:10" x14ac:dyDescent="0.2">
      <c r="A20" s="2" t="s">
        <v>70</v>
      </c>
      <c r="B20" s="3">
        <v>1</v>
      </c>
      <c r="C20" s="3">
        <v>1</v>
      </c>
      <c r="D20" s="3" t="s">
        <v>52</v>
      </c>
      <c r="E20" s="3">
        <v>1</v>
      </c>
      <c r="F20" s="3">
        <v>1</v>
      </c>
      <c r="G20" s="3">
        <v>1</v>
      </c>
      <c r="H20" s="3">
        <v>0</v>
      </c>
      <c r="I20" s="3">
        <v>0</v>
      </c>
      <c r="J20" s="3">
        <v>0</v>
      </c>
    </row>
    <row r="21" spans="1:10" x14ac:dyDescent="0.2">
      <c r="A21" s="2" t="s">
        <v>71</v>
      </c>
      <c r="B21" s="3">
        <v>1</v>
      </c>
      <c r="C21" s="3">
        <v>1</v>
      </c>
      <c r="D21" s="3" t="s">
        <v>52</v>
      </c>
      <c r="E21" s="3">
        <v>1</v>
      </c>
      <c r="F21" s="3">
        <v>0</v>
      </c>
      <c r="G21" s="3">
        <v>1</v>
      </c>
      <c r="H21" s="3">
        <v>0</v>
      </c>
      <c r="I21" s="3" t="s">
        <v>52</v>
      </c>
      <c r="J21" s="3">
        <v>0</v>
      </c>
    </row>
    <row r="22" spans="1:10" x14ac:dyDescent="0.2">
      <c r="A22" s="2" t="s">
        <v>72</v>
      </c>
      <c r="B22" s="3">
        <v>1</v>
      </c>
      <c r="C22" s="3" t="s">
        <v>51</v>
      </c>
      <c r="D22" s="3" t="s">
        <v>52</v>
      </c>
      <c r="E22" s="3" t="s">
        <v>51</v>
      </c>
      <c r="F22" s="3">
        <v>0</v>
      </c>
      <c r="G22" s="3">
        <v>1</v>
      </c>
      <c r="H22" s="3" t="s">
        <v>51</v>
      </c>
      <c r="I22" s="3" t="s">
        <v>52</v>
      </c>
      <c r="J22" s="3" t="s">
        <v>51</v>
      </c>
    </row>
    <row r="23" spans="1:10" x14ac:dyDescent="0.2">
      <c r="A23" s="2" t="s">
        <v>73</v>
      </c>
      <c r="B23" s="3">
        <v>1</v>
      </c>
      <c r="C23" s="3" t="s">
        <v>51</v>
      </c>
      <c r="D23" s="3">
        <v>0</v>
      </c>
      <c r="E23" s="3" t="s">
        <v>51</v>
      </c>
      <c r="F23" s="3">
        <v>1</v>
      </c>
      <c r="G23" s="3">
        <v>1</v>
      </c>
      <c r="H23" s="3" t="s">
        <v>51</v>
      </c>
      <c r="I23" s="3">
        <v>0</v>
      </c>
      <c r="J23" s="3" t="s">
        <v>51</v>
      </c>
    </row>
    <row r="24" spans="1:10" x14ac:dyDescent="0.2">
      <c r="A24" s="2" t="s">
        <v>74</v>
      </c>
      <c r="B24" s="3">
        <v>1</v>
      </c>
      <c r="C24" s="3">
        <v>1</v>
      </c>
      <c r="D24" s="3" t="s">
        <v>52</v>
      </c>
      <c r="E24" s="3">
        <v>1</v>
      </c>
      <c r="F24" s="3">
        <v>1</v>
      </c>
      <c r="G24" s="3">
        <v>1</v>
      </c>
      <c r="H24" s="3">
        <v>0</v>
      </c>
      <c r="I24" s="3" t="s">
        <v>52</v>
      </c>
      <c r="J24" s="3">
        <v>0</v>
      </c>
    </row>
    <row r="25" spans="1:10" x14ac:dyDescent="0.2">
      <c r="A25" s="2" t="s">
        <v>75</v>
      </c>
      <c r="B25" s="3">
        <v>1</v>
      </c>
      <c r="C25" s="3" t="s">
        <v>51</v>
      </c>
      <c r="D25" s="3" t="s">
        <v>52</v>
      </c>
      <c r="E25" s="3" t="s">
        <v>51</v>
      </c>
      <c r="F25" s="3">
        <v>0</v>
      </c>
      <c r="G25" s="3">
        <v>1</v>
      </c>
      <c r="H25" s="3" t="s">
        <v>51</v>
      </c>
      <c r="I25" s="3">
        <v>0</v>
      </c>
      <c r="J25" s="3" t="s">
        <v>51</v>
      </c>
    </row>
    <row r="26" spans="1:10" x14ac:dyDescent="0.2">
      <c r="A26" s="2" t="s">
        <v>76</v>
      </c>
      <c r="B26" s="3">
        <v>1</v>
      </c>
      <c r="C26" s="3" t="s">
        <v>51</v>
      </c>
      <c r="D26" s="3">
        <v>0</v>
      </c>
      <c r="E26" s="3" t="s">
        <v>51</v>
      </c>
      <c r="F26" s="3">
        <v>1</v>
      </c>
      <c r="G26" s="3">
        <v>1</v>
      </c>
      <c r="H26" s="3" t="s">
        <v>51</v>
      </c>
      <c r="I26" s="3">
        <v>0</v>
      </c>
      <c r="J26" s="3" t="s">
        <v>51</v>
      </c>
    </row>
    <row r="27" spans="1:10" x14ac:dyDescent="0.2">
      <c r="A27" s="2" t="s">
        <v>77</v>
      </c>
      <c r="B27" s="3">
        <v>1</v>
      </c>
      <c r="C27" s="3" t="s">
        <v>51</v>
      </c>
      <c r="D27" s="3" t="s">
        <v>52</v>
      </c>
      <c r="E27" s="3" t="s">
        <v>51</v>
      </c>
      <c r="F27" s="3">
        <v>1</v>
      </c>
      <c r="G27" s="3">
        <v>1</v>
      </c>
      <c r="H27" s="3" t="s">
        <v>51</v>
      </c>
      <c r="I27" s="3">
        <v>0</v>
      </c>
      <c r="J27" s="3" t="s">
        <v>51</v>
      </c>
    </row>
    <row r="28" spans="1:10" x14ac:dyDescent="0.2">
      <c r="A28" s="2" t="s">
        <v>78</v>
      </c>
      <c r="B28" s="3">
        <v>1</v>
      </c>
      <c r="C28" s="3" t="s">
        <v>51</v>
      </c>
      <c r="D28" s="3" t="s">
        <v>52</v>
      </c>
      <c r="E28" s="3" t="s">
        <v>51</v>
      </c>
      <c r="F28" s="3">
        <v>1</v>
      </c>
      <c r="G28" s="3">
        <v>1</v>
      </c>
      <c r="H28" s="3" t="s">
        <v>51</v>
      </c>
      <c r="I28" s="3">
        <v>0</v>
      </c>
      <c r="J28" s="3" t="s">
        <v>51</v>
      </c>
    </row>
    <row r="29" spans="1:10" x14ac:dyDescent="0.2">
      <c r="A29" s="2" t="s">
        <v>79</v>
      </c>
      <c r="B29" s="3">
        <v>1</v>
      </c>
      <c r="C29" s="3" t="s">
        <v>51</v>
      </c>
      <c r="D29" s="3" t="s">
        <v>52</v>
      </c>
      <c r="E29" s="3" t="s">
        <v>51</v>
      </c>
      <c r="F29" s="3">
        <v>1</v>
      </c>
      <c r="G29" s="3">
        <v>1</v>
      </c>
      <c r="H29" s="3" t="s">
        <v>51</v>
      </c>
      <c r="I29" s="3" t="s">
        <v>52</v>
      </c>
      <c r="J29" s="3" t="s">
        <v>51</v>
      </c>
    </row>
    <row r="30" spans="1:10" x14ac:dyDescent="0.2">
      <c r="A30" s="2" t="s">
        <v>80</v>
      </c>
      <c r="B30" s="3">
        <v>1</v>
      </c>
      <c r="C30" s="3" t="s">
        <v>51</v>
      </c>
      <c r="D30" s="3" t="s">
        <v>52</v>
      </c>
      <c r="E30" s="3" t="s">
        <v>51</v>
      </c>
      <c r="F30" s="3">
        <v>0</v>
      </c>
      <c r="G30" s="3">
        <v>1</v>
      </c>
      <c r="H30" s="3" t="s">
        <v>51</v>
      </c>
      <c r="I30" s="3">
        <v>0</v>
      </c>
      <c r="J30" s="3" t="s">
        <v>51</v>
      </c>
    </row>
    <row r="31" spans="1:10" x14ac:dyDescent="0.2">
      <c r="A31" s="2" t="s">
        <v>81</v>
      </c>
      <c r="B31" s="3">
        <v>1</v>
      </c>
      <c r="C31" s="3" t="s">
        <v>51</v>
      </c>
      <c r="D31" s="3" t="s">
        <v>52</v>
      </c>
      <c r="E31" s="3" t="s">
        <v>51</v>
      </c>
      <c r="F31" s="3">
        <v>1</v>
      </c>
      <c r="G31" s="3">
        <v>1</v>
      </c>
      <c r="H31" s="3" t="s">
        <v>51</v>
      </c>
      <c r="I31" s="3" t="s">
        <v>52</v>
      </c>
      <c r="J31" s="3" t="s">
        <v>51</v>
      </c>
    </row>
    <row r="32" spans="1:10" x14ac:dyDescent="0.2">
      <c r="A32" s="2" t="s">
        <v>82</v>
      </c>
      <c r="B32" s="3">
        <v>1</v>
      </c>
      <c r="C32" s="3">
        <v>1</v>
      </c>
      <c r="D32" s="3" t="s">
        <v>52</v>
      </c>
      <c r="E32" s="3">
        <v>1</v>
      </c>
      <c r="F32" s="3">
        <v>1</v>
      </c>
      <c r="G32" s="3">
        <v>1</v>
      </c>
      <c r="H32" s="3">
        <v>0</v>
      </c>
      <c r="I32" s="3">
        <v>0</v>
      </c>
      <c r="J32" s="3">
        <v>0</v>
      </c>
    </row>
    <row r="33" spans="1:10" x14ac:dyDescent="0.2">
      <c r="A33" s="2" t="s">
        <v>83</v>
      </c>
      <c r="B33" s="3">
        <v>1</v>
      </c>
      <c r="C33" s="3" t="s">
        <v>51</v>
      </c>
      <c r="D33" s="3">
        <v>0</v>
      </c>
      <c r="E33" s="3" t="s">
        <v>51</v>
      </c>
      <c r="F33" s="3">
        <v>1</v>
      </c>
      <c r="G33" s="3">
        <v>1</v>
      </c>
      <c r="H33" s="3" t="s">
        <v>51</v>
      </c>
      <c r="I33" s="3">
        <v>0</v>
      </c>
      <c r="J33" s="3" t="s">
        <v>51</v>
      </c>
    </row>
    <row r="34" spans="1:10" x14ac:dyDescent="0.2">
      <c r="A34" s="2" t="s">
        <v>84</v>
      </c>
      <c r="B34" s="3">
        <v>1</v>
      </c>
      <c r="C34" s="3">
        <v>1</v>
      </c>
      <c r="D34" s="3" t="s">
        <v>52</v>
      </c>
      <c r="E34" s="3">
        <v>1</v>
      </c>
      <c r="F34" s="3">
        <v>0</v>
      </c>
      <c r="G34" s="3">
        <v>1</v>
      </c>
      <c r="H34" s="3">
        <v>0</v>
      </c>
      <c r="I34" s="3" t="s">
        <v>52</v>
      </c>
      <c r="J34" s="3">
        <v>0</v>
      </c>
    </row>
    <row r="35" spans="1:10" x14ac:dyDescent="0.2">
      <c r="A35" s="2" t="s">
        <v>85</v>
      </c>
      <c r="B35" s="3">
        <v>1</v>
      </c>
      <c r="C35" s="3" t="s">
        <v>51</v>
      </c>
      <c r="D35" s="3" t="s">
        <v>52</v>
      </c>
      <c r="E35" s="3" t="s">
        <v>51</v>
      </c>
      <c r="F35" s="3">
        <v>0</v>
      </c>
      <c r="G35" s="3">
        <v>1</v>
      </c>
      <c r="H35" s="3" t="s">
        <v>51</v>
      </c>
      <c r="I35" s="3" t="s">
        <v>52</v>
      </c>
      <c r="J35" s="3" t="s">
        <v>51</v>
      </c>
    </row>
    <row r="36" spans="1:10" x14ac:dyDescent="0.2">
      <c r="A36" s="2" t="s">
        <v>86</v>
      </c>
      <c r="B36" s="3">
        <v>1</v>
      </c>
      <c r="C36" s="3" t="s">
        <v>51</v>
      </c>
      <c r="D36" s="3">
        <v>0</v>
      </c>
      <c r="E36" s="3" t="s">
        <v>51</v>
      </c>
      <c r="F36" s="3">
        <v>1</v>
      </c>
      <c r="G36" s="3">
        <v>1</v>
      </c>
      <c r="H36" s="3" t="s">
        <v>51</v>
      </c>
      <c r="I36" s="3">
        <v>0</v>
      </c>
      <c r="J36" s="3" t="s">
        <v>51</v>
      </c>
    </row>
    <row r="37" spans="1:10" x14ac:dyDescent="0.2">
      <c r="A37" s="2" t="s">
        <v>86</v>
      </c>
      <c r="B37" s="3">
        <v>1</v>
      </c>
      <c r="C37" s="3">
        <v>1</v>
      </c>
      <c r="D37" s="3">
        <v>0</v>
      </c>
      <c r="E37" s="3">
        <v>1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</row>
    <row r="38" spans="1:10" x14ac:dyDescent="0.2">
      <c r="A38" s="2" t="s">
        <v>87</v>
      </c>
      <c r="B38" s="3">
        <v>1</v>
      </c>
      <c r="C38" s="3">
        <v>1</v>
      </c>
      <c r="D38" s="3" t="s">
        <v>52</v>
      </c>
      <c r="E38" s="3">
        <v>1</v>
      </c>
      <c r="F38" s="3">
        <v>0</v>
      </c>
      <c r="G38" s="3">
        <v>1</v>
      </c>
      <c r="H38" s="3">
        <v>0</v>
      </c>
      <c r="I38" s="3" t="s">
        <v>52</v>
      </c>
      <c r="J38" s="3">
        <v>0</v>
      </c>
    </row>
    <row r="39" spans="1:10" x14ac:dyDescent="0.2">
      <c r="A39" s="2" t="s">
        <v>88</v>
      </c>
      <c r="B39" s="3">
        <v>1</v>
      </c>
      <c r="C39" s="3" t="s">
        <v>51</v>
      </c>
      <c r="D39" s="3" t="s">
        <v>52</v>
      </c>
      <c r="E39" s="3" t="s">
        <v>51</v>
      </c>
      <c r="F39" s="3">
        <v>0</v>
      </c>
      <c r="G39" s="3">
        <v>1</v>
      </c>
      <c r="H39" s="3" t="s">
        <v>51</v>
      </c>
      <c r="I39" s="3">
        <v>0</v>
      </c>
      <c r="J39" s="3" t="s">
        <v>51</v>
      </c>
    </row>
    <row r="40" spans="1:10" x14ac:dyDescent="0.2">
      <c r="A40" s="6" t="s">
        <v>89</v>
      </c>
      <c r="B40" s="3">
        <v>1</v>
      </c>
      <c r="C40" s="3" t="s">
        <v>51</v>
      </c>
      <c r="D40" s="3" t="s">
        <v>52</v>
      </c>
      <c r="E40" s="3" t="s">
        <v>51</v>
      </c>
      <c r="F40" s="3">
        <v>0</v>
      </c>
      <c r="G40" s="3">
        <v>1</v>
      </c>
      <c r="H40" s="3" t="s">
        <v>51</v>
      </c>
      <c r="I40" s="3">
        <v>0</v>
      </c>
      <c r="J40" s="3" t="s">
        <v>51</v>
      </c>
    </row>
    <row r="41" spans="1:10" x14ac:dyDescent="0.2">
      <c r="A41" s="2" t="s">
        <v>90</v>
      </c>
      <c r="B41" s="3">
        <v>1</v>
      </c>
      <c r="C41" s="3">
        <v>1</v>
      </c>
      <c r="D41" s="3">
        <v>0</v>
      </c>
      <c r="E41" s="3">
        <v>1</v>
      </c>
      <c r="F41" s="3">
        <v>1</v>
      </c>
      <c r="G41" s="3">
        <v>1</v>
      </c>
      <c r="H41" s="3">
        <v>0</v>
      </c>
      <c r="I41" s="3" t="s">
        <v>52</v>
      </c>
      <c r="J41" s="3">
        <v>0</v>
      </c>
    </row>
    <row r="42" spans="1:10" x14ac:dyDescent="0.2">
      <c r="A42" s="2" t="s">
        <v>91</v>
      </c>
      <c r="B42" s="3">
        <v>1</v>
      </c>
      <c r="C42" s="3">
        <v>1</v>
      </c>
      <c r="D42" s="3" t="s">
        <v>52</v>
      </c>
      <c r="E42" s="3">
        <v>1</v>
      </c>
      <c r="F42" s="3">
        <v>0</v>
      </c>
      <c r="G42" s="3">
        <v>1</v>
      </c>
      <c r="H42" s="3">
        <v>0</v>
      </c>
      <c r="I42" s="3" t="s">
        <v>52</v>
      </c>
      <c r="J42" s="3">
        <v>0</v>
      </c>
    </row>
    <row r="43" spans="1:10" x14ac:dyDescent="0.2">
      <c r="A43" s="2" t="s">
        <v>81</v>
      </c>
      <c r="B43" s="3">
        <v>1</v>
      </c>
      <c r="C43" s="3">
        <v>1</v>
      </c>
      <c r="D43" s="3" t="s">
        <v>52</v>
      </c>
      <c r="E43" s="3">
        <v>1</v>
      </c>
      <c r="F43" s="3">
        <v>1</v>
      </c>
      <c r="G43" s="3">
        <v>1</v>
      </c>
      <c r="H43" s="3">
        <v>0</v>
      </c>
      <c r="I43" s="3" t="s">
        <v>52</v>
      </c>
      <c r="J43" s="3">
        <v>0</v>
      </c>
    </row>
    <row r="44" spans="1:10" x14ac:dyDescent="0.2">
      <c r="A44" s="2" t="s">
        <v>92</v>
      </c>
      <c r="B44" s="3">
        <v>1</v>
      </c>
      <c r="C44" s="3" t="s">
        <v>51</v>
      </c>
      <c r="D44" s="3" t="s">
        <v>52</v>
      </c>
      <c r="E44" s="3" t="s">
        <v>51</v>
      </c>
      <c r="F44" s="3">
        <v>0</v>
      </c>
      <c r="G44" s="3">
        <v>1</v>
      </c>
      <c r="H44" s="3" t="s">
        <v>51</v>
      </c>
      <c r="I44" s="3">
        <v>0</v>
      </c>
      <c r="J44" s="3" t="s">
        <v>51</v>
      </c>
    </row>
    <row r="45" spans="1:10" x14ac:dyDescent="0.2">
      <c r="A45" s="2" t="s">
        <v>93</v>
      </c>
      <c r="B45" s="3">
        <v>1</v>
      </c>
      <c r="C45" s="3">
        <v>1</v>
      </c>
      <c r="D45" s="3" t="s">
        <v>52</v>
      </c>
      <c r="E45" s="3">
        <v>1</v>
      </c>
      <c r="F45" s="3">
        <v>1</v>
      </c>
      <c r="G45" s="3">
        <v>1</v>
      </c>
      <c r="H45" s="3">
        <v>0</v>
      </c>
      <c r="I45" s="3" t="s">
        <v>52</v>
      </c>
      <c r="J45" s="3">
        <v>0</v>
      </c>
    </row>
    <row r="46" spans="1:10" x14ac:dyDescent="0.2">
      <c r="A46" s="2" t="s">
        <v>94</v>
      </c>
      <c r="B46" s="3">
        <v>1</v>
      </c>
      <c r="C46" s="3" t="s">
        <v>51</v>
      </c>
      <c r="D46" s="3">
        <v>0</v>
      </c>
      <c r="E46" s="3" t="s">
        <v>51</v>
      </c>
      <c r="F46" s="3">
        <v>0</v>
      </c>
      <c r="G46" s="3">
        <v>1</v>
      </c>
      <c r="H46" s="3" t="s">
        <v>51</v>
      </c>
      <c r="I46" s="3" t="s">
        <v>52</v>
      </c>
      <c r="J46" s="3" t="s">
        <v>51</v>
      </c>
    </row>
    <row r="47" spans="1:10" x14ac:dyDescent="0.2">
      <c r="A47" s="2" t="s">
        <v>68</v>
      </c>
      <c r="B47" s="3">
        <v>1</v>
      </c>
      <c r="C47" s="3" t="s">
        <v>51</v>
      </c>
      <c r="D47" s="3" t="s">
        <v>52</v>
      </c>
      <c r="E47" s="3" t="s">
        <v>51</v>
      </c>
      <c r="F47" s="3">
        <v>0</v>
      </c>
      <c r="G47" s="3">
        <v>1</v>
      </c>
      <c r="H47" s="3" t="s">
        <v>51</v>
      </c>
      <c r="I47" s="3" t="s">
        <v>52</v>
      </c>
      <c r="J47" s="3" t="s">
        <v>51</v>
      </c>
    </row>
    <row r="48" spans="1:10" x14ac:dyDescent="0.2">
      <c r="A48" s="2" t="s">
        <v>95</v>
      </c>
      <c r="B48" s="3">
        <v>1</v>
      </c>
      <c r="C48" s="3" t="s">
        <v>51</v>
      </c>
      <c r="D48" s="3">
        <v>0</v>
      </c>
      <c r="E48" s="3" t="s">
        <v>51</v>
      </c>
      <c r="F48" s="3">
        <v>1</v>
      </c>
      <c r="G48" s="3">
        <v>1</v>
      </c>
      <c r="H48" s="3" t="s">
        <v>51</v>
      </c>
      <c r="I48" s="3">
        <v>0</v>
      </c>
      <c r="J48" s="3" t="s">
        <v>51</v>
      </c>
    </row>
    <row r="49" spans="1:10" x14ac:dyDescent="0.2">
      <c r="A49" s="2" t="s">
        <v>96</v>
      </c>
      <c r="B49" s="3">
        <v>1</v>
      </c>
      <c r="C49" s="3" t="s">
        <v>51</v>
      </c>
      <c r="D49" s="3" t="s">
        <v>52</v>
      </c>
      <c r="E49" s="3" t="s">
        <v>51</v>
      </c>
      <c r="F49" s="3">
        <v>1</v>
      </c>
      <c r="G49" s="3">
        <v>1</v>
      </c>
      <c r="H49" s="3" t="s">
        <v>51</v>
      </c>
      <c r="I49" s="3">
        <v>0</v>
      </c>
      <c r="J49" s="3" t="s">
        <v>51</v>
      </c>
    </row>
    <row r="50" spans="1:10" x14ac:dyDescent="0.2">
      <c r="A50" s="2" t="s">
        <v>97</v>
      </c>
      <c r="B50" s="3">
        <v>1</v>
      </c>
      <c r="C50" s="3" t="s">
        <v>51</v>
      </c>
      <c r="D50" s="3" t="s">
        <v>52</v>
      </c>
      <c r="E50" s="3" t="s">
        <v>51</v>
      </c>
      <c r="F50" s="3">
        <v>0</v>
      </c>
      <c r="G50" s="3">
        <v>1</v>
      </c>
      <c r="H50" s="3" t="s">
        <v>51</v>
      </c>
      <c r="I50" s="3" t="s">
        <v>52</v>
      </c>
      <c r="J50" s="3" t="s">
        <v>51</v>
      </c>
    </row>
    <row r="51" spans="1:10" x14ac:dyDescent="0.2">
      <c r="A51" s="2" t="s">
        <v>64</v>
      </c>
      <c r="B51" s="3">
        <v>1</v>
      </c>
      <c r="C51" s="3" t="s">
        <v>51</v>
      </c>
      <c r="D51" s="3" t="s">
        <v>52</v>
      </c>
      <c r="E51" s="3" t="s">
        <v>51</v>
      </c>
      <c r="F51" s="3">
        <v>1</v>
      </c>
      <c r="G51" s="3">
        <v>1</v>
      </c>
      <c r="H51" s="3" t="s">
        <v>51</v>
      </c>
      <c r="I51" s="3" t="s">
        <v>52</v>
      </c>
      <c r="J51" s="3" t="s">
        <v>51</v>
      </c>
    </row>
    <row r="52" spans="1:10" x14ac:dyDescent="0.2">
      <c r="A52" s="2" t="s">
        <v>67</v>
      </c>
      <c r="B52" s="3">
        <v>1</v>
      </c>
      <c r="C52" s="3" t="s">
        <v>51</v>
      </c>
      <c r="D52" s="3" t="s">
        <v>52</v>
      </c>
      <c r="E52" s="3" t="s">
        <v>51</v>
      </c>
      <c r="F52" s="3">
        <v>0</v>
      </c>
      <c r="G52" s="3">
        <v>1</v>
      </c>
      <c r="H52" s="3" t="s">
        <v>51</v>
      </c>
      <c r="I52" s="3" t="s">
        <v>52</v>
      </c>
      <c r="J52" s="3" t="s">
        <v>51</v>
      </c>
    </row>
    <row r="53" spans="1:10" x14ac:dyDescent="0.2">
      <c r="A53" s="2" t="s">
        <v>98</v>
      </c>
      <c r="B53" s="3">
        <v>1</v>
      </c>
      <c r="C53" s="3" t="s">
        <v>51</v>
      </c>
      <c r="D53" s="3" t="s">
        <v>52</v>
      </c>
      <c r="E53" s="3" t="s">
        <v>51</v>
      </c>
      <c r="F53" s="3">
        <v>0</v>
      </c>
      <c r="G53" s="3">
        <v>1</v>
      </c>
      <c r="H53" s="3" t="s">
        <v>51</v>
      </c>
      <c r="I53" s="3">
        <v>0</v>
      </c>
      <c r="J53" s="3" t="s">
        <v>51</v>
      </c>
    </row>
    <row r="54" spans="1:10" x14ac:dyDescent="0.2">
      <c r="A54" s="2" t="s">
        <v>99</v>
      </c>
      <c r="B54" s="3">
        <v>1</v>
      </c>
      <c r="C54" s="3" t="s">
        <v>51</v>
      </c>
      <c r="D54" s="3" t="s">
        <v>52</v>
      </c>
      <c r="E54" s="3" t="s">
        <v>51</v>
      </c>
      <c r="F54" s="3">
        <v>0</v>
      </c>
      <c r="G54" s="3">
        <v>1</v>
      </c>
      <c r="H54" s="3" t="s">
        <v>51</v>
      </c>
      <c r="I54" s="3" t="s">
        <v>52</v>
      </c>
      <c r="J54" s="3" t="s">
        <v>51</v>
      </c>
    </row>
    <row r="55" spans="1:10" x14ac:dyDescent="0.2">
      <c r="A55" s="2" t="s">
        <v>100</v>
      </c>
      <c r="B55" s="3">
        <v>1</v>
      </c>
      <c r="C55" s="3" t="s">
        <v>51</v>
      </c>
      <c r="D55" s="3">
        <v>0</v>
      </c>
      <c r="E55" s="3" t="s">
        <v>51</v>
      </c>
      <c r="F55" s="3">
        <v>1</v>
      </c>
      <c r="G55" s="3">
        <v>1</v>
      </c>
      <c r="H55" s="3" t="s">
        <v>51</v>
      </c>
      <c r="I55" s="3">
        <v>0</v>
      </c>
      <c r="J55" s="3" t="s">
        <v>51</v>
      </c>
    </row>
    <row r="56" spans="1:10" x14ac:dyDescent="0.2">
      <c r="A56" s="2" t="s">
        <v>101</v>
      </c>
      <c r="B56" s="3">
        <v>1</v>
      </c>
      <c r="C56" s="3" t="s">
        <v>51</v>
      </c>
      <c r="D56" s="3" t="s">
        <v>52</v>
      </c>
      <c r="E56" s="3" t="s">
        <v>51</v>
      </c>
      <c r="F56" s="3">
        <v>0</v>
      </c>
      <c r="G56" s="3">
        <v>1</v>
      </c>
      <c r="H56" s="3" t="s">
        <v>51</v>
      </c>
      <c r="I56" s="3">
        <v>0</v>
      </c>
      <c r="J56" s="3" t="s">
        <v>51</v>
      </c>
    </row>
    <row r="57" spans="1:10" x14ac:dyDescent="0.2">
      <c r="A57" s="2" t="s">
        <v>102</v>
      </c>
      <c r="B57" s="3">
        <v>1</v>
      </c>
      <c r="C57" s="3" t="s">
        <v>51</v>
      </c>
      <c r="D57" s="3" t="s">
        <v>52</v>
      </c>
      <c r="E57" s="3" t="s">
        <v>51</v>
      </c>
      <c r="F57" s="3">
        <v>0</v>
      </c>
      <c r="G57" s="3">
        <v>1</v>
      </c>
      <c r="H57" s="3" t="s">
        <v>51</v>
      </c>
      <c r="I57" s="3" t="s">
        <v>52</v>
      </c>
      <c r="J57" s="3" t="s">
        <v>51</v>
      </c>
    </row>
    <row r="58" spans="1:10" x14ac:dyDescent="0.2">
      <c r="A58" s="2" t="s">
        <v>103</v>
      </c>
      <c r="B58" s="3">
        <v>1</v>
      </c>
      <c r="C58" s="3">
        <v>1</v>
      </c>
      <c r="D58" s="3" t="s">
        <v>52</v>
      </c>
      <c r="E58" s="3">
        <v>1</v>
      </c>
      <c r="F58" s="3">
        <v>0</v>
      </c>
      <c r="G58" s="3">
        <v>1</v>
      </c>
      <c r="H58" s="3">
        <v>0</v>
      </c>
      <c r="I58" s="3" t="s">
        <v>52</v>
      </c>
      <c r="J58" s="3">
        <v>0</v>
      </c>
    </row>
    <row r="59" spans="1:10" x14ac:dyDescent="0.2">
      <c r="A59" s="2" t="s">
        <v>90</v>
      </c>
      <c r="B59" s="3">
        <v>1</v>
      </c>
      <c r="C59" s="3" t="s">
        <v>51</v>
      </c>
      <c r="D59" s="3" t="s">
        <v>52</v>
      </c>
      <c r="E59" s="3" t="s">
        <v>51</v>
      </c>
      <c r="F59" s="3">
        <v>1</v>
      </c>
      <c r="G59" s="3">
        <v>1</v>
      </c>
      <c r="H59" s="3" t="s">
        <v>51</v>
      </c>
      <c r="I59" s="3" t="s">
        <v>52</v>
      </c>
      <c r="J59" s="3" t="s">
        <v>51</v>
      </c>
    </row>
    <row r="60" spans="1:10" x14ac:dyDescent="0.2">
      <c r="A60" s="2" t="s">
        <v>104</v>
      </c>
      <c r="B60" s="3">
        <v>1</v>
      </c>
      <c r="C60" s="3">
        <v>1</v>
      </c>
      <c r="D60" s="3" t="s">
        <v>52</v>
      </c>
      <c r="E60" s="3">
        <v>1</v>
      </c>
      <c r="F60" s="3">
        <v>0</v>
      </c>
      <c r="G60" s="3">
        <v>1</v>
      </c>
      <c r="H60" s="3">
        <v>0</v>
      </c>
      <c r="I60" s="3">
        <v>0</v>
      </c>
      <c r="J60" s="3">
        <v>0</v>
      </c>
    </row>
    <row r="61" spans="1:10" x14ac:dyDescent="0.2">
      <c r="A61" s="2" t="s">
        <v>93</v>
      </c>
      <c r="B61" s="3">
        <v>1</v>
      </c>
      <c r="C61" s="3" t="s">
        <v>51</v>
      </c>
      <c r="D61" s="3" t="s">
        <v>52</v>
      </c>
      <c r="E61" s="3" t="s">
        <v>51</v>
      </c>
      <c r="F61" s="3">
        <v>1</v>
      </c>
      <c r="G61" s="3">
        <v>1</v>
      </c>
      <c r="H61" s="3" t="s">
        <v>51</v>
      </c>
      <c r="I61" s="3" t="s">
        <v>52</v>
      </c>
      <c r="J61" s="3" t="s">
        <v>51</v>
      </c>
    </row>
    <row r="62" spans="1:10" x14ac:dyDescent="0.2">
      <c r="A62" s="2" t="s">
        <v>105</v>
      </c>
      <c r="B62" s="3">
        <v>1</v>
      </c>
      <c r="C62" s="3">
        <v>1</v>
      </c>
      <c r="D62" s="3">
        <v>0</v>
      </c>
      <c r="E62" s="3">
        <v>1</v>
      </c>
      <c r="F62" s="3">
        <v>1</v>
      </c>
      <c r="G62" s="3">
        <v>1</v>
      </c>
      <c r="H62" s="3">
        <v>0</v>
      </c>
      <c r="I62" s="3">
        <v>0</v>
      </c>
      <c r="J62" s="3">
        <v>0</v>
      </c>
    </row>
    <row r="63" spans="1:10" x14ac:dyDescent="0.2">
      <c r="A63" s="2" t="s">
        <v>106</v>
      </c>
      <c r="B63" s="3">
        <v>1</v>
      </c>
      <c r="C63" s="3" t="s">
        <v>51</v>
      </c>
      <c r="D63" s="3" t="s">
        <v>52</v>
      </c>
      <c r="E63" s="3" t="s">
        <v>51</v>
      </c>
      <c r="F63" s="3">
        <v>0</v>
      </c>
      <c r="G63" s="3">
        <v>1</v>
      </c>
      <c r="H63" s="3" t="s">
        <v>51</v>
      </c>
      <c r="I63" s="3" t="s">
        <v>52</v>
      </c>
      <c r="J63" s="3" t="s">
        <v>51</v>
      </c>
    </row>
    <row r="64" spans="1:10" x14ac:dyDescent="0.2">
      <c r="A64" s="2" t="s">
        <v>107</v>
      </c>
      <c r="B64" s="3">
        <v>1</v>
      </c>
      <c r="C64" s="3">
        <v>1</v>
      </c>
      <c r="D64" s="3" t="s">
        <v>52</v>
      </c>
      <c r="E64" s="3">
        <v>1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</row>
    <row r="65" spans="1:10" x14ac:dyDescent="0.2">
      <c r="A65" s="2" t="s">
        <v>108</v>
      </c>
      <c r="B65" s="3">
        <v>1</v>
      </c>
      <c r="C65" s="3" t="s">
        <v>51</v>
      </c>
      <c r="D65" s="3">
        <v>0</v>
      </c>
      <c r="E65" s="3" t="s">
        <v>51</v>
      </c>
      <c r="F65" s="3">
        <v>1</v>
      </c>
      <c r="G65" s="3">
        <v>1</v>
      </c>
      <c r="H65" s="3" t="s">
        <v>51</v>
      </c>
      <c r="I65" s="3">
        <v>0</v>
      </c>
      <c r="J65" s="3" t="s">
        <v>51</v>
      </c>
    </row>
    <row r="66" spans="1:10" x14ac:dyDescent="0.2">
      <c r="A66" s="2" t="s">
        <v>109</v>
      </c>
      <c r="B66" s="3">
        <v>1</v>
      </c>
      <c r="C66" s="3">
        <v>1</v>
      </c>
      <c r="D66" s="3" t="s">
        <v>52</v>
      </c>
      <c r="E66" s="3">
        <v>1</v>
      </c>
      <c r="F66" s="3">
        <v>1</v>
      </c>
      <c r="G66" s="3">
        <v>1</v>
      </c>
      <c r="H66" s="3">
        <v>0</v>
      </c>
      <c r="I66" s="3" t="s">
        <v>52</v>
      </c>
      <c r="J66" s="3">
        <v>0</v>
      </c>
    </row>
    <row r="67" spans="1:10" x14ac:dyDescent="0.2">
      <c r="A67" s="2" t="s">
        <v>66</v>
      </c>
      <c r="B67" s="3">
        <v>1</v>
      </c>
      <c r="C67" s="3" t="s">
        <v>51</v>
      </c>
      <c r="D67" s="3">
        <v>0</v>
      </c>
      <c r="E67" s="3" t="s">
        <v>51</v>
      </c>
      <c r="F67" s="3">
        <v>1</v>
      </c>
      <c r="G67" s="3">
        <v>1</v>
      </c>
      <c r="H67" s="3" t="s">
        <v>51</v>
      </c>
      <c r="I67" s="3">
        <v>0</v>
      </c>
      <c r="J67" s="3" t="s">
        <v>51</v>
      </c>
    </row>
    <row r="68" spans="1:10" x14ac:dyDescent="0.2">
      <c r="A68" s="2" t="s">
        <v>110</v>
      </c>
      <c r="B68" s="3">
        <v>1</v>
      </c>
      <c r="C68" s="3">
        <v>1</v>
      </c>
      <c r="D68" s="3">
        <v>0</v>
      </c>
      <c r="E68" s="3">
        <v>1</v>
      </c>
      <c r="F68" s="3">
        <v>1</v>
      </c>
      <c r="G68" s="3">
        <v>1</v>
      </c>
      <c r="H68" s="3">
        <v>0</v>
      </c>
      <c r="I68" s="3">
        <v>0</v>
      </c>
      <c r="J68" s="3">
        <v>0</v>
      </c>
    </row>
    <row r="69" spans="1:10" x14ac:dyDescent="0.2">
      <c r="A69" s="2" t="s">
        <v>105</v>
      </c>
      <c r="B69" s="3">
        <v>1</v>
      </c>
      <c r="C69" s="3" t="s">
        <v>51</v>
      </c>
      <c r="D69" s="3">
        <v>0</v>
      </c>
      <c r="E69" s="3" t="s">
        <v>51</v>
      </c>
      <c r="F69" s="3">
        <v>1</v>
      </c>
      <c r="G69" s="3">
        <v>1</v>
      </c>
      <c r="H69" s="3" t="s">
        <v>51</v>
      </c>
      <c r="I69" s="3">
        <v>0</v>
      </c>
      <c r="J69" s="3" t="s">
        <v>51</v>
      </c>
    </row>
    <row r="70" spans="1:10" x14ac:dyDescent="0.2">
      <c r="A70" s="2" t="s">
        <v>76</v>
      </c>
      <c r="B70" s="3">
        <v>1</v>
      </c>
      <c r="C70" s="3">
        <v>1</v>
      </c>
      <c r="D70" s="3">
        <v>0</v>
      </c>
      <c r="E70" s="3">
        <v>1</v>
      </c>
      <c r="F70" s="3">
        <v>1</v>
      </c>
      <c r="G70" s="3">
        <v>1</v>
      </c>
      <c r="H70" s="3">
        <v>0</v>
      </c>
      <c r="I70" s="3">
        <v>0</v>
      </c>
      <c r="J70" s="3">
        <v>0</v>
      </c>
    </row>
    <row r="71" spans="1:10" x14ac:dyDescent="0.2">
      <c r="A71" s="2" t="s">
        <v>111</v>
      </c>
      <c r="B71" s="3">
        <v>1</v>
      </c>
      <c r="C71" s="3">
        <v>1</v>
      </c>
      <c r="D71" s="3" t="s">
        <v>52</v>
      </c>
      <c r="E71" s="3">
        <v>1</v>
      </c>
      <c r="F71" s="3">
        <v>0</v>
      </c>
      <c r="G71" s="3">
        <v>1</v>
      </c>
      <c r="H71" s="3">
        <v>0</v>
      </c>
      <c r="I71" s="3">
        <v>0</v>
      </c>
      <c r="J71" s="3">
        <v>0</v>
      </c>
    </row>
    <row r="72" spans="1:10" x14ac:dyDescent="0.2">
      <c r="A72" s="2" t="s">
        <v>112</v>
      </c>
      <c r="B72" s="3">
        <v>1</v>
      </c>
      <c r="C72" s="3" t="s">
        <v>51</v>
      </c>
      <c r="D72" s="3" t="s">
        <v>52</v>
      </c>
      <c r="E72" s="3" t="s">
        <v>51</v>
      </c>
      <c r="F72" s="3">
        <v>0</v>
      </c>
      <c r="G72" s="3">
        <v>1</v>
      </c>
      <c r="H72" s="3" t="s">
        <v>51</v>
      </c>
      <c r="I72" s="3">
        <v>0</v>
      </c>
      <c r="J72" s="3" t="s">
        <v>51</v>
      </c>
    </row>
    <row r="73" spans="1:10" x14ac:dyDescent="0.2">
      <c r="A73" s="2" t="s">
        <v>113</v>
      </c>
      <c r="B73" s="3">
        <v>1</v>
      </c>
      <c r="C73" s="3">
        <v>1</v>
      </c>
      <c r="D73" s="3" t="s">
        <v>52</v>
      </c>
      <c r="E73" s="3">
        <v>1</v>
      </c>
      <c r="F73" s="3">
        <v>0</v>
      </c>
      <c r="G73" s="3">
        <v>1</v>
      </c>
      <c r="H73" s="3">
        <v>0</v>
      </c>
      <c r="I73" s="3">
        <v>0</v>
      </c>
      <c r="J73" s="3">
        <v>0</v>
      </c>
    </row>
    <row r="74" spans="1:10" x14ac:dyDescent="0.2">
      <c r="A74" s="2" t="s">
        <v>114</v>
      </c>
      <c r="B74" s="3">
        <v>1</v>
      </c>
      <c r="C74" s="3" t="s">
        <v>51</v>
      </c>
      <c r="D74" s="3" t="s">
        <v>52</v>
      </c>
      <c r="E74" s="3" t="s">
        <v>51</v>
      </c>
      <c r="F74" s="3">
        <v>0</v>
      </c>
      <c r="G74" s="3">
        <v>1</v>
      </c>
      <c r="H74" s="3" t="s">
        <v>51</v>
      </c>
      <c r="I74" s="3" t="s">
        <v>52</v>
      </c>
      <c r="J74" s="3" t="s">
        <v>51</v>
      </c>
    </row>
    <row r="75" spans="1:10" x14ac:dyDescent="0.2">
      <c r="A75" s="2" t="s">
        <v>77</v>
      </c>
      <c r="B75" s="3">
        <v>1</v>
      </c>
      <c r="C75" s="3">
        <v>1</v>
      </c>
      <c r="D75" s="3" t="s">
        <v>52</v>
      </c>
      <c r="E75" s="3">
        <v>1</v>
      </c>
      <c r="F75" s="3">
        <v>1</v>
      </c>
      <c r="G75" s="3">
        <v>1</v>
      </c>
      <c r="H75" s="3">
        <v>0</v>
      </c>
      <c r="I75" s="3">
        <v>0</v>
      </c>
      <c r="J75" s="3">
        <v>0</v>
      </c>
    </row>
    <row r="76" spans="1:10" x14ac:dyDescent="0.2">
      <c r="A76" s="2" t="s">
        <v>115</v>
      </c>
      <c r="B76" s="3">
        <v>1</v>
      </c>
      <c r="C76" s="3" t="s">
        <v>51</v>
      </c>
      <c r="D76" s="3" t="s">
        <v>52</v>
      </c>
      <c r="E76" s="3" t="s">
        <v>51</v>
      </c>
      <c r="F76" s="3">
        <v>0</v>
      </c>
      <c r="G76" s="3">
        <v>1</v>
      </c>
      <c r="H76" s="3" t="s">
        <v>51</v>
      </c>
      <c r="I76" s="3" t="s">
        <v>52</v>
      </c>
      <c r="J76" s="3" t="s">
        <v>51</v>
      </c>
    </row>
    <row r="77" spans="1:10" x14ac:dyDescent="0.2">
      <c r="A77" s="2" t="s">
        <v>100</v>
      </c>
      <c r="B77" s="3">
        <v>1</v>
      </c>
      <c r="C77" s="3">
        <v>1</v>
      </c>
      <c r="D77" s="3">
        <v>0</v>
      </c>
      <c r="E77" s="3">
        <v>1</v>
      </c>
      <c r="F77" s="3">
        <v>1</v>
      </c>
      <c r="G77" s="3">
        <v>1</v>
      </c>
      <c r="H77" s="3">
        <v>0</v>
      </c>
      <c r="I77" s="3">
        <v>0</v>
      </c>
      <c r="J77" s="3">
        <v>0</v>
      </c>
    </row>
    <row r="78" spans="1:10" x14ac:dyDescent="0.2">
      <c r="A78" s="2" t="s">
        <v>116</v>
      </c>
      <c r="B78" s="3">
        <v>1</v>
      </c>
      <c r="C78" s="3" t="s">
        <v>51</v>
      </c>
      <c r="D78" s="3" t="s">
        <v>52</v>
      </c>
      <c r="E78" s="3" t="s">
        <v>51</v>
      </c>
      <c r="F78" s="3">
        <v>0</v>
      </c>
      <c r="G78" s="3">
        <v>1</v>
      </c>
      <c r="H78" s="3" t="s">
        <v>51</v>
      </c>
      <c r="I78" s="3" t="s">
        <v>52</v>
      </c>
      <c r="J78" s="3" t="s">
        <v>51</v>
      </c>
    </row>
    <row r="79" spans="1:10" x14ac:dyDescent="0.2">
      <c r="A79" s="6" t="s">
        <v>117</v>
      </c>
      <c r="B79" s="3">
        <v>1</v>
      </c>
      <c r="C79" s="3" t="s">
        <v>51</v>
      </c>
      <c r="D79" s="3" t="s">
        <v>52</v>
      </c>
      <c r="E79" s="3" t="s">
        <v>51</v>
      </c>
      <c r="F79" s="3">
        <v>1</v>
      </c>
      <c r="G79" s="3">
        <v>1</v>
      </c>
      <c r="H79" s="3" t="s">
        <v>51</v>
      </c>
      <c r="I79" s="3" t="s">
        <v>52</v>
      </c>
      <c r="J79" s="3" t="s">
        <v>51</v>
      </c>
    </row>
    <row r="80" spans="1:10" x14ac:dyDescent="0.2">
      <c r="A80" s="2" t="s">
        <v>118</v>
      </c>
      <c r="B80" s="3">
        <v>1</v>
      </c>
      <c r="C80" s="3" t="s">
        <v>51</v>
      </c>
      <c r="D80" s="3" t="s">
        <v>52</v>
      </c>
      <c r="E80" s="3" t="s">
        <v>51</v>
      </c>
      <c r="F80" s="3">
        <v>0</v>
      </c>
      <c r="G80" s="3">
        <v>1</v>
      </c>
      <c r="H80" s="3" t="s">
        <v>51</v>
      </c>
      <c r="I80" s="3">
        <v>0</v>
      </c>
      <c r="J80" s="3" t="s">
        <v>51</v>
      </c>
    </row>
    <row r="81" spans="1:10" x14ac:dyDescent="0.2">
      <c r="A81" s="2" t="s">
        <v>118</v>
      </c>
      <c r="B81" s="3">
        <v>1</v>
      </c>
      <c r="C81" s="3">
        <v>1</v>
      </c>
      <c r="D81" s="3" t="s">
        <v>52</v>
      </c>
      <c r="E81" s="3">
        <v>1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</row>
    <row r="82" spans="1:10" x14ac:dyDescent="0.2">
      <c r="A82" s="2" t="s">
        <v>94</v>
      </c>
      <c r="B82" s="3">
        <v>1</v>
      </c>
      <c r="C82" s="3">
        <v>1</v>
      </c>
      <c r="D82" s="3">
        <v>0</v>
      </c>
      <c r="E82" s="3">
        <v>1</v>
      </c>
      <c r="F82" s="3">
        <v>0</v>
      </c>
      <c r="G82" s="3">
        <v>1</v>
      </c>
      <c r="H82" s="3">
        <v>0</v>
      </c>
      <c r="I82" s="3" t="s">
        <v>52</v>
      </c>
      <c r="J82" s="3">
        <v>0</v>
      </c>
    </row>
    <row r="83" spans="1:10" x14ac:dyDescent="0.2">
      <c r="A83" s="2" t="s">
        <v>119</v>
      </c>
      <c r="B83" s="3">
        <v>1</v>
      </c>
      <c r="C83" s="3" t="s">
        <v>51</v>
      </c>
      <c r="D83" s="3">
        <v>0</v>
      </c>
      <c r="E83" s="3" t="s">
        <v>51</v>
      </c>
      <c r="F83" s="3">
        <v>0</v>
      </c>
      <c r="G83" s="3">
        <v>1</v>
      </c>
      <c r="H83" s="3" t="s">
        <v>51</v>
      </c>
      <c r="I83" s="3">
        <v>0</v>
      </c>
      <c r="J83" s="3" t="s">
        <v>51</v>
      </c>
    </row>
    <row r="84" spans="1:10" x14ac:dyDescent="0.2">
      <c r="A84" s="2" t="s">
        <v>120</v>
      </c>
      <c r="B84" s="3">
        <v>1</v>
      </c>
      <c r="C84" s="3">
        <v>1</v>
      </c>
      <c r="D84" s="3" t="s">
        <v>52</v>
      </c>
      <c r="E84" s="3">
        <v>1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</row>
    <row r="85" spans="1:10" x14ac:dyDescent="0.2">
      <c r="A85" s="2" t="s">
        <v>121</v>
      </c>
      <c r="B85" s="3">
        <v>1</v>
      </c>
      <c r="C85" s="3">
        <v>1</v>
      </c>
      <c r="D85" s="3" t="s">
        <v>52</v>
      </c>
      <c r="E85" s="3">
        <v>1</v>
      </c>
      <c r="F85" s="3">
        <v>1</v>
      </c>
      <c r="G85" s="3">
        <v>1</v>
      </c>
      <c r="H85" s="3">
        <v>0</v>
      </c>
      <c r="I85" s="3">
        <v>0</v>
      </c>
      <c r="J85" s="3">
        <v>0</v>
      </c>
    </row>
    <row r="86" spans="1:10" x14ac:dyDescent="0.2">
      <c r="A86" s="2" t="s">
        <v>122</v>
      </c>
      <c r="B86" s="3">
        <v>1</v>
      </c>
      <c r="C86" s="3" t="s">
        <v>51</v>
      </c>
      <c r="D86" s="3" t="s">
        <v>52</v>
      </c>
      <c r="E86" s="3" t="s">
        <v>51</v>
      </c>
      <c r="F86" s="3">
        <v>1</v>
      </c>
      <c r="G86" s="3">
        <v>1</v>
      </c>
      <c r="H86" s="3" t="s">
        <v>51</v>
      </c>
      <c r="I86" s="3">
        <v>0</v>
      </c>
      <c r="J86" s="3" t="s">
        <v>51</v>
      </c>
    </row>
    <row r="87" spans="1:10" x14ac:dyDescent="0.2">
      <c r="A87" s="2" t="s">
        <v>123</v>
      </c>
      <c r="B87" s="3">
        <v>1</v>
      </c>
      <c r="C87" s="3">
        <v>1</v>
      </c>
      <c r="D87" s="3" t="s">
        <v>52</v>
      </c>
      <c r="E87" s="3">
        <v>1</v>
      </c>
      <c r="F87" s="3">
        <v>0</v>
      </c>
      <c r="G87" s="3">
        <v>1</v>
      </c>
      <c r="H87" s="3">
        <v>0</v>
      </c>
      <c r="I87" s="3" t="s">
        <v>52</v>
      </c>
      <c r="J87" s="3">
        <v>0</v>
      </c>
    </row>
    <row r="88" spans="1:10" x14ac:dyDescent="0.2">
      <c r="A88" s="2" t="s">
        <v>60</v>
      </c>
      <c r="B88" s="3">
        <v>1</v>
      </c>
      <c r="C88" s="3">
        <v>1</v>
      </c>
      <c r="D88" s="3" t="s">
        <v>52</v>
      </c>
      <c r="E88" s="3">
        <v>1</v>
      </c>
      <c r="F88" s="3">
        <v>0</v>
      </c>
      <c r="G88" s="3">
        <v>1</v>
      </c>
      <c r="H88" s="3">
        <v>0</v>
      </c>
      <c r="I88" s="3">
        <v>0</v>
      </c>
      <c r="J88" s="3">
        <v>0</v>
      </c>
    </row>
    <row r="89" spans="1:10" x14ac:dyDescent="0.2">
      <c r="A89" s="2" t="s">
        <v>124</v>
      </c>
      <c r="B89" s="3">
        <v>1</v>
      </c>
      <c r="C89" s="3" t="s">
        <v>51</v>
      </c>
      <c r="D89" s="3" t="s">
        <v>52</v>
      </c>
      <c r="E89" s="3">
        <v>1</v>
      </c>
      <c r="F89" s="3">
        <v>0</v>
      </c>
      <c r="G89" s="3">
        <v>1</v>
      </c>
      <c r="H89" s="3">
        <v>0</v>
      </c>
      <c r="I89" s="3">
        <v>0</v>
      </c>
      <c r="J89" s="3">
        <v>0</v>
      </c>
    </row>
    <row r="90" spans="1:10" x14ac:dyDescent="0.2">
      <c r="A90" s="2" t="s">
        <v>125</v>
      </c>
      <c r="B90" s="3">
        <v>1</v>
      </c>
      <c r="C90" s="3">
        <v>1</v>
      </c>
      <c r="D90" s="3">
        <v>0</v>
      </c>
      <c r="E90" s="3">
        <v>1</v>
      </c>
      <c r="F90" s="3">
        <v>1</v>
      </c>
      <c r="G90" s="3">
        <v>1</v>
      </c>
      <c r="H90" s="3">
        <v>0</v>
      </c>
      <c r="I90" s="3">
        <v>0</v>
      </c>
      <c r="J90" s="3">
        <v>0</v>
      </c>
    </row>
    <row r="91" spans="1:10" x14ac:dyDescent="0.2">
      <c r="A91" s="2" t="s">
        <v>126</v>
      </c>
      <c r="B91" s="3">
        <v>1</v>
      </c>
      <c r="C91" s="3" t="s">
        <v>51</v>
      </c>
      <c r="D91" s="3" t="s">
        <v>52</v>
      </c>
      <c r="E91" s="3" t="s">
        <v>51</v>
      </c>
      <c r="F91" s="3">
        <v>0</v>
      </c>
      <c r="G91" s="3">
        <v>1</v>
      </c>
      <c r="H91" s="3" t="s">
        <v>51</v>
      </c>
      <c r="I91" s="3">
        <v>0</v>
      </c>
      <c r="J91" s="3" t="s">
        <v>51</v>
      </c>
    </row>
    <row r="92" spans="1:10" x14ac:dyDescent="0.2">
      <c r="A92" s="2" t="s">
        <v>127</v>
      </c>
      <c r="B92" s="3">
        <v>1</v>
      </c>
      <c r="C92" s="3">
        <v>1</v>
      </c>
      <c r="D92" s="3" t="s">
        <v>52</v>
      </c>
      <c r="E92" s="3">
        <v>1</v>
      </c>
      <c r="F92" s="3">
        <v>1</v>
      </c>
      <c r="G92" s="3">
        <v>1</v>
      </c>
      <c r="H92" s="3">
        <v>0</v>
      </c>
      <c r="I92" s="3" t="s">
        <v>52</v>
      </c>
      <c r="J92" s="3">
        <v>0</v>
      </c>
    </row>
    <row r="93" spans="1:10" x14ac:dyDescent="0.2">
      <c r="A93" s="2" t="s">
        <v>128</v>
      </c>
      <c r="B93" s="3">
        <v>1</v>
      </c>
      <c r="C93" s="3" t="s">
        <v>51</v>
      </c>
      <c r="D93" s="3">
        <v>0</v>
      </c>
      <c r="E93" s="3" t="s">
        <v>51</v>
      </c>
      <c r="F93" s="3">
        <v>1</v>
      </c>
      <c r="G93" s="3">
        <v>1</v>
      </c>
      <c r="H93" s="3" t="s">
        <v>51</v>
      </c>
      <c r="I93" s="3">
        <v>0</v>
      </c>
      <c r="J93" s="3" t="s">
        <v>51</v>
      </c>
    </row>
    <row r="94" spans="1:10" x14ac:dyDescent="0.2">
      <c r="A94" s="2" t="s">
        <v>129</v>
      </c>
      <c r="B94" s="3">
        <v>1</v>
      </c>
      <c r="C94" s="3" t="s">
        <v>51</v>
      </c>
      <c r="D94" s="3" t="s">
        <v>52</v>
      </c>
      <c r="E94" s="3" t="s">
        <v>51</v>
      </c>
      <c r="F94" s="3">
        <v>1</v>
      </c>
      <c r="G94" s="3">
        <v>1</v>
      </c>
      <c r="H94" s="3" t="s">
        <v>51</v>
      </c>
      <c r="I94" s="3">
        <v>0</v>
      </c>
      <c r="J94" s="3" t="s">
        <v>51</v>
      </c>
    </row>
    <row r="95" spans="1:10" x14ac:dyDescent="0.2">
      <c r="A95" s="2" t="s">
        <v>130</v>
      </c>
      <c r="B95" s="3">
        <v>1</v>
      </c>
      <c r="C95" s="3" t="s">
        <v>51</v>
      </c>
      <c r="D95" s="3" t="s">
        <v>52</v>
      </c>
      <c r="E95" s="3" t="s">
        <v>51</v>
      </c>
      <c r="F95" s="3">
        <v>1</v>
      </c>
      <c r="G95" s="3">
        <v>1</v>
      </c>
      <c r="H95" s="3" t="s">
        <v>51</v>
      </c>
      <c r="I95" s="3" t="s">
        <v>52</v>
      </c>
      <c r="J95" s="3" t="s">
        <v>51</v>
      </c>
    </row>
    <row r="96" spans="1:10" x14ac:dyDescent="0.2">
      <c r="A96" s="2" t="s">
        <v>131</v>
      </c>
      <c r="B96" s="3">
        <v>1</v>
      </c>
      <c r="C96" s="3">
        <v>1</v>
      </c>
      <c r="D96" s="3" t="s">
        <v>52</v>
      </c>
      <c r="E96" s="3">
        <v>1</v>
      </c>
      <c r="F96" s="3">
        <v>0</v>
      </c>
      <c r="G96" s="3">
        <v>1</v>
      </c>
      <c r="H96" s="3">
        <v>0</v>
      </c>
      <c r="I96" s="3" t="s">
        <v>52</v>
      </c>
      <c r="J96" s="3">
        <v>0</v>
      </c>
    </row>
    <row r="97" spans="1:10" x14ac:dyDescent="0.2">
      <c r="A97" s="2" t="s">
        <v>132</v>
      </c>
      <c r="B97" s="3">
        <v>1</v>
      </c>
      <c r="C97" s="3" t="s">
        <v>51</v>
      </c>
      <c r="D97" s="3" t="s">
        <v>52</v>
      </c>
      <c r="E97" s="3" t="s">
        <v>51</v>
      </c>
      <c r="F97" s="3">
        <v>0</v>
      </c>
      <c r="G97" s="3">
        <v>1</v>
      </c>
      <c r="H97" s="3" t="s">
        <v>51</v>
      </c>
      <c r="I97" s="3" t="s">
        <v>52</v>
      </c>
      <c r="J97" s="3" t="s">
        <v>51</v>
      </c>
    </row>
    <row r="98" spans="1:10" x14ac:dyDescent="0.2">
      <c r="A98" s="2" t="s">
        <v>108</v>
      </c>
      <c r="B98" s="3">
        <v>1</v>
      </c>
      <c r="C98" s="3">
        <v>1</v>
      </c>
      <c r="D98" s="3">
        <v>0</v>
      </c>
      <c r="E98" s="3">
        <v>1</v>
      </c>
      <c r="F98" s="3">
        <v>1</v>
      </c>
      <c r="G98" s="3">
        <v>1</v>
      </c>
      <c r="H98" s="3">
        <v>0</v>
      </c>
      <c r="I98" s="3">
        <v>0</v>
      </c>
      <c r="J98" s="3">
        <v>0</v>
      </c>
    </row>
    <row r="99" spans="1:10" x14ac:dyDescent="0.2">
      <c r="A99" s="2" t="s">
        <v>133</v>
      </c>
      <c r="B99" s="3">
        <v>1</v>
      </c>
      <c r="C99" s="3" t="s">
        <v>51</v>
      </c>
      <c r="D99" s="3" t="s">
        <v>52</v>
      </c>
      <c r="E99" s="3" t="s">
        <v>51</v>
      </c>
      <c r="F99" s="3">
        <v>1</v>
      </c>
      <c r="G99" s="3">
        <v>1</v>
      </c>
      <c r="H99" s="3" t="s">
        <v>51</v>
      </c>
      <c r="I99" s="3">
        <v>0</v>
      </c>
      <c r="J99" s="3" t="s">
        <v>51</v>
      </c>
    </row>
    <row r="100" spans="1:10" x14ac:dyDescent="0.2">
      <c r="A100" s="2" t="s">
        <v>79</v>
      </c>
      <c r="B100" s="3">
        <v>1</v>
      </c>
      <c r="C100" s="3">
        <v>1</v>
      </c>
      <c r="D100" s="3" t="s">
        <v>52</v>
      </c>
      <c r="E100" s="3">
        <v>1</v>
      </c>
      <c r="F100" s="3">
        <v>1</v>
      </c>
      <c r="G100" s="3">
        <v>1</v>
      </c>
      <c r="H100" s="3">
        <v>0</v>
      </c>
      <c r="I100" s="3" t="s">
        <v>52</v>
      </c>
      <c r="J100" s="3">
        <v>0</v>
      </c>
    </row>
    <row r="101" spans="1:10" x14ac:dyDescent="0.2">
      <c r="A101" s="2" t="s">
        <v>91</v>
      </c>
      <c r="B101" s="3">
        <v>1</v>
      </c>
      <c r="C101" s="3" t="s">
        <v>51</v>
      </c>
      <c r="D101" s="3" t="s">
        <v>52</v>
      </c>
      <c r="E101" s="3" t="s">
        <v>51</v>
      </c>
      <c r="F101" s="3">
        <v>0</v>
      </c>
      <c r="G101" s="3">
        <v>1</v>
      </c>
      <c r="H101" s="3" t="s">
        <v>51</v>
      </c>
      <c r="I101" s="3" t="s">
        <v>52</v>
      </c>
      <c r="J101" s="3" t="s">
        <v>51</v>
      </c>
    </row>
    <row r="102" spans="1:10" x14ac:dyDescent="0.2">
      <c r="A102" s="2" t="s">
        <v>134</v>
      </c>
      <c r="B102" s="3">
        <v>1</v>
      </c>
      <c r="C102" s="3" t="s">
        <v>51</v>
      </c>
      <c r="D102" s="3" t="s">
        <v>52</v>
      </c>
      <c r="E102" s="3" t="s">
        <v>51</v>
      </c>
      <c r="F102" s="3">
        <v>1</v>
      </c>
      <c r="G102" s="3">
        <v>1</v>
      </c>
      <c r="H102" s="3" t="s">
        <v>51</v>
      </c>
      <c r="I102" s="3">
        <v>0</v>
      </c>
      <c r="J102" s="3" t="s">
        <v>51</v>
      </c>
    </row>
    <row r="103" spans="1:10" x14ac:dyDescent="0.2">
      <c r="A103" s="2" t="s">
        <v>135</v>
      </c>
      <c r="B103" s="3">
        <v>1</v>
      </c>
      <c r="C103" s="3" t="s">
        <v>51</v>
      </c>
      <c r="D103" s="3" t="s">
        <v>52</v>
      </c>
      <c r="E103" s="3" t="s">
        <v>51</v>
      </c>
      <c r="F103" s="3">
        <v>1</v>
      </c>
      <c r="G103" s="3">
        <v>1</v>
      </c>
      <c r="H103" s="3" t="s">
        <v>51</v>
      </c>
      <c r="I103" s="3">
        <v>0</v>
      </c>
      <c r="J103" s="3" t="s">
        <v>51</v>
      </c>
    </row>
    <row r="104" spans="1:10" x14ac:dyDescent="0.2">
      <c r="A104" s="2" t="s">
        <v>136</v>
      </c>
      <c r="B104" s="3">
        <v>1</v>
      </c>
      <c r="C104" s="3">
        <v>1</v>
      </c>
      <c r="D104" s="3" t="s">
        <v>52</v>
      </c>
      <c r="E104" s="3">
        <v>1</v>
      </c>
      <c r="F104" s="3">
        <v>0</v>
      </c>
      <c r="G104" s="3">
        <v>1</v>
      </c>
      <c r="H104" s="3">
        <v>0</v>
      </c>
      <c r="I104" s="3" t="s">
        <v>52</v>
      </c>
      <c r="J104" s="3">
        <v>0</v>
      </c>
    </row>
    <row r="105" spans="1:10" x14ac:dyDescent="0.2">
      <c r="A105" s="2" t="s">
        <v>137</v>
      </c>
      <c r="B105" s="3">
        <v>1</v>
      </c>
      <c r="C105" s="3" t="s">
        <v>51</v>
      </c>
      <c r="D105" s="3" t="s">
        <v>52</v>
      </c>
      <c r="E105" s="3" t="s">
        <v>51</v>
      </c>
      <c r="F105" s="3">
        <v>1</v>
      </c>
      <c r="G105" s="3">
        <v>1</v>
      </c>
      <c r="H105" s="3" t="s">
        <v>51</v>
      </c>
      <c r="I105" s="3">
        <v>0</v>
      </c>
      <c r="J105" s="3" t="s">
        <v>51</v>
      </c>
    </row>
    <row r="106" spans="1:10" x14ac:dyDescent="0.2">
      <c r="A106" s="2" t="s">
        <v>87</v>
      </c>
      <c r="B106" s="3">
        <v>1</v>
      </c>
      <c r="C106" s="3" t="s">
        <v>51</v>
      </c>
      <c r="D106" s="3" t="s">
        <v>52</v>
      </c>
      <c r="E106" s="3" t="s">
        <v>51</v>
      </c>
      <c r="F106" s="3">
        <v>0</v>
      </c>
      <c r="G106" s="3">
        <v>1</v>
      </c>
      <c r="H106" s="3" t="s">
        <v>51</v>
      </c>
      <c r="I106" s="3" t="s">
        <v>52</v>
      </c>
      <c r="J106" s="3" t="s">
        <v>51</v>
      </c>
    </row>
    <row r="107" spans="1:10" x14ac:dyDescent="0.2">
      <c r="A107" s="2" t="s">
        <v>56</v>
      </c>
      <c r="B107" s="3">
        <v>1</v>
      </c>
      <c r="C107" s="3" t="s">
        <v>51</v>
      </c>
      <c r="D107" s="3" t="s">
        <v>52</v>
      </c>
      <c r="E107" s="3" t="s">
        <v>51</v>
      </c>
      <c r="F107" s="3">
        <v>1</v>
      </c>
      <c r="G107" s="3">
        <v>1</v>
      </c>
      <c r="H107" s="3" t="s">
        <v>51</v>
      </c>
      <c r="I107" s="3">
        <v>0</v>
      </c>
      <c r="J107" s="3" t="s">
        <v>51</v>
      </c>
    </row>
    <row r="108" spans="1:10" x14ac:dyDescent="0.2">
      <c r="A108" s="2" t="s">
        <v>129</v>
      </c>
      <c r="B108" s="3">
        <v>1</v>
      </c>
      <c r="C108" s="3">
        <v>1</v>
      </c>
      <c r="D108" s="3" t="s">
        <v>52</v>
      </c>
      <c r="E108" s="3">
        <v>1</v>
      </c>
      <c r="F108" s="3">
        <v>1</v>
      </c>
      <c r="G108" s="3">
        <v>1</v>
      </c>
      <c r="H108" s="3">
        <v>0</v>
      </c>
      <c r="I108" s="3">
        <v>0</v>
      </c>
      <c r="J108" s="3">
        <v>0</v>
      </c>
    </row>
    <row r="109" spans="1:10" x14ac:dyDescent="0.2">
      <c r="A109" s="2" t="s">
        <v>138</v>
      </c>
      <c r="B109" s="3">
        <v>1</v>
      </c>
      <c r="C109" s="3">
        <v>1</v>
      </c>
      <c r="D109" s="3" t="s">
        <v>52</v>
      </c>
      <c r="E109" s="3">
        <v>1</v>
      </c>
      <c r="F109" s="3">
        <v>1</v>
      </c>
      <c r="G109" s="3">
        <v>1</v>
      </c>
      <c r="H109" s="3">
        <v>0</v>
      </c>
      <c r="I109" s="3" t="s">
        <v>52</v>
      </c>
      <c r="J109" s="3">
        <v>0</v>
      </c>
    </row>
    <row r="110" spans="1:10" x14ac:dyDescent="0.2">
      <c r="A110" s="2" t="s">
        <v>139</v>
      </c>
      <c r="B110" s="3">
        <v>1</v>
      </c>
      <c r="C110" s="3" t="s">
        <v>51</v>
      </c>
      <c r="D110" s="3" t="s">
        <v>52</v>
      </c>
      <c r="E110" s="3" t="s">
        <v>51</v>
      </c>
      <c r="F110" s="3">
        <v>1</v>
      </c>
      <c r="G110" s="3">
        <v>1</v>
      </c>
      <c r="H110" s="3" t="s">
        <v>51</v>
      </c>
      <c r="I110" s="3">
        <v>0</v>
      </c>
      <c r="J110" s="3" t="s">
        <v>51</v>
      </c>
    </row>
    <row r="111" spans="1:10" x14ac:dyDescent="0.2">
      <c r="A111" s="2" t="s">
        <v>140</v>
      </c>
      <c r="B111" s="3">
        <v>1</v>
      </c>
      <c r="C111" s="3">
        <v>1</v>
      </c>
      <c r="D111" s="3">
        <v>0</v>
      </c>
      <c r="E111" s="3">
        <v>1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</row>
    <row r="112" spans="1:10" x14ac:dyDescent="0.2">
      <c r="A112" s="2" t="s">
        <v>123</v>
      </c>
      <c r="B112" s="3">
        <v>1</v>
      </c>
      <c r="C112" s="3" t="s">
        <v>51</v>
      </c>
      <c r="D112" s="3" t="s">
        <v>52</v>
      </c>
      <c r="E112" s="3" t="s">
        <v>51</v>
      </c>
      <c r="F112" s="3">
        <v>0</v>
      </c>
      <c r="G112" s="3">
        <v>1</v>
      </c>
      <c r="H112" s="3" t="s">
        <v>51</v>
      </c>
      <c r="I112" s="3" t="s">
        <v>52</v>
      </c>
      <c r="J112" s="3" t="s">
        <v>51</v>
      </c>
    </row>
    <row r="113" spans="1:10" x14ac:dyDescent="0.2">
      <c r="A113" s="2" t="s">
        <v>109</v>
      </c>
      <c r="B113" s="3">
        <v>1</v>
      </c>
      <c r="C113" s="3" t="s">
        <v>51</v>
      </c>
      <c r="D113" s="3" t="s">
        <v>52</v>
      </c>
      <c r="E113" s="3" t="s">
        <v>51</v>
      </c>
      <c r="F113" s="3">
        <v>1</v>
      </c>
      <c r="G113" s="3">
        <v>1</v>
      </c>
      <c r="H113" s="3" t="s">
        <v>51</v>
      </c>
      <c r="I113" s="3" t="s">
        <v>52</v>
      </c>
      <c r="J113" s="3" t="s">
        <v>51</v>
      </c>
    </row>
    <row r="114" spans="1:10" x14ac:dyDescent="0.2">
      <c r="A114" s="2" t="s">
        <v>116</v>
      </c>
      <c r="B114" s="3">
        <v>1</v>
      </c>
      <c r="C114" s="3">
        <v>1</v>
      </c>
      <c r="D114" s="3" t="s">
        <v>52</v>
      </c>
      <c r="E114" s="3">
        <v>1</v>
      </c>
      <c r="F114" s="3">
        <v>0</v>
      </c>
      <c r="G114" s="3">
        <v>1</v>
      </c>
      <c r="H114" s="3">
        <v>0</v>
      </c>
      <c r="I114" s="3" t="s">
        <v>52</v>
      </c>
      <c r="J114" s="3">
        <v>0</v>
      </c>
    </row>
    <row r="115" spans="1:10" x14ac:dyDescent="0.2">
      <c r="A115" s="2" t="s">
        <v>141</v>
      </c>
      <c r="B115" s="3">
        <v>1</v>
      </c>
      <c r="C115" s="3">
        <v>1</v>
      </c>
      <c r="D115" s="3" t="s">
        <v>52</v>
      </c>
      <c r="E115" s="3">
        <v>1</v>
      </c>
      <c r="F115" s="3">
        <v>0</v>
      </c>
      <c r="G115" s="3">
        <v>1</v>
      </c>
      <c r="H115" s="3">
        <v>0</v>
      </c>
      <c r="I115" s="3" t="s">
        <v>52</v>
      </c>
      <c r="J115" s="3">
        <v>0</v>
      </c>
    </row>
    <row r="116" spans="1:10" x14ac:dyDescent="0.2">
      <c r="A116" s="2" t="s">
        <v>106</v>
      </c>
      <c r="B116" s="3">
        <v>1</v>
      </c>
      <c r="C116" s="3">
        <v>1</v>
      </c>
      <c r="D116" s="3" t="s">
        <v>52</v>
      </c>
      <c r="E116" s="3">
        <v>1</v>
      </c>
      <c r="F116" s="3">
        <v>0</v>
      </c>
      <c r="G116" s="3">
        <v>1</v>
      </c>
      <c r="H116" s="3">
        <v>0</v>
      </c>
      <c r="I116" s="3" t="s">
        <v>52</v>
      </c>
      <c r="J116" s="3">
        <v>0</v>
      </c>
    </row>
    <row r="117" spans="1:10" x14ac:dyDescent="0.2">
      <c r="A117" s="2" t="s">
        <v>139</v>
      </c>
      <c r="B117" s="3">
        <v>1</v>
      </c>
      <c r="C117" s="3">
        <v>1</v>
      </c>
      <c r="D117" s="3" t="s">
        <v>52</v>
      </c>
      <c r="E117" s="3">
        <v>1</v>
      </c>
      <c r="F117" s="3">
        <v>1</v>
      </c>
      <c r="G117" s="3">
        <v>1</v>
      </c>
      <c r="H117" s="3">
        <v>0</v>
      </c>
      <c r="I117" s="3">
        <v>0</v>
      </c>
      <c r="J117" s="3">
        <v>0</v>
      </c>
    </row>
    <row r="118" spans="1:10" x14ac:dyDescent="0.2">
      <c r="A118" s="2" t="s">
        <v>142</v>
      </c>
      <c r="B118" s="3">
        <v>1</v>
      </c>
      <c r="C118" s="3" t="s">
        <v>51</v>
      </c>
      <c r="D118" s="3" t="s">
        <v>52</v>
      </c>
      <c r="E118" s="3" t="s">
        <v>51</v>
      </c>
      <c r="F118" s="3">
        <v>0</v>
      </c>
      <c r="G118" s="3">
        <v>1</v>
      </c>
      <c r="H118" s="3" t="s">
        <v>51</v>
      </c>
      <c r="I118" s="3" t="s">
        <v>52</v>
      </c>
      <c r="J118" s="3" t="s">
        <v>51</v>
      </c>
    </row>
    <row r="119" spans="1:10" x14ac:dyDescent="0.2">
      <c r="A119" s="2" t="s">
        <v>143</v>
      </c>
      <c r="B119" s="3">
        <v>1</v>
      </c>
      <c r="C119" s="3" t="s">
        <v>51</v>
      </c>
      <c r="D119" s="3">
        <v>0</v>
      </c>
      <c r="E119" s="3" t="s">
        <v>51</v>
      </c>
      <c r="F119" s="3">
        <v>1</v>
      </c>
      <c r="G119" s="3">
        <v>1</v>
      </c>
      <c r="H119" s="3" t="s">
        <v>51</v>
      </c>
      <c r="I119" s="3">
        <v>0</v>
      </c>
      <c r="J119" s="3" t="s">
        <v>51</v>
      </c>
    </row>
    <row r="120" spans="1:10" x14ac:dyDescent="0.2">
      <c r="A120" s="2" t="s">
        <v>138</v>
      </c>
      <c r="B120" s="3">
        <v>1</v>
      </c>
      <c r="C120" s="3" t="s">
        <v>51</v>
      </c>
      <c r="D120" s="3" t="s">
        <v>52</v>
      </c>
      <c r="E120" s="3" t="s">
        <v>51</v>
      </c>
      <c r="F120" s="3">
        <v>1</v>
      </c>
      <c r="G120" s="3">
        <v>1</v>
      </c>
      <c r="H120" s="3" t="s">
        <v>51</v>
      </c>
      <c r="I120" s="3" t="s">
        <v>52</v>
      </c>
      <c r="J120" s="3" t="s">
        <v>51</v>
      </c>
    </row>
    <row r="121" spans="1:10" x14ac:dyDescent="0.2">
      <c r="A121" s="2" t="s">
        <v>144</v>
      </c>
      <c r="B121" s="3">
        <v>1</v>
      </c>
      <c r="C121" s="3" t="s">
        <v>51</v>
      </c>
      <c r="D121" s="3">
        <v>0</v>
      </c>
      <c r="E121" s="3" t="s">
        <v>51</v>
      </c>
      <c r="F121" s="3">
        <v>1</v>
      </c>
      <c r="G121" s="3">
        <v>1</v>
      </c>
      <c r="H121" s="3" t="s">
        <v>51</v>
      </c>
      <c r="I121" s="3">
        <v>0</v>
      </c>
      <c r="J121" s="3" t="s">
        <v>51</v>
      </c>
    </row>
    <row r="122" spans="1:10" x14ac:dyDescent="0.2">
      <c r="A122" s="2" t="s">
        <v>103</v>
      </c>
      <c r="B122" s="3">
        <v>1</v>
      </c>
      <c r="C122" s="3" t="s">
        <v>51</v>
      </c>
      <c r="D122" s="3" t="s">
        <v>52</v>
      </c>
      <c r="E122" s="3" t="s">
        <v>51</v>
      </c>
      <c r="F122" s="3">
        <v>0</v>
      </c>
      <c r="G122" s="3">
        <v>1</v>
      </c>
      <c r="H122" s="3" t="s">
        <v>51</v>
      </c>
      <c r="I122" s="3" t="s">
        <v>52</v>
      </c>
      <c r="J122" s="3" t="s">
        <v>51</v>
      </c>
    </row>
    <row r="123" spans="1:10" x14ac:dyDescent="0.2">
      <c r="A123" s="2" t="s">
        <v>145</v>
      </c>
      <c r="B123" s="3">
        <v>1</v>
      </c>
      <c r="C123" s="3">
        <v>1</v>
      </c>
      <c r="D123" s="3" t="s">
        <v>52</v>
      </c>
      <c r="E123" s="3">
        <v>1</v>
      </c>
      <c r="F123" s="3">
        <v>1</v>
      </c>
      <c r="G123" s="3">
        <v>1</v>
      </c>
      <c r="H123" s="3">
        <v>0</v>
      </c>
      <c r="I123" s="3">
        <v>0</v>
      </c>
      <c r="J123" s="3">
        <v>0</v>
      </c>
    </row>
    <row r="124" spans="1:10" x14ac:dyDescent="0.2">
      <c r="A124" s="2" t="s">
        <v>74</v>
      </c>
      <c r="B124" s="3">
        <v>1</v>
      </c>
      <c r="C124" s="3" t="s">
        <v>51</v>
      </c>
      <c r="D124" s="3" t="s">
        <v>52</v>
      </c>
      <c r="E124" s="3" t="s">
        <v>51</v>
      </c>
      <c r="F124" s="3">
        <v>1</v>
      </c>
      <c r="G124" s="3">
        <v>1</v>
      </c>
      <c r="H124" s="3" t="s">
        <v>51</v>
      </c>
      <c r="I124" s="3" t="s">
        <v>52</v>
      </c>
      <c r="J124" s="3" t="s">
        <v>51</v>
      </c>
    </row>
    <row r="125" spans="1:10" x14ac:dyDescent="0.2">
      <c r="A125" s="6" t="s">
        <v>146</v>
      </c>
      <c r="B125" s="3">
        <v>1</v>
      </c>
      <c r="C125" s="3" t="s">
        <v>51</v>
      </c>
      <c r="D125" s="3" t="s">
        <v>52</v>
      </c>
      <c r="E125" s="3" t="s">
        <v>51</v>
      </c>
      <c r="F125" s="3">
        <v>0</v>
      </c>
      <c r="G125" s="3">
        <v>1</v>
      </c>
      <c r="H125" s="3" t="s">
        <v>51</v>
      </c>
      <c r="I125" s="3">
        <v>0</v>
      </c>
      <c r="J125" s="3" t="s">
        <v>51</v>
      </c>
    </row>
    <row r="126" spans="1:10" x14ac:dyDescent="0.2">
      <c r="A126" s="2" t="s">
        <v>147</v>
      </c>
      <c r="B126" s="3">
        <v>1</v>
      </c>
      <c r="C126" s="3">
        <v>1</v>
      </c>
      <c r="D126" s="3" t="s">
        <v>52</v>
      </c>
      <c r="E126" s="3">
        <v>1</v>
      </c>
      <c r="F126" s="3">
        <v>0</v>
      </c>
      <c r="G126" s="3">
        <v>1</v>
      </c>
      <c r="H126" s="3">
        <v>0</v>
      </c>
      <c r="I126" s="3">
        <v>0</v>
      </c>
      <c r="J126" s="3">
        <v>0</v>
      </c>
    </row>
    <row r="127" spans="1:10" x14ac:dyDescent="0.2">
      <c r="A127" s="2" t="s">
        <v>148</v>
      </c>
      <c r="B127" s="3">
        <v>1</v>
      </c>
      <c r="C127" s="3">
        <v>1</v>
      </c>
      <c r="D127" s="3">
        <v>0</v>
      </c>
      <c r="E127" s="3">
        <v>1</v>
      </c>
      <c r="F127" s="3">
        <v>1</v>
      </c>
      <c r="G127" s="3">
        <v>1</v>
      </c>
      <c r="H127" s="3">
        <v>0</v>
      </c>
      <c r="I127" s="3">
        <v>0</v>
      </c>
      <c r="J127" s="3">
        <v>0</v>
      </c>
    </row>
    <row r="128" spans="1:10" x14ac:dyDescent="0.2">
      <c r="A128" s="2" t="s">
        <v>131</v>
      </c>
      <c r="B128" s="3">
        <v>1</v>
      </c>
      <c r="C128" s="3" t="s">
        <v>51</v>
      </c>
      <c r="D128" s="3" t="s">
        <v>52</v>
      </c>
      <c r="E128" s="3" t="s">
        <v>51</v>
      </c>
      <c r="F128" s="3">
        <v>0</v>
      </c>
      <c r="G128" s="3">
        <v>1</v>
      </c>
      <c r="H128" s="3" t="s">
        <v>51</v>
      </c>
      <c r="I128" s="3" t="s">
        <v>52</v>
      </c>
      <c r="J128" s="3" t="s">
        <v>51</v>
      </c>
    </row>
    <row r="129" spans="1:10" x14ac:dyDescent="0.2">
      <c r="A129" s="2" t="s">
        <v>149</v>
      </c>
      <c r="B129" s="3">
        <v>1</v>
      </c>
      <c r="C129" s="3" t="s">
        <v>51</v>
      </c>
      <c r="D129" s="3" t="s">
        <v>52</v>
      </c>
      <c r="E129" s="3" t="s">
        <v>51</v>
      </c>
      <c r="F129" s="3">
        <v>1</v>
      </c>
      <c r="G129" s="3">
        <v>1</v>
      </c>
      <c r="H129" s="3" t="s">
        <v>51</v>
      </c>
      <c r="I129" s="3" t="s">
        <v>52</v>
      </c>
      <c r="J129" s="3" t="s">
        <v>51</v>
      </c>
    </row>
    <row r="130" spans="1:10" x14ac:dyDescent="0.2">
      <c r="A130" s="2" t="s">
        <v>150</v>
      </c>
      <c r="B130" s="3">
        <v>1</v>
      </c>
      <c r="C130" s="3" t="s">
        <v>51</v>
      </c>
      <c r="D130" s="3" t="s">
        <v>52</v>
      </c>
      <c r="E130" s="3" t="s">
        <v>51</v>
      </c>
      <c r="F130" s="3">
        <v>1</v>
      </c>
      <c r="G130" s="3">
        <v>1</v>
      </c>
      <c r="H130" s="3" t="s">
        <v>51</v>
      </c>
      <c r="I130" s="3">
        <v>0</v>
      </c>
      <c r="J130" s="3" t="s">
        <v>51</v>
      </c>
    </row>
    <row r="131" spans="1:10" x14ac:dyDescent="0.2">
      <c r="A131" s="2" t="s">
        <v>104</v>
      </c>
      <c r="B131" s="3">
        <v>1</v>
      </c>
      <c r="C131" s="3" t="s">
        <v>51</v>
      </c>
      <c r="D131" s="3" t="s">
        <v>52</v>
      </c>
      <c r="E131" s="3" t="s">
        <v>51</v>
      </c>
      <c r="F131" s="3">
        <v>0</v>
      </c>
      <c r="G131" s="3">
        <v>1</v>
      </c>
      <c r="H131" s="3" t="s">
        <v>51</v>
      </c>
      <c r="I131" s="3" t="s">
        <v>52</v>
      </c>
      <c r="J131" s="3" t="s">
        <v>51</v>
      </c>
    </row>
    <row r="132" spans="1:10" x14ac:dyDescent="0.2">
      <c r="A132" s="2" t="s">
        <v>102</v>
      </c>
      <c r="B132" s="3">
        <v>1</v>
      </c>
      <c r="C132" s="3">
        <v>1</v>
      </c>
      <c r="D132" s="3" t="s">
        <v>52</v>
      </c>
      <c r="E132" s="3">
        <v>1</v>
      </c>
      <c r="F132" s="3">
        <v>0</v>
      </c>
      <c r="G132" s="3">
        <v>1</v>
      </c>
      <c r="H132" s="3">
        <v>0</v>
      </c>
      <c r="I132" s="3" t="s">
        <v>52</v>
      </c>
      <c r="J132" s="3">
        <v>0</v>
      </c>
    </row>
    <row r="133" spans="1:10" x14ac:dyDescent="0.2">
      <c r="A133" s="2" t="s">
        <v>150</v>
      </c>
      <c r="B133" s="3">
        <v>1</v>
      </c>
      <c r="C133" s="3">
        <v>1</v>
      </c>
      <c r="D133" s="3" t="s">
        <v>52</v>
      </c>
      <c r="E133" s="3">
        <v>1</v>
      </c>
      <c r="F133" s="3">
        <v>1</v>
      </c>
      <c r="G133" s="3">
        <v>1</v>
      </c>
      <c r="H133" s="3">
        <v>0</v>
      </c>
      <c r="I133" s="3">
        <v>0</v>
      </c>
      <c r="J133" s="3">
        <v>0</v>
      </c>
    </row>
    <row r="134" spans="1:10" x14ac:dyDescent="0.2">
      <c r="A134" s="2" t="s">
        <v>151</v>
      </c>
      <c r="B134" s="3">
        <v>1</v>
      </c>
      <c r="C134" s="3" t="s">
        <v>51</v>
      </c>
      <c r="D134" s="3" t="s">
        <v>52</v>
      </c>
      <c r="E134" s="3" t="s">
        <v>51</v>
      </c>
      <c r="F134" s="3">
        <v>0</v>
      </c>
      <c r="G134" s="3">
        <v>1</v>
      </c>
      <c r="H134" s="3" t="s">
        <v>51</v>
      </c>
      <c r="I134" s="3" t="s">
        <v>52</v>
      </c>
      <c r="J134" s="3" t="s">
        <v>51</v>
      </c>
    </row>
    <row r="135" spans="1:10" x14ac:dyDescent="0.2">
      <c r="A135" s="2" t="s">
        <v>119</v>
      </c>
      <c r="B135" s="3">
        <v>1</v>
      </c>
      <c r="C135" s="3">
        <v>1</v>
      </c>
      <c r="D135" s="3" t="s">
        <v>52</v>
      </c>
      <c r="E135" s="3">
        <v>1</v>
      </c>
      <c r="F135" s="3">
        <v>0</v>
      </c>
      <c r="G135" s="3">
        <v>1</v>
      </c>
      <c r="H135" s="3">
        <v>0</v>
      </c>
      <c r="I135" s="3">
        <v>0</v>
      </c>
      <c r="J135" s="3">
        <v>0</v>
      </c>
    </row>
    <row r="136" spans="1:10" x14ac:dyDescent="0.2">
      <c r="A136" s="2" t="s">
        <v>136</v>
      </c>
      <c r="B136" s="3">
        <v>1</v>
      </c>
      <c r="C136" s="3" t="s">
        <v>51</v>
      </c>
      <c r="D136" s="3" t="s">
        <v>52</v>
      </c>
      <c r="E136" s="3" t="s">
        <v>51</v>
      </c>
      <c r="F136" s="3">
        <v>0</v>
      </c>
      <c r="G136" s="3">
        <v>1</v>
      </c>
      <c r="H136" s="3" t="s">
        <v>51</v>
      </c>
      <c r="I136" s="3" t="s">
        <v>52</v>
      </c>
      <c r="J136" s="3" t="s">
        <v>51</v>
      </c>
    </row>
    <row r="137" spans="1:10" x14ac:dyDescent="0.2">
      <c r="A137" s="2" t="s">
        <v>149</v>
      </c>
      <c r="B137" s="3">
        <v>1</v>
      </c>
      <c r="C137" s="3">
        <v>1</v>
      </c>
      <c r="D137" s="3" t="s">
        <v>52</v>
      </c>
      <c r="E137" s="3">
        <v>1</v>
      </c>
      <c r="F137" s="3">
        <v>1</v>
      </c>
      <c r="G137" s="3">
        <v>1</v>
      </c>
      <c r="H137" s="3">
        <v>0</v>
      </c>
      <c r="I137" s="3" t="s">
        <v>52</v>
      </c>
      <c r="J137" s="3">
        <v>0</v>
      </c>
    </row>
    <row r="138" spans="1:10" x14ac:dyDescent="0.2">
      <c r="A138" s="2" t="s">
        <v>107</v>
      </c>
      <c r="B138" s="3">
        <v>1</v>
      </c>
      <c r="C138" s="3" t="s">
        <v>51</v>
      </c>
      <c r="D138" s="3" t="s">
        <v>52</v>
      </c>
      <c r="E138" s="3" t="s">
        <v>51</v>
      </c>
      <c r="F138" s="3">
        <v>0</v>
      </c>
      <c r="G138" s="3">
        <v>1</v>
      </c>
      <c r="H138" s="3" t="s">
        <v>51</v>
      </c>
      <c r="I138" s="3">
        <v>0</v>
      </c>
      <c r="J138" s="3" t="s">
        <v>51</v>
      </c>
    </row>
    <row r="139" spans="1:10" x14ac:dyDescent="0.2">
      <c r="A139" s="2" t="s">
        <v>152</v>
      </c>
      <c r="B139" s="3">
        <v>1</v>
      </c>
      <c r="C139" s="3" t="s">
        <v>51</v>
      </c>
      <c r="D139" s="3" t="s">
        <v>52</v>
      </c>
      <c r="E139" s="3" t="s">
        <v>51</v>
      </c>
      <c r="F139" s="3">
        <v>0</v>
      </c>
      <c r="G139" s="3">
        <v>1</v>
      </c>
      <c r="H139" s="3" t="s">
        <v>51</v>
      </c>
      <c r="I139" s="3">
        <v>0</v>
      </c>
      <c r="J139" s="3" t="s">
        <v>51</v>
      </c>
    </row>
    <row r="140" spans="1:10" x14ac:dyDescent="0.2">
      <c r="A140" s="2" t="s">
        <v>55</v>
      </c>
      <c r="B140" s="3">
        <v>1</v>
      </c>
      <c r="C140" s="3">
        <v>1</v>
      </c>
      <c r="D140" s="3" t="s">
        <v>52</v>
      </c>
      <c r="E140" s="3">
        <v>1</v>
      </c>
      <c r="F140" s="3">
        <v>1</v>
      </c>
      <c r="G140" s="3">
        <v>1</v>
      </c>
      <c r="H140" s="3">
        <v>0</v>
      </c>
      <c r="I140" s="3">
        <v>0</v>
      </c>
      <c r="J140" s="3">
        <v>0</v>
      </c>
    </row>
    <row r="141" spans="1:10" x14ac:dyDescent="0.2">
      <c r="A141" s="2" t="s">
        <v>120</v>
      </c>
      <c r="B141" s="3">
        <v>1</v>
      </c>
      <c r="C141" s="3" t="s">
        <v>51</v>
      </c>
      <c r="D141" s="3" t="s">
        <v>52</v>
      </c>
      <c r="E141" s="3" t="s">
        <v>51</v>
      </c>
      <c r="F141" s="3">
        <v>0</v>
      </c>
      <c r="G141" s="3">
        <v>1</v>
      </c>
      <c r="H141" s="3" t="s">
        <v>51</v>
      </c>
      <c r="I141" s="3">
        <v>0</v>
      </c>
      <c r="J141" s="3" t="s">
        <v>51</v>
      </c>
    </row>
    <row r="142" spans="1:10" x14ac:dyDescent="0.2">
      <c r="A142" s="2" t="s">
        <v>132</v>
      </c>
      <c r="B142" s="3">
        <v>1</v>
      </c>
      <c r="C142" s="3">
        <v>1</v>
      </c>
      <c r="D142" s="3" t="s">
        <v>52</v>
      </c>
      <c r="E142" s="3">
        <v>1</v>
      </c>
      <c r="F142" s="3">
        <v>0</v>
      </c>
      <c r="G142" s="3">
        <v>1</v>
      </c>
      <c r="H142" s="3">
        <v>0</v>
      </c>
      <c r="I142" s="3" t="s">
        <v>52</v>
      </c>
      <c r="J142" s="3">
        <v>0</v>
      </c>
    </row>
    <row r="143" spans="1:10" x14ac:dyDescent="0.2">
      <c r="A143" s="2" t="s">
        <v>110</v>
      </c>
      <c r="B143" s="3">
        <v>1</v>
      </c>
      <c r="C143" s="3" t="s">
        <v>51</v>
      </c>
      <c r="D143" s="3">
        <v>0</v>
      </c>
      <c r="E143" s="3" t="s">
        <v>51</v>
      </c>
      <c r="F143" s="3">
        <v>1</v>
      </c>
      <c r="G143" s="3">
        <v>1</v>
      </c>
      <c r="H143" s="3" t="s">
        <v>51</v>
      </c>
      <c r="I143" s="3">
        <v>0</v>
      </c>
      <c r="J143" s="3" t="s">
        <v>51</v>
      </c>
    </row>
    <row r="144" spans="1:10" x14ac:dyDescent="0.2">
      <c r="A144" s="2" t="s">
        <v>113</v>
      </c>
      <c r="B144" s="3">
        <v>1</v>
      </c>
      <c r="C144" s="3" t="s">
        <v>51</v>
      </c>
      <c r="D144" s="3" t="s">
        <v>52</v>
      </c>
      <c r="E144" s="3" t="s">
        <v>51</v>
      </c>
      <c r="F144" s="3">
        <v>0</v>
      </c>
      <c r="G144" s="3">
        <v>1</v>
      </c>
      <c r="H144" s="3" t="s">
        <v>51</v>
      </c>
      <c r="I144" s="3">
        <v>0</v>
      </c>
      <c r="J144" s="3" t="s">
        <v>51</v>
      </c>
    </row>
    <row r="145" spans="1:10" x14ac:dyDescent="0.2">
      <c r="A145" s="2" t="s">
        <v>153</v>
      </c>
      <c r="B145" s="3">
        <v>1</v>
      </c>
      <c r="C145" s="3">
        <v>1</v>
      </c>
      <c r="D145" s="3" t="s">
        <v>52</v>
      </c>
      <c r="E145" s="3">
        <v>1</v>
      </c>
      <c r="F145" s="3">
        <v>0</v>
      </c>
      <c r="G145" s="3">
        <v>1</v>
      </c>
      <c r="H145" s="3">
        <v>0</v>
      </c>
      <c r="I145" s="3">
        <v>0</v>
      </c>
      <c r="J145" s="3">
        <v>0</v>
      </c>
    </row>
    <row r="146" spans="1:10" x14ac:dyDescent="0.2">
      <c r="A146" s="2" t="s">
        <v>111</v>
      </c>
      <c r="B146" s="3">
        <v>1</v>
      </c>
      <c r="C146" s="3" t="s">
        <v>51</v>
      </c>
      <c r="D146" s="3" t="s">
        <v>52</v>
      </c>
      <c r="E146" s="3" t="s">
        <v>51</v>
      </c>
      <c r="F146" s="3">
        <v>0</v>
      </c>
      <c r="G146" s="3">
        <v>1</v>
      </c>
      <c r="H146" s="3" t="s">
        <v>51</v>
      </c>
      <c r="I146" s="3">
        <v>0</v>
      </c>
      <c r="J146" s="3" t="s">
        <v>51</v>
      </c>
    </row>
    <row r="147" spans="1:10" x14ac:dyDescent="0.2">
      <c r="A147" s="2" t="s">
        <v>153</v>
      </c>
      <c r="B147" s="3">
        <v>1</v>
      </c>
      <c r="C147" s="3" t="s">
        <v>51</v>
      </c>
      <c r="D147" s="3" t="s">
        <v>52</v>
      </c>
      <c r="E147" s="3" t="s">
        <v>51</v>
      </c>
      <c r="F147" s="3">
        <v>0</v>
      </c>
      <c r="G147" s="3">
        <v>1</v>
      </c>
      <c r="H147" s="3" t="s">
        <v>51</v>
      </c>
      <c r="I147" s="3">
        <v>0</v>
      </c>
      <c r="J147" s="3" t="s">
        <v>51</v>
      </c>
    </row>
    <row r="148" spans="1:10" x14ac:dyDescent="0.2">
      <c r="A148" s="2" t="s">
        <v>154</v>
      </c>
      <c r="B148" s="3">
        <v>1</v>
      </c>
      <c r="C148" s="3" t="s">
        <v>51</v>
      </c>
      <c r="D148" s="3">
        <v>0</v>
      </c>
      <c r="E148" s="3" t="s">
        <v>51</v>
      </c>
      <c r="F148" s="3">
        <v>1</v>
      </c>
      <c r="G148" s="3">
        <v>1</v>
      </c>
      <c r="H148" s="3" t="s">
        <v>51</v>
      </c>
      <c r="I148" s="3">
        <v>0</v>
      </c>
      <c r="J148" s="3" t="s">
        <v>51</v>
      </c>
    </row>
    <row r="149" spans="1:10" x14ac:dyDescent="0.2">
      <c r="A149" s="2" t="s">
        <v>70</v>
      </c>
      <c r="B149" s="3">
        <v>1</v>
      </c>
      <c r="C149" s="3" t="s">
        <v>51</v>
      </c>
      <c r="D149" s="3" t="s">
        <v>52</v>
      </c>
      <c r="E149" s="3" t="s">
        <v>51</v>
      </c>
      <c r="F149" s="3">
        <v>1</v>
      </c>
      <c r="G149" s="3">
        <v>1</v>
      </c>
      <c r="H149" s="3" t="s">
        <v>51</v>
      </c>
      <c r="I149" s="3">
        <v>0</v>
      </c>
      <c r="J149" s="3" t="s">
        <v>51</v>
      </c>
    </row>
    <row r="150" spans="1:10" x14ac:dyDescent="0.2">
      <c r="A150" s="2" t="s">
        <v>69</v>
      </c>
      <c r="B150" s="3">
        <v>1</v>
      </c>
      <c r="C150" s="3">
        <v>1</v>
      </c>
      <c r="D150" s="3" t="s">
        <v>52</v>
      </c>
      <c r="E150" s="3">
        <v>1</v>
      </c>
      <c r="F150" s="3">
        <v>1</v>
      </c>
      <c r="G150" s="3">
        <v>1</v>
      </c>
      <c r="H150" s="3">
        <v>0</v>
      </c>
      <c r="I150" s="3">
        <v>0</v>
      </c>
      <c r="J150" s="3">
        <v>0</v>
      </c>
    </row>
    <row r="151" spans="1:10" x14ac:dyDescent="0.2">
      <c r="A151" s="2" t="s">
        <v>151</v>
      </c>
      <c r="B151" s="3">
        <v>1</v>
      </c>
      <c r="C151" s="3">
        <v>1</v>
      </c>
      <c r="D151" s="3" t="s">
        <v>52</v>
      </c>
      <c r="E151" s="3">
        <v>1</v>
      </c>
      <c r="F151" s="3">
        <v>0</v>
      </c>
      <c r="G151" s="3">
        <v>1</v>
      </c>
      <c r="H151" s="3">
        <v>0</v>
      </c>
      <c r="I151" s="3">
        <v>0</v>
      </c>
      <c r="J151" s="3">
        <v>0</v>
      </c>
    </row>
    <row r="152" spans="1:10" x14ac:dyDescent="0.2">
      <c r="A152" s="2" t="s">
        <v>124</v>
      </c>
      <c r="B152" s="3">
        <v>1</v>
      </c>
      <c r="C152" s="3">
        <v>1</v>
      </c>
      <c r="D152" s="3" t="s">
        <v>52</v>
      </c>
      <c r="E152" s="3">
        <v>1</v>
      </c>
      <c r="F152" s="3">
        <v>0</v>
      </c>
      <c r="G152" s="3">
        <v>1</v>
      </c>
      <c r="H152" s="3">
        <v>0</v>
      </c>
      <c r="I152" s="3">
        <v>0</v>
      </c>
      <c r="J152" s="3">
        <v>0</v>
      </c>
    </row>
    <row r="153" spans="1:10" x14ac:dyDescent="0.2">
      <c r="A153" s="2" t="s">
        <v>84</v>
      </c>
      <c r="B153" s="3">
        <v>1</v>
      </c>
      <c r="C153" s="3" t="s">
        <v>51</v>
      </c>
      <c r="D153" s="3" t="s">
        <v>52</v>
      </c>
      <c r="E153" s="3" t="s">
        <v>51</v>
      </c>
      <c r="F153" s="3">
        <v>0</v>
      </c>
      <c r="G153" s="3">
        <v>1</v>
      </c>
      <c r="H153" s="3" t="s">
        <v>51</v>
      </c>
      <c r="I153" s="3" t="s">
        <v>52</v>
      </c>
      <c r="J153" s="3" t="s">
        <v>51</v>
      </c>
    </row>
    <row r="154" spans="1:10" x14ac:dyDescent="0.2">
      <c r="A154" s="2" t="s">
        <v>155</v>
      </c>
      <c r="B154" s="3">
        <v>1</v>
      </c>
      <c r="C154" s="3" t="s">
        <v>51</v>
      </c>
      <c r="D154" s="3" t="s">
        <v>52</v>
      </c>
      <c r="E154" s="3" t="s">
        <v>51</v>
      </c>
      <c r="F154" s="3">
        <v>1</v>
      </c>
      <c r="G154" s="3">
        <v>1</v>
      </c>
      <c r="H154" s="3" t="s">
        <v>51</v>
      </c>
      <c r="I154" s="3">
        <v>0</v>
      </c>
      <c r="J154" s="3" t="s">
        <v>51</v>
      </c>
    </row>
    <row r="155" spans="1:10" x14ac:dyDescent="0.2">
      <c r="A155" s="2" t="s">
        <v>156</v>
      </c>
      <c r="B155" s="3">
        <v>1</v>
      </c>
      <c r="C155" s="3" t="s">
        <v>51</v>
      </c>
      <c r="D155" s="3">
        <v>0</v>
      </c>
      <c r="E155" s="3" t="s">
        <v>51</v>
      </c>
      <c r="F155" s="3">
        <v>1</v>
      </c>
      <c r="G155" s="3">
        <v>1</v>
      </c>
      <c r="H155" s="3" t="s">
        <v>51</v>
      </c>
      <c r="I155" s="3">
        <v>0</v>
      </c>
      <c r="J155" s="3" t="s">
        <v>51</v>
      </c>
    </row>
    <row r="156" spans="1:10" x14ac:dyDescent="0.2">
      <c r="A156" s="2" t="s">
        <v>121</v>
      </c>
      <c r="B156" s="3">
        <v>1</v>
      </c>
      <c r="C156" s="3" t="s">
        <v>51</v>
      </c>
      <c r="D156" s="3">
        <v>0</v>
      </c>
      <c r="E156" s="3" t="s">
        <v>51</v>
      </c>
      <c r="F156" s="3">
        <v>1</v>
      </c>
      <c r="G156" s="3">
        <v>1</v>
      </c>
      <c r="H156" s="3" t="s">
        <v>51</v>
      </c>
      <c r="I156" s="3">
        <v>0</v>
      </c>
      <c r="J156" s="3" t="s">
        <v>51</v>
      </c>
    </row>
    <row r="157" spans="1:10" x14ac:dyDescent="0.2">
      <c r="A157" s="2" t="s">
        <v>50</v>
      </c>
      <c r="B157" s="3">
        <v>1</v>
      </c>
      <c r="C157" s="3">
        <v>1</v>
      </c>
      <c r="D157" s="3" t="s">
        <v>52</v>
      </c>
      <c r="E157" s="3">
        <v>1</v>
      </c>
      <c r="F157" s="3">
        <v>1</v>
      </c>
      <c r="G157" s="3">
        <v>1</v>
      </c>
      <c r="H157" s="3">
        <v>0</v>
      </c>
      <c r="I157" s="3" t="s">
        <v>52</v>
      </c>
      <c r="J157" s="3">
        <v>0</v>
      </c>
    </row>
    <row r="158" spans="1:10" x14ac:dyDescent="0.2">
      <c r="A158" s="2" t="s">
        <v>145</v>
      </c>
      <c r="B158" s="3">
        <v>1</v>
      </c>
      <c r="C158" s="3" t="s">
        <v>51</v>
      </c>
      <c r="D158" s="3">
        <v>0</v>
      </c>
      <c r="E158" s="3" t="s">
        <v>51</v>
      </c>
      <c r="F158" s="3">
        <v>1</v>
      </c>
      <c r="G158" s="3">
        <v>1</v>
      </c>
      <c r="H158" s="3" t="s">
        <v>51</v>
      </c>
      <c r="I158" s="3">
        <v>0</v>
      </c>
      <c r="J158" s="3" t="s">
        <v>51</v>
      </c>
    </row>
    <row r="159" spans="1:10" x14ac:dyDescent="0.2">
      <c r="A159" s="2" t="s">
        <v>57</v>
      </c>
      <c r="B159" s="3">
        <v>1</v>
      </c>
      <c r="C159" s="3" t="s">
        <v>51</v>
      </c>
      <c r="D159" s="3" t="s">
        <v>52</v>
      </c>
      <c r="E159" s="3" t="s">
        <v>51</v>
      </c>
      <c r="F159" s="3">
        <v>1</v>
      </c>
      <c r="G159" s="3">
        <v>1</v>
      </c>
      <c r="H159" s="3" t="s">
        <v>51</v>
      </c>
      <c r="I159" s="3" t="s">
        <v>52</v>
      </c>
      <c r="J159" s="3" t="s">
        <v>51</v>
      </c>
    </row>
    <row r="160" spans="1:10" x14ac:dyDescent="0.2">
      <c r="A160" s="2" t="s">
        <v>148</v>
      </c>
      <c r="B160" s="3">
        <v>1</v>
      </c>
      <c r="C160" s="3" t="s">
        <v>51</v>
      </c>
      <c r="D160" s="3">
        <v>0</v>
      </c>
      <c r="E160" s="3" t="s">
        <v>51</v>
      </c>
      <c r="F160" s="3">
        <v>1</v>
      </c>
      <c r="G160" s="3">
        <v>1</v>
      </c>
      <c r="H160" s="3" t="s">
        <v>51</v>
      </c>
      <c r="I160" s="3">
        <v>0</v>
      </c>
      <c r="J160" s="3" t="s">
        <v>51</v>
      </c>
    </row>
    <row r="161" spans="1:10" x14ac:dyDescent="0.2">
      <c r="A161" s="2" t="s">
        <v>157</v>
      </c>
      <c r="B161" s="3">
        <v>1</v>
      </c>
      <c r="C161" s="3" t="s">
        <v>51</v>
      </c>
      <c r="D161" s="3" t="s">
        <v>52</v>
      </c>
      <c r="E161" s="3" t="s">
        <v>51</v>
      </c>
      <c r="F161" s="3">
        <v>0</v>
      </c>
      <c r="G161" s="3">
        <v>1</v>
      </c>
      <c r="H161" s="3" t="s">
        <v>51</v>
      </c>
      <c r="I161" s="3" t="s">
        <v>52</v>
      </c>
      <c r="J161" s="3" t="s">
        <v>51</v>
      </c>
    </row>
    <row r="162" spans="1:10" x14ac:dyDescent="0.2">
      <c r="A162" s="2" t="s">
        <v>158</v>
      </c>
      <c r="B162" s="3">
        <v>1</v>
      </c>
      <c r="C162" s="3" t="s">
        <v>51</v>
      </c>
      <c r="D162" s="3" t="s">
        <v>52</v>
      </c>
      <c r="E162" s="3" t="s">
        <v>51</v>
      </c>
      <c r="F162" s="3">
        <v>0</v>
      </c>
      <c r="G162" s="3">
        <v>1</v>
      </c>
      <c r="H162" s="3" t="s">
        <v>51</v>
      </c>
      <c r="I162" s="3" t="s">
        <v>52</v>
      </c>
      <c r="J162" s="3" t="s">
        <v>51</v>
      </c>
    </row>
    <row r="163" spans="1:10" x14ac:dyDescent="0.2">
      <c r="A163" s="2" t="s">
        <v>159</v>
      </c>
      <c r="B163" s="3">
        <v>1</v>
      </c>
      <c r="C163" s="3" t="s">
        <v>51</v>
      </c>
      <c r="D163" s="3">
        <v>0</v>
      </c>
      <c r="E163" s="3" t="s">
        <v>51</v>
      </c>
      <c r="F163" s="3">
        <v>1</v>
      </c>
      <c r="G163" s="3">
        <v>1</v>
      </c>
      <c r="H163" s="3" t="s">
        <v>51</v>
      </c>
      <c r="I163" s="3" t="s">
        <v>52</v>
      </c>
      <c r="J163" s="3" t="s">
        <v>51</v>
      </c>
    </row>
    <row r="164" spans="1:10" x14ac:dyDescent="0.2">
      <c r="A164" s="2" t="s">
        <v>58</v>
      </c>
      <c r="B164" s="3">
        <v>1</v>
      </c>
      <c r="C164" s="3" t="s">
        <v>51</v>
      </c>
      <c r="D164" s="3" t="s">
        <v>52</v>
      </c>
      <c r="E164" s="3" t="s">
        <v>51</v>
      </c>
      <c r="F164" s="3">
        <v>1</v>
      </c>
      <c r="G164" s="3">
        <v>1</v>
      </c>
      <c r="H164" s="3" t="s">
        <v>51</v>
      </c>
      <c r="I164" s="3">
        <v>0</v>
      </c>
      <c r="J164" s="3" t="s">
        <v>51</v>
      </c>
    </row>
    <row r="165" spans="1:10" x14ac:dyDescent="0.2">
      <c r="A165" s="2" t="s">
        <v>141</v>
      </c>
      <c r="B165" s="3">
        <v>1</v>
      </c>
      <c r="C165" s="3" t="s">
        <v>51</v>
      </c>
      <c r="D165" s="3" t="s">
        <v>52</v>
      </c>
      <c r="E165" s="3" t="s">
        <v>51</v>
      </c>
      <c r="F165" s="3">
        <v>0</v>
      </c>
      <c r="G165" s="3">
        <v>1</v>
      </c>
      <c r="H165" s="3" t="s">
        <v>51</v>
      </c>
      <c r="I165" s="3" t="s">
        <v>52</v>
      </c>
      <c r="J165" s="3" t="s">
        <v>51</v>
      </c>
    </row>
    <row r="166" spans="1:10" x14ac:dyDescent="0.2">
      <c r="A166" s="2" t="s">
        <v>95</v>
      </c>
      <c r="B166" s="3">
        <v>1</v>
      </c>
      <c r="C166" s="3">
        <v>1</v>
      </c>
      <c r="D166" s="3">
        <v>0</v>
      </c>
      <c r="E166" s="3">
        <v>1</v>
      </c>
      <c r="F166" s="3">
        <v>1</v>
      </c>
      <c r="G166" s="3">
        <v>1</v>
      </c>
      <c r="H166" s="3">
        <v>0</v>
      </c>
      <c r="I166" s="3">
        <v>0</v>
      </c>
      <c r="J166" s="3">
        <v>0</v>
      </c>
    </row>
    <row r="167" spans="1:10" x14ac:dyDescent="0.2">
      <c r="A167" s="2" t="s">
        <v>160</v>
      </c>
      <c r="B167" s="3">
        <v>1</v>
      </c>
      <c r="C167" s="3" t="s">
        <v>51</v>
      </c>
      <c r="D167" s="3" t="s">
        <v>52</v>
      </c>
      <c r="E167" s="3" t="s">
        <v>51</v>
      </c>
      <c r="F167" s="3">
        <v>1</v>
      </c>
      <c r="G167" s="3">
        <v>1</v>
      </c>
      <c r="H167" s="3" t="s">
        <v>51</v>
      </c>
      <c r="I167" s="3">
        <v>0</v>
      </c>
      <c r="J167" s="3" t="s">
        <v>51</v>
      </c>
    </row>
    <row r="168" spans="1:10" x14ac:dyDescent="0.2">
      <c r="A168" s="2" t="s">
        <v>158</v>
      </c>
      <c r="B168" s="3">
        <v>1</v>
      </c>
      <c r="C168" s="3">
        <v>1</v>
      </c>
      <c r="D168" s="3" t="s">
        <v>52</v>
      </c>
      <c r="E168" s="3">
        <v>1</v>
      </c>
      <c r="F168" s="3">
        <v>0</v>
      </c>
      <c r="G168" s="3">
        <v>1</v>
      </c>
      <c r="H168" s="3">
        <v>0</v>
      </c>
      <c r="I168" s="3" t="s">
        <v>52</v>
      </c>
      <c r="J168" s="3">
        <v>0</v>
      </c>
    </row>
    <row r="169" spans="1:10" x14ac:dyDescent="0.2">
      <c r="A169" s="2" t="s">
        <v>161</v>
      </c>
      <c r="B169" s="3">
        <v>1</v>
      </c>
      <c r="C169" s="3">
        <v>1</v>
      </c>
      <c r="D169" s="3" t="s">
        <v>52</v>
      </c>
      <c r="E169" s="3">
        <v>1</v>
      </c>
      <c r="F169" s="3">
        <v>0</v>
      </c>
      <c r="G169" s="3">
        <v>1</v>
      </c>
      <c r="H169" s="3">
        <v>0</v>
      </c>
      <c r="I169" s="3" t="s">
        <v>52</v>
      </c>
      <c r="J169" s="3">
        <v>0</v>
      </c>
    </row>
    <row r="170" spans="1:10" x14ac:dyDescent="0.2">
      <c r="A170" s="6" t="s">
        <v>162</v>
      </c>
      <c r="B170" s="3">
        <v>1</v>
      </c>
      <c r="C170" s="3" t="s">
        <v>51</v>
      </c>
      <c r="D170" s="3" t="s">
        <v>52</v>
      </c>
      <c r="E170" s="3" t="s">
        <v>51</v>
      </c>
      <c r="F170" s="3">
        <v>1</v>
      </c>
      <c r="G170" s="3">
        <v>1</v>
      </c>
      <c r="H170" s="3" t="s">
        <v>51</v>
      </c>
      <c r="I170" s="3">
        <v>0</v>
      </c>
      <c r="J170" s="3" t="s">
        <v>51</v>
      </c>
    </row>
    <row r="171" spans="1:10" x14ac:dyDescent="0.2">
      <c r="A171" s="2" t="s">
        <v>147</v>
      </c>
      <c r="B171" s="3">
        <v>1</v>
      </c>
      <c r="C171" s="3" t="s">
        <v>51</v>
      </c>
      <c r="D171" s="3" t="s">
        <v>52</v>
      </c>
      <c r="E171" s="3" t="s">
        <v>51</v>
      </c>
      <c r="F171" s="3">
        <v>0</v>
      </c>
      <c r="G171" s="3">
        <v>1</v>
      </c>
      <c r="H171" s="3" t="s">
        <v>51</v>
      </c>
      <c r="I171" s="3">
        <v>0</v>
      </c>
      <c r="J171" s="3" t="s">
        <v>51</v>
      </c>
    </row>
    <row r="172" spans="1:10" x14ac:dyDescent="0.2">
      <c r="A172" s="2" t="s">
        <v>101</v>
      </c>
      <c r="B172" s="3">
        <v>1</v>
      </c>
      <c r="C172" s="3">
        <v>1</v>
      </c>
      <c r="D172" s="3" t="s">
        <v>52</v>
      </c>
      <c r="E172" s="3">
        <v>1</v>
      </c>
      <c r="F172" s="3">
        <v>0</v>
      </c>
      <c r="G172" s="3">
        <v>1</v>
      </c>
      <c r="H172" s="3">
        <v>0</v>
      </c>
      <c r="I172" s="3">
        <v>0</v>
      </c>
      <c r="J172" s="3">
        <v>0</v>
      </c>
    </row>
    <row r="173" spans="1:10" x14ac:dyDescent="0.2">
      <c r="A173" s="2" t="s">
        <v>163</v>
      </c>
      <c r="B173" s="3">
        <v>1</v>
      </c>
      <c r="C173" s="3" t="s">
        <v>51</v>
      </c>
      <c r="D173" s="3">
        <v>0</v>
      </c>
      <c r="E173" s="3" t="s">
        <v>51</v>
      </c>
      <c r="F173" s="3">
        <v>1</v>
      </c>
      <c r="G173" s="3">
        <v>1</v>
      </c>
      <c r="H173" s="3" t="s">
        <v>51</v>
      </c>
      <c r="I173" s="3">
        <v>0</v>
      </c>
      <c r="J173" s="3" t="s">
        <v>51</v>
      </c>
    </row>
    <row r="174" spans="1:10" x14ac:dyDescent="0.2">
      <c r="A174" s="2" t="s">
        <v>59</v>
      </c>
      <c r="B174" s="3">
        <v>1</v>
      </c>
      <c r="C174" s="3" t="s">
        <v>51</v>
      </c>
      <c r="D174" s="3">
        <v>0</v>
      </c>
      <c r="E174" s="3" t="s">
        <v>51</v>
      </c>
      <c r="F174" s="3">
        <v>1</v>
      </c>
      <c r="G174" s="3">
        <v>1</v>
      </c>
      <c r="H174" s="3" t="s">
        <v>51</v>
      </c>
      <c r="I174" s="3">
        <v>0</v>
      </c>
      <c r="J174" s="3" t="s">
        <v>51</v>
      </c>
    </row>
    <row r="175" spans="1:10" x14ac:dyDescent="0.2">
      <c r="A175" s="2" t="s">
        <v>127</v>
      </c>
      <c r="B175" s="3">
        <v>1</v>
      </c>
      <c r="C175" s="3" t="s">
        <v>51</v>
      </c>
      <c r="D175" s="3" t="s">
        <v>52</v>
      </c>
      <c r="E175" s="3" t="s">
        <v>51</v>
      </c>
      <c r="F175" s="3">
        <v>1</v>
      </c>
      <c r="G175" s="3">
        <v>1</v>
      </c>
      <c r="H175" s="3" t="s">
        <v>51</v>
      </c>
      <c r="I175" s="3" t="s">
        <v>52</v>
      </c>
      <c r="J175" s="3" t="s">
        <v>51</v>
      </c>
    </row>
    <row r="176" spans="1:10" x14ac:dyDescent="0.2">
      <c r="A176" s="2" t="s">
        <v>164</v>
      </c>
      <c r="B176" s="3">
        <v>1</v>
      </c>
      <c r="C176" s="3" t="s">
        <v>51</v>
      </c>
      <c r="D176" s="3" t="s">
        <v>52</v>
      </c>
      <c r="E176" s="3" t="s">
        <v>51</v>
      </c>
      <c r="F176" s="3">
        <v>0</v>
      </c>
      <c r="G176" s="3">
        <v>1</v>
      </c>
      <c r="H176" s="3" t="s">
        <v>51</v>
      </c>
      <c r="I176" s="3" t="s">
        <v>52</v>
      </c>
      <c r="J176" s="3" t="s">
        <v>51</v>
      </c>
    </row>
    <row r="177" spans="1:10" x14ac:dyDescent="0.2">
      <c r="A177" s="2" t="s">
        <v>144</v>
      </c>
      <c r="B177" s="3">
        <v>1</v>
      </c>
      <c r="C177" s="3">
        <v>1</v>
      </c>
      <c r="D177" s="3">
        <v>0</v>
      </c>
      <c r="E177" s="3">
        <v>1</v>
      </c>
      <c r="F177" s="3">
        <v>1</v>
      </c>
      <c r="G177" s="3">
        <v>1</v>
      </c>
      <c r="H177" s="3">
        <v>0</v>
      </c>
      <c r="I177" s="3">
        <v>0</v>
      </c>
      <c r="J177" s="3">
        <v>0</v>
      </c>
    </row>
    <row r="178" spans="1:10" x14ac:dyDescent="0.2">
      <c r="A178" s="2" t="s">
        <v>140</v>
      </c>
      <c r="B178" s="3">
        <v>1</v>
      </c>
      <c r="C178" s="3" t="s">
        <v>51</v>
      </c>
      <c r="D178" s="3">
        <v>0</v>
      </c>
      <c r="E178" s="3" t="s">
        <v>51</v>
      </c>
      <c r="F178" s="3">
        <v>0</v>
      </c>
      <c r="G178" s="3">
        <v>1</v>
      </c>
      <c r="H178" s="3" t="s">
        <v>51</v>
      </c>
      <c r="I178" s="3">
        <v>0</v>
      </c>
      <c r="J178" s="3" t="s">
        <v>51</v>
      </c>
    </row>
    <row r="179" spans="1:10" x14ac:dyDescent="0.2">
      <c r="A179" s="2" t="s">
        <v>165</v>
      </c>
      <c r="B179" s="3">
        <v>1</v>
      </c>
      <c r="C179" s="3" t="s">
        <v>51</v>
      </c>
      <c r="D179" s="3" t="s">
        <v>52</v>
      </c>
      <c r="E179" s="3" t="s">
        <v>51</v>
      </c>
      <c r="F179" s="3">
        <v>1</v>
      </c>
      <c r="G179" s="3">
        <v>1</v>
      </c>
      <c r="H179" s="3" t="s">
        <v>51</v>
      </c>
      <c r="I179" s="3">
        <v>0</v>
      </c>
      <c r="J179" s="3" t="s">
        <v>51</v>
      </c>
    </row>
    <row r="180" spans="1:10" x14ac:dyDescent="0.2">
      <c r="A180" s="2" t="s">
        <v>54</v>
      </c>
      <c r="B180" s="3">
        <v>1</v>
      </c>
      <c r="C180" s="3" t="s">
        <v>51</v>
      </c>
      <c r="D180" s="3" t="s">
        <v>52</v>
      </c>
      <c r="E180" s="3" t="s">
        <v>51</v>
      </c>
      <c r="F180" s="3">
        <v>1</v>
      </c>
      <c r="G180" s="3">
        <v>1</v>
      </c>
      <c r="H180" s="3" t="s">
        <v>51</v>
      </c>
      <c r="I180" s="3" t="s">
        <v>52</v>
      </c>
      <c r="J180" s="3" t="s">
        <v>51</v>
      </c>
    </row>
    <row r="181" spans="1:10" x14ac:dyDescent="0.2">
      <c r="A181" s="2" t="s">
        <v>80</v>
      </c>
      <c r="B181" s="3">
        <v>1</v>
      </c>
      <c r="C181" s="3">
        <v>1</v>
      </c>
      <c r="D181" s="3" t="s">
        <v>52</v>
      </c>
      <c r="E181" s="3">
        <v>1</v>
      </c>
      <c r="F181" s="3">
        <v>0</v>
      </c>
      <c r="G181" s="3">
        <v>1</v>
      </c>
      <c r="H181" s="3">
        <v>0</v>
      </c>
      <c r="I181" s="3">
        <v>0</v>
      </c>
      <c r="J181" s="3">
        <v>0</v>
      </c>
    </row>
    <row r="182" spans="1:10" x14ac:dyDescent="0.2">
      <c r="A182" s="2" t="s">
        <v>166</v>
      </c>
      <c r="B182" s="3">
        <v>1</v>
      </c>
      <c r="C182" s="3" t="s">
        <v>51</v>
      </c>
      <c r="D182" s="3" t="s">
        <v>52</v>
      </c>
      <c r="E182" s="3" t="s">
        <v>51</v>
      </c>
      <c r="F182" s="3">
        <v>1</v>
      </c>
      <c r="G182" s="3">
        <v>1</v>
      </c>
      <c r="H182" s="3" t="s">
        <v>51</v>
      </c>
      <c r="I182" s="3">
        <v>0</v>
      </c>
      <c r="J182" s="3" t="s">
        <v>51</v>
      </c>
    </row>
    <row r="183" spans="1:10" x14ac:dyDescent="0.2">
      <c r="A183" s="2" t="s">
        <v>92</v>
      </c>
      <c r="B183" s="3">
        <v>1</v>
      </c>
      <c r="C183" s="3">
        <v>1</v>
      </c>
      <c r="D183" s="3" t="s">
        <v>52</v>
      </c>
      <c r="E183" s="3">
        <v>1</v>
      </c>
      <c r="F183" s="3">
        <v>0</v>
      </c>
      <c r="G183" s="3">
        <v>1</v>
      </c>
      <c r="H183" s="3">
        <v>0</v>
      </c>
      <c r="I183" s="3">
        <v>0</v>
      </c>
      <c r="J183" s="3">
        <v>0</v>
      </c>
    </row>
    <row r="184" spans="1:10" x14ac:dyDescent="0.2">
      <c r="A184" s="2" t="s">
        <v>161</v>
      </c>
      <c r="B184" s="3">
        <v>1</v>
      </c>
      <c r="C184" s="3" t="s">
        <v>51</v>
      </c>
      <c r="D184" s="3" t="s">
        <v>52</v>
      </c>
      <c r="E184" s="3" t="s">
        <v>51</v>
      </c>
      <c r="F184" s="3">
        <v>0</v>
      </c>
      <c r="G184" s="3">
        <v>1</v>
      </c>
      <c r="H184" s="3" t="s">
        <v>51</v>
      </c>
      <c r="I184" s="3" t="s">
        <v>52</v>
      </c>
      <c r="J184" s="3" t="s">
        <v>51</v>
      </c>
    </row>
    <row r="185" spans="1:10" x14ac:dyDescent="0.2">
      <c r="A185" s="2" t="s">
        <v>71</v>
      </c>
      <c r="B185" s="3">
        <v>1</v>
      </c>
      <c r="C185" s="3" t="s">
        <v>51</v>
      </c>
      <c r="D185" s="3">
        <v>0</v>
      </c>
      <c r="E185" s="3" t="s">
        <v>51</v>
      </c>
      <c r="F185" s="3">
        <v>0</v>
      </c>
      <c r="G185" s="3">
        <v>1</v>
      </c>
      <c r="H185" s="3" t="s">
        <v>51</v>
      </c>
      <c r="I185" s="3" t="s">
        <v>52</v>
      </c>
      <c r="J185" s="3" t="s">
        <v>51</v>
      </c>
    </row>
    <row r="186" spans="1:10" x14ac:dyDescent="0.2">
      <c r="A186" s="2" t="s">
        <v>166</v>
      </c>
      <c r="B186" s="3">
        <v>1</v>
      </c>
      <c r="C186" s="3">
        <v>1</v>
      </c>
      <c r="D186" s="3">
        <v>0</v>
      </c>
      <c r="E186" s="3">
        <v>1</v>
      </c>
      <c r="F186" s="3">
        <v>1</v>
      </c>
      <c r="G186" s="3">
        <v>1</v>
      </c>
      <c r="H186" s="3">
        <v>0</v>
      </c>
      <c r="I186" s="3">
        <v>0</v>
      </c>
      <c r="J186" s="3">
        <v>0</v>
      </c>
    </row>
    <row r="187" spans="1:10" x14ac:dyDescent="0.2">
      <c r="A187" s="2" t="s">
        <v>167</v>
      </c>
      <c r="B187" s="3">
        <v>1</v>
      </c>
      <c r="C187" s="3" t="s">
        <v>51</v>
      </c>
      <c r="D187" s="3" t="s">
        <v>52</v>
      </c>
      <c r="E187" s="3" t="s">
        <v>51</v>
      </c>
      <c r="F187" s="3">
        <v>0</v>
      </c>
      <c r="G187" s="3">
        <v>1</v>
      </c>
      <c r="H187" s="3" t="s">
        <v>51</v>
      </c>
      <c r="I187" s="3">
        <v>0</v>
      </c>
      <c r="J187" s="3" t="s">
        <v>51</v>
      </c>
    </row>
    <row r="188" spans="1:10" x14ac:dyDescent="0.2">
      <c r="A188" s="2" t="s">
        <v>137</v>
      </c>
      <c r="B188" s="3">
        <v>1</v>
      </c>
      <c r="C188" s="3">
        <v>1</v>
      </c>
      <c r="D188" s="3">
        <v>0</v>
      </c>
      <c r="E188" s="3">
        <v>1</v>
      </c>
      <c r="F188" s="3">
        <v>1</v>
      </c>
      <c r="G188" s="3">
        <v>1</v>
      </c>
      <c r="H188" s="3">
        <v>0</v>
      </c>
      <c r="I188" s="3">
        <v>0</v>
      </c>
      <c r="J188" s="3">
        <v>0</v>
      </c>
    </row>
    <row r="189" spans="1:10" x14ac:dyDescent="0.2">
      <c r="A189" s="2" t="s">
        <v>168</v>
      </c>
      <c r="B189" s="3">
        <v>1</v>
      </c>
      <c r="C189" s="3" t="s">
        <v>51</v>
      </c>
      <c r="D189" s="3" t="s">
        <v>52</v>
      </c>
      <c r="E189" s="3" t="s">
        <v>51</v>
      </c>
      <c r="F189" s="3">
        <v>1</v>
      </c>
      <c r="G189" s="3">
        <v>1</v>
      </c>
      <c r="H189" s="3" t="s">
        <v>51</v>
      </c>
      <c r="I189" s="3">
        <v>0</v>
      </c>
      <c r="J189" s="3" t="s">
        <v>51</v>
      </c>
    </row>
    <row r="190" spans="1:10" x14ac:dyDescent="0.2">
      <c r="A190" s="2" t="s">
        <v>125</v>
      </c>
      <c r="B190" s="3">
        <v>1</v>
      </c>
      <c r="C190" s="3" t="s">
        <v>51</v>
      </c>
      <c r="D190" s="3">
        <v>0</v>
      </c>
      <c r="E190" s="3" t="s">
        <v>51</v>
      </c>
      <c r="F190" s="3">
        <v>1</v>
      </c>
      <c r="G190" s="3">
        <v>1</v>
      </c>
      <c r="H190" s="3" t="s">
        <v>51</v>
      </c>
      <c r="I190" s="3">
        <v>0</v>
      </c>
      <c r="J190" s="3" t="s">
        <v>51</v>
      </c>
    </row>
    <row r="191" spans="1:10" x14ac:dyDescent="0.2">
      <c r="A191" s="2" t="s">
        <v>65</v>
      </c>
      <c r="B191" s="3">
        <v>1</v>
      </c>
      <c r="C191" s="3">
        <v>1</v>
      </c>
      <c r="D191" s="3">
        <v>0</v>
      </c>
      <c r="E191" s="3">
        <v>1</v>
      </c>
      <c r="F191" s="3">
        <v>1</v>
      </c>
      <c r="G191" s="3">
        <v>1</v>
      </c>
      <c r="H191" s="3">
        <v>0</v>
      </c>
      <c r="I191" s="3">
        <v>0</v>
      </c>
      <c r="J191" s="3">
        <v>0</v>
      </c>
    </row>
    <row r="192" spans="1:10" x14ac:dyDescent="0.2">
      <c r="A192" s="2" t="s">
        <v>128</v>
      </c>
      <c r="B192" s="3">
        <v>1</v>
      </c>
      <c r="C192" s="3">
        <v>1</v>
      </c>
      <c r="D192" s="3">
        <v>0</v>
      </c>
      <c r="E192" s="3">
        <v>1</v>
      </c>
      <c r="F192" s="3">
        <v>1</v>
      </c>
      <c r="G192" s="3">
        <v>1</v>
      </c>
      <c r="H192" s="3">
        <v>0</v>
      </c>
      <c r="I192" s="3">
        <v>0</v>
      </c>
      <c r="J192" s="3">
        <v>0</v>
      </c>
    </row>
    <row r="193" spans="1:10" x14ac:dyDescent="0.2">
      <c r="A193" s="2" t="s">
        <v>82</v>
      </c>
      <c r="B193" s="3">
        <v>1</v>
      </c>
      <c r="C193" s="3" t="s">
        <v>51</v>
      </c>
      <c r="D193" s="3" t="s">
        <v>52</v>
      </c>
      <c r="E193" s="3" t="s">
        <v>51</v>
      </c>
      <c r="F193" s="3">
        <v>1</v>
      </c>
      <c r="G193" s="3">
        <v>1</v>
      </c>
      <c r="H193" s="3" t="s">
        <v>51</v>
      </c>
      <c r="I193" s="3">
        <v>0</v>
      </c>
      <c r="J193" s="3" t="s">
        <v>51</v>
      </c>
    </row>
    <row r="194" spans="1:10" x14ac:dyDescent="0.2">
      <c r="A194" s="2" t="s">
        <v>88</v>
      </c>
      <c r="B194" s="3">
        <v>1</v>
      </c>
      <c r="C194" s="3">
        <v>1</v>
      </c>
      <c r="D194" s="3" t="s">
        <v>52</v>
      </c>
      <c r="E194" s="3">
        <v>1</v>
      </c>
      <c r="F194" s="3">
        <v>0</v>
      </c>
      <c r="G194" s="3">
        <v>1</v>
      </c>
      <c r="H194" s="3">
        <v>0</v>
      </c>
      <c r="I194" s="3">
        <v>0</v>
      </c>
      <c r="J194" s="3">
        <v>0</v>
      </c>
    </row>
    <row r="195" spans="1:10" x14ac:dyDescent="0.2">
      <c r="A195" s="2" t="s">
        <v>143</v>
      </c>
      <c r="B195" s="3">
        <v>1</v>
      </c>
      <c r="C195" s="3">
        <v>1</v>
      </c>
      <c r="D195" s="3">
        <v>0</v>
      </c>
      <c r="E195" s="3">
        <v>1</v>
      </c>
      <c r="F195" s="3">
        <v>1</v>
      </c>
      <c r="G195" s="3">
        <v>1</v>
      </c>
      <c r="H195" s="3">
        <v>0</v>
      </c>
      <c r="I195" s="3">
        <v>0</v>
      </c>
      <c r="J195" s="3">
        <v>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352"/>
  <sheetViews>
    <sheetView topLeftCell="A316" workbookViewId="0">
      <selection activeCell="D8" activeCellId="1" sqref="A4:C20 D8"/>
    </sheetView>
  </sheetViews>
  <sheetFormatPr defaultColWidth="18.7109375" defaultRowHeight="11.25" x14ac:dyDescent="0.2"/>
  <cols>
    <col min="1" max="224" width="18.7109375" style="3" customWidth="1"/>
    <col min="225" max="16384" width="18.7109375" style="2"/>
  </cols>
  <sheetData>
    <row r="1" spans="1:10" x14ac:dyDescent="0.2">
      <c r="A1" s="4" t="s">
        <v>40</v>
      </c>
      <c r="B1" s="5" t="s">
        <v>41</v>
      </c>
      <c r="C1" s="5" t="s">
        <v>42</v>
      </c>
      <c r="D1" s="5" t="s">
        <v>43</v>
      </c>
      <c r="E1" s="5" t="s">
        <v>44</v>
      </c>
      <c r="F1" s="5" t="s">
        <v>45</v>
      </c>
      <c r="G1" s="5" t="s">
        <v>46</v>
      </c>
      <c r="H1" s="5" t="s">
        <v>47</v>
      </c>
      <c r="I1" s="5" t="s">
        <v>48</v>
      </c>
      <c r="J1" s="5" t="s">
        <v>49</v>
      </c>
    </row>
    <row r="2" spans="1:10" x14ac:dyDescent="0.2">
      <c r="A2" s="3" t="s">
        <v>169</v>
      </c>
      <c r="B2" s="3">
        <v>1</v>
      </c>
      <c r="C2" s="3">
        <v>1</v>
      </c>
      <c r="D2" s="3">
        <v>0</v>
      </c>
      <c r="E2" s="3">
        <v>1</v>
      </c>
      <c r="F2" s="3">
        <v>1</v>
      </c>
      <c r="G2" s="3">
        <v>0</v>
      </c>
      <c r="H2" s="3">
        <v>0</v>
      </c>
      <c r="I2" s="3">
        <v>0</v>
      </c>
      <c r="J2" s="3">
        <v>1</v>
      </c>
    </row>
    <row r="3" spans="1:10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3" t="s">
        <v>170</v>
      </c>
      <c r="B4" s="3">
        <v>1</v>
      </c>
      <c r="C4" s="3">
        <v>1</v>
      </c>
      <c r="D4" s="3">
        <v>0</v>
      </c>
      <c r="E4" s="3">
        <v>1</v>
      </c>
      <c r="F4" s="3">
        <v>1</v>
      </c>
      <c r="G4" s="3">
        <v>0</v>
      </c>
      <c r="H4" s="3">
        <v>0</v>
      </c>
      <c r="I4" s="3">
        <v>1</v>
      </c>
      <c r="J4" s="3">
        <v>1</v>
      </c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3" t="s">
        <v>171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1</v>
      </c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3" t="s">
        <v>172</v>
      </c>
      <c r="B9" s="3">
        <v>1</v>
      </c>
      <c r="C9" s="3">
        <v>1</v>
      </c>
      <c r="D9" s="3">
        <v>1</v>
      </c>
      <c r="E9" s="3">
        <v>1</v>
      </c>
      <c r="F9" s="3">
        <v>1</v>
      </c>
      <c r="G9" s="3">
        <v>1</v>
      </c>
      <c r="H9" s="3">
        <v>0</v>
      </c>
      <c r="I9" s="3">
        <v>1</v>
      </c>
      <c r="J9" s="3">
        <v>0</v>
      </c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3" t="s">
        <v>173</v>
      </c>
      <c r="B12" s="3">
        <v>1</v>
      </c>
      <c r="C12" s="3">
        <v>1</v>
      </c>
      <c r="D12" s="3">
        <v>1</v>
      </c>
      <c r="E12" s="3">
        <v>1</v>
      </c>
      <c r="F12" s="3">
        <v>1</v>
      </c>
      <c r="G12" s="3">
        <v>0</v>
      </c>
      <c r="H12" s="3">
        <v>1</v>
      </c>
      <c r="I12" s="3">
        <v>0</v>
      </c>
      <c r="J12" s="3">
        <v>1</v>
      </c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3" t="s">
        <v>174</v>
      </c>
      <c r="B16" s="3">
        <v>1</v>
      </c>
      <c r="C16" s="3">
        <v>1</v>
      </c>
      <c r="D16" s="3">
        <v>1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1</v>
      </c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3">
        <v>1</v>
      </c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3" t="s">
        <v>175</v>
      </c>
      <c r="B19" s="3">
        <v>1</v>
      </c>
      <c r="C19" s="3">
        <v>1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">
      <c r="A23" s="3" t="s">
        <v>176</v>
      </c>
      <c r="B23" s="3">
        <v>0</v>
      </c>
      <c r="C23" s="3">
        <v>1</v>
      </c>
      <c r="D23" s="3">
        <v>1</v>
      </c>
      <c r="E23" s="3">
        <v>0</v>
      </c>
      <c r="F23" s="3">
        <v>1</v>
      </c>
      <c r="G23" s="3">
        <v>1</v>
      </c>
      <c r="H23" s="3">
        <v>0</v>
      </c>
      <c r="I23" s="3">
        <v>1</v>
      </c>
      <c r="J23" s="3">
        <v>0</v>
      </c>
    </row>
    <row r="24" spans="1:10" x14ac:dyDescent="0.2">
      <c r="A24" s="2"/>
      <c r="B24" s="2"/>
      <c r="C24" s="2"/>
      <c r="D24" s="2"/>
      <c r="E24" s="2"/>
      <c r="F24" s="2"/>
      <c r="G24" s="2"/>
      <c r="H24" s="2"/>
      <c r="I24" s="2"/>
      <c r="J24" s="3">
        <v>0</v>
      </c>
    </row>
    <row r="25" spans="1:1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">
      <c r="A26" s="3" t="s">
        <v>177</v>
      </c>
      <c r="B26" s="3">
        <v>1</v>
      </c>
      <c r="C26" s="3">
        <v>1</v>
      </c>
      <c r="D26" s="3">
        <v>1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</row>
    <row r="27" spans="1:10" ht="14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3">
        <v>1</v>
      </c>
    </row>
    <row r="28" spans="1:10" ht="14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6.5" customHeight="1" x14ac:dyDescent="0.2">
      <c r="A29" s="3" t="s">
        <v>178</v>
      </c>
      <c r="B29" s="3">
        <v>1</v>
      </c>
      <c r="C29" s="3">
        <v>1</v>
      </c>
      <c r="D29" s="3">
        <v>1</v>
      </c>
      <c r="E29" s="3">
        <v>0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">
      <c r="A34" s="3" t="s">
        <v>179</v>
      </c>
      <c r="B34" s="3">
        <v>1</v>
      </c>
      <c r="C34" s="3">
        <v>1</v>
      </c>
      <c r="D34" s="3">
        <v>0</v>
      </c>
      <c r="E34" s="3">
        <v>1</v>
      </c>
      <c r="F34" s="3">
        <v>1</v>
      </c>
      <c r="G34" s="3">
        <v>0</v>
      </c>
      <c r="H34" s="3">
        <v>1</v>
      </c>
      <c r="I34" s="3">
        <v>0</v>
      </c>
      <c r="J34" s="3">
        <v>0</v>
      </c>
    </row>
    <row r="35" spans="1:1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 t="s">
        <v>180</v>
      </c>
      <c r="B39" s="3">
        <v>0</v>
      </c>
      <c r="C39" s="3">
        <v>1</v>
      </c>
      <c r="D39" s="3">
        <v>1</v>
      </c>
      <c r="E39" s="3">
        <v>0</v>
      </c>
      <c r="F39" s="3">
        <v>1</v>
      </c>
      <c r="G39" s="3">
        <v>0</v>
      </c>
      <c r="H39" s="3">
        <v>0</v>
      </c>
      <c r="I39" s="3">
        <v>1</v>
      </c>
      <c r="J39" s="3">
        <v>0</v>
      </c>
    </row>
    <row r="40" spans="1:10" ht="13.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3.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3" t="s">
        <v>181</v>
      </c>
      <c r="B42" s="3">
        <v>0</v>
      </c>
      <c r="C42" s="3">
        <v>1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3" t="s">
        <v>182</v>
      </c>
      <c r="B45" s="3">
        <v>1</v>
      </c>
      <c r="C45" s="3">
        <v>1</v>
      </c>
      <c r="D45" s="3">
        <v>0</v>
      </c>
      <c r="E45" s="3">
        <v>1</v>
      </c>
      <c r="F45" s="3">
        <v>1</v>
      </c>
      <c r="G45" s="3">
        <v>0</v>
      </c>
      <c r="H45" s="3">
        <v>0</v>
      </c>
      <c r="I45" s="3">
        <v>1</v>
      </c>
      <c r="J45" s="3">
        <v>0</v>
      </c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 t="s">
        <v>183</v>
      </c>
      <c r="B48" s="3">
        <v>0</v>
      </c>
      <c r="C48" s="3">
        <v>1</v>
      </c>
      <c r="D48" s="3">
        <v>1</v>
      </c>
      <c r="E48" s="3">
        <v>0</v>
      </c>
      <c r="F48" s="3">
        <v>1</v>
      </c>
      <c r="G48" s="3">
        <v>1</v>
      </c>
      <c r="H48" s="3">
        <v>1</v>
      </c>
      <c r="I48" s="3">
        <v>0</v>
      </c>
      <c r="J48" s="3">
        <v>1</v>
      </c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3" t="s">
        <v>184</v>
      </c>
      <c r="B52" s="3">
        <v>1</v>
      </c>
      <c r="C52" s="3">
        <v>1</v>
      </c>
      <c r="D52" s="3">
        <v>0</v>
      </c>
      <c r="E52" s="3">
        <v>1</v>
      </c>
      <c r="F52" s="3">
        <v>0</v>
      </c>
      <c r="G52" s="3">
        <v>0</v>
      </c>
      <c r="H52" s="3">
        <v>1</v>
      </c>
      <c r="I52" s="3">
        <v>0</v>
      </c>
      <c r="J52" s="3">
        <v>1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3">
        <v>1</v>
      </c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3" t="s">
        <v>185</v>
      </c>
      <c r="B55" s="3">
        <v>0</v>
      </c>
      <c r="C55" s="3">
        <v>1</v>
      </c>
      <c r="D55" s="3">
        <v>1</v>
      </c>
      <c r="E55" s="3">
        <v>0</v>
      </c>
      <c r="F55" s="3">
        <v>1</v>
      </c>
      <c r="G55" s="3">
        <v>0</v>
      </c>
      <c r="H55" s="3">
        <v>1</v>
      </c>
      <c r="I55" s="3">
        <v>0</v>
      </c>
      <c r="J55" s="3">
        <v>0</v>
      </c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3" t="s">
        <v>186</v>
      </c>
      <c r="B58" s="3">
        <v>1</v>
      </c>
      <c r="C58" s="3">
        <v>1</v>
      </c>
      <c r="D58" s="3">
        <v>0</v>
      </c>
      <c r="E58" s="3">
        <v>1</v>
      </c>
      <c r="F58" s="3">
        <v>1</v>
      </c>
      <c r="G58" s="3">
        <v>1</v>
      </c>
      <c r="H58" s="3">
        <v>1</v>
      </c>
      <c r="I58" s="3">
        <v>0</v>
      </c>
      <c r="J58" s="3">
        <v>1</v>
      </c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22.5" customHeight="1" x14ac:dyDescent="0.2">
      <c r="A61" s="3" t="s">
        <v>187</v>
      </c>
      <c r="B61" s="3">
        <v>1</v>
      </c>
      <c r="C61" s="3">
        <v>1</v>
      </c>
      <c r="D61" s="3">
        <v>0</v>
      </c>
      <c r="E61" s="3">
        <v>1</v>
      </c>
      <c r="F61" s="3">
        <v>1</v>
      </c>
      <c r="G61" s="3">
        <v>0</v>
      </c>
      <c r="H61" s="3">
        <v>1</v>
      </c>
      <c r="I61" s="3">
        <v>1</v>
      </c>
      <c r="J61" s="3">
        <v>1</v>
      </c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3" t="s">
        <v>188</v>
      </c>
      <c r="B64" s="3">
        <v>1</v>
      </c>
      <c r="C64" s="3">
        <v>1</v>
      </c>
      <c r="D64" s="3">
        <v>0</v>
      </c>
      <c r="E64" s="3">
        <v>0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3" t="s">
        <v>189</v>
      </c>
      <c r="B68" s="3">
        <v>1</v>
      </c>
      <c r="C68" s="3">
        <v>1</v>
      </c>
      <c r="D68" s="3">
        <v>0</v>
      </c>
      <c r="E68" s="3">
        <v>0</v>
      </c>
      <c r="F68" s="3">
        <v>1</v>
      </c>
      <c r="G68" s="3">
        <v>1</v>
      </c>
      <c r="H68" s="3">
        <v>1</v>
      </c>
      <c r="I68" s="3">
        <v>1</v>
      </c>
      <c r="J68" s="3">
        <v>0</v>
      </c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3" t="s">
        <v>190</v>
      </c>
      <c r="B72" s="3">
        <v>1</v>
      </c>
      <c r="C72" s="3">
        <v>1</v>
      </c>
      <c r="D72" s="3">
        <v>1</v>
      </c>
      <c r="E72" s="3">
        <v>0</v>
      </c>
      <c r="F72" s="3">
        <v>1</v>
      </c>
      <c r="G72" s="3">
        <v>1</v>
      </c>
      <c r="H72" s="3">
        <v>1</v>
      </c>
      <c r="I72" s="3">
        <v>0</v>
      </c>
      <c r="J72" s="3">
        <v>1</v>
      </c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8.75" customHeight="1" x14ac:dyDescent="0.2">
      <c r="A77" s="3" t="s">
        <v>191</v>
      </c>
      <c r="B77" s="3">
        <v>1</v>
      </c>
      <c r="C77" s="3">
        <v>1</v>
      </c>
      <c r="D77" s="3">
        <v>1</v>
      </c>
      <c r="E77" s="3">
        <v>0</v>
      </c>
      <c r="F77" s="3">
        <v>0</v>
      </c>
      <c r="G77" s="3">
        <v>0</v>
      </c>
      <c r="H77" s="3">
        <v>1</v>
      </c>
      <c r="I77" s="3">
        <v>0</v>
      </c>
      <c r="J77" s="3">
        <v>0</v>
      </c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21.75" customHeight="1" x14ac:dyDescent="0.2">
      <c r="A80" s="3" t="s">
        <v>192</v>
      </c>
      <c r="B80" s="3">
        <v>1</v>
      </c>
      <c r="C80" s="3">
        <v>1</v>
      </c>
      <c r="D80" s="3">
        <v>1</v>
      </c>
      <c r="E80" s="3">
        <v>0</v>
      </c>
      <c r="F80" s="3">
        <v>1</v>
      </c>
      <c r="G80" s="3">
        <v>0</v>
      </c>
      <c r="H80" s="3">
        <v>1</v>
      </c>
      <c r="I80" s="3">
        <v>0</v>
      </c>
      <c r="J80" s="3">
        <v>1</v>
      </c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3" t="s">
        <v>193</v>
      </c>
      <c r="B83" s="3">
        <v>1</v>
      </c>
      <c r="C83" s="3">
        <v>1</v>
      </c>
      <c r="D83" s="3">
        <v>0</v>
      </c>
      <c r="E83" s="3">
        <v>0</v>
      </c>
      <c r="F83" s="3">
        <v>1</v>
      </c>
      <c r="G83" s="3">
        <v>1</v>
      </c>
      <c r="H83" s="3">
        <v>0</v>
      </c>
      <c r="I83" s="3">
        <v>1</v>
      </c>
      <c r="J83" s="3">
        <v>0</v>
      </c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25.5" customHeight="1" x14ac:dyDescent="0.2">
      <c r="A86" s="3" t="s">
        <v>194</v>
      </c>
      <c r="B86" s="3">
        <v>1</v>
      </c>
      <c r="C86" s="3">
        <v>1</v>
      </c>
      <c r="D86" s="3">
        <v>0</v>
      </c>
      <c r="E86" s="3">
        <v>0</v>
      </c>
      <c r="F86" s="3">
        <v>1</v>
      </c>
      <c r="G86" s="3">
        <v>0</v>
      </c>
      <c r="H86" s="3">
        <v>0</v>
      </c>
      <c r="I86" s="3">
        <v>1</v>
      </c>
      <c r="J86" s="3">
        <v>1</v>
      </c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3" t="s">
        <v>195</v>
      </c>
      <c r="B89" s="3">
        <v>1</v>
      </c>
      <c r="C89" s="3">
        <v>1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3">
        <v>1</v>
      </c>
      <c r="J89" s="3">
        <v>1</v>
      </c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8.75" customHeight="1" x14ac:dyDescent="0.2">
      <c r="A92" s="3" t="s">
        <v>196</v>
      </c>
      <c r="B92" s="3">
        <v>1</v>
      </c>
      <c r="C92" s="3">
        <v>1</v>
      </c>
      <c r="D92" s="3">
        <v>0</v>
      </c>
      <c r="E92" s="3">
        <v>0</v>
      </c>
      <c r="F92" s="3">
        <v>1</v>
      </c>
      <c r="G92" s="3">
        <v>1</v>
      </c>
      <c r="H92" s="3">
        <v>0</v>
      </c>
      <c r="I92" s="3">
        <v>0</v>
      </c>
      <c r="J92" s="3">
        <v>1</v>
      </c>
    </row>
    <row r="93" spans="1:10" ht="17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20.25" customHeight="1" x14ac:dyDescent="0.2">
      <c r="A95" s="3" t="s">
        <v>197</v>
      </c>
      <c r="B95" s="3">
        <v>1</v>
      </c>
      <c r="C95" s="3">
        <v>1</v>
      </c>
      <c r="D95" s="3">
        <v>0</v>
      </c>
      <c r="E95" s="3">
        <v>0</v>
      </c>
      <c r="F95" s="3">
        <v>1</v>
      </c>
      <c r="G95" s="3">
        <v>1</v>
      </c>
      <c r="H95" s="3">
        <v>1</v>
      </c>
      <c r="I95" s="3">
        <v>0</v>
      </c>
      <c r="J95" s="3">
        <v>1</v>
      </c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34.5" customHeight="1" x14ac:dyDescent="0.2">
      <c r="A98" s="3" t="s">
        <v>198</v>
      </c>
      <c r="B98" s="3">
        <v>1</v>
      </c>
      <c r="C98" s="3">
        <v>1</v>
      </c>
      <c r="D98" s="3">
        <v>1</v>
      </c>
      <c r="E98" s="3">
        <v>0</v>
      </c>
      <c r="F98" s="3">
        <v>0</v>
      </c>
      <c r="G98" s="3">
        <v>0</v>
      </c>
      <c r="H98" s="3">
        <v>1</v>
      </c>
      <c r="I98" s="3">
        <v>0</v>
      </c>
      <c r="J98" s="3">
        <v>1</v>
      </c>
    </row>
    <row r="99" spans="1:10" ht="16.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3" t="s">
        <v>199</v>
      </c>
      <c r="B101" s="3">
        <v>1</v>
      </c>
      <c r="C101" s="3">
        <v>1</v>
      </c>
      <c r="D101" s="3">
        <v>1</v>
      </c>
      <c r="E101" s="3">
        <v>0</v>
      </c>
      <c r="F101" s="3">
        <v>1</v>
      </c>
      <c r="G101" s="3">
        <v>1</v>
      </c>
      <c r="H101" s="3">
        <v>1</v>
      </c>
      <c r="I101" s="3">
        <v>1</v>
      </c>
      <c r="J101" s="3">
        <v>1</v>
      </c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3" t="s">
        <v>200</v>
      </c>
      <c r="B104" s="3">
        <v>1</v>
      </c>
      <c r="C104" s="3">
        <v>1</v>
      </c>
      <c r="D104" s="3">
        <v>0</v>
      </c>
      <c r="E104" s="3">
        <v>0</v>
      </c>
      <c r="F104" s="3">
        <v>1</v>
      </c>
      <c r="G104" s="3">
        <v>1</v>
      </c>
      <c r="H104" s="3">
        <v>1</v>
      </c>
      <c r="I104" s="3">
        <v>1</v>
      </c>
      <c r="J104" s="3">
        <v>1</v>
      </c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3" t="s">
        <v>201</v>
      </c>
      <c r="B107" s="3">
        <v>1</v>
      </c>
      <c r="C107" s="3">
        <v>1</v>
      </c>
      <c r="D107" s="3">
        <v>0</v>
      </c>
      <c r="E107" s="3">
        <v>0</v>
      </c>
      <c r="F107" s="3">
        <v>1</v>
      </c>
      <c r="G107" s="3">
        <v>1</v>
      </c>
      <c r="H107" s="3">
        <v>0</v>
      </c>
      <c r="I107" s="3">
        <v>0</v>
      </c>
      <c r="J107" s="3">
        <v>1</v>
      </c>
    </row>
    <row r="108" spans="1:10" x14ac:dyDescent="0.2">
      <c r="A108" s="2"/>
      <c r="B108" s="2"/>
      <c r="C108" s="2"/>
      <c r="D108" s="3">
        <v>0</v>
      </c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3">
        <v>1</v>
      </c>
      <c r="D109" s="2"/>
      <c r="E109" s="2"/>
      <c r="F109" s="2"/>
      <c r="G109" s="2"/>
      <c r="H109" s="2"/>
      <c r="I109" s="2"/>
      <c r="J109" s="2"/>
    </row>
    <row r="110" spans="1:10" x14ac:dyDescent="0.2">
      <c r="A110" s="3" t="s">
        <v>202</v>
      </c>
      <c r="B110" s="3">
        <v>1</v>
      </c>
      <c r="C110" s="3">
        <v>1</v>
      </c>
      <c r="D110" s="3">
        <v>0</v>
      </c>
      <c r="E110" s="3">
        <v>0</v>
      </c>
      <c r="F110" s="3">
        <v>1</v>
      </c>
      <c r="G110" s="3">
        <v>1</v>
      </c>
      <c r="H110" s="3">
        <v>1</v>
      </c>
      <c r="I110" s="3">
        <v>0</v>
      </c>
      <c r="J110" s="3">
        <v>0</v>
      </c>
    </row>
    <row r="111" spans="1:10" x14ac:dyDescent="0.2">
      <c r="A111" s="2"/>
      <c r="B111" s="2"/>
      <c r="C111" s="3">
        <v>1</v>
      </c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3" t="s">
        <v>203</v>
      </c>
      <c r="B113" s="3">
        <v>0</v>
      </c>
      <c r="C113" s="3">
        <v>1</v>
      </c>
      <c r="D113" s="3">
        <v>1</v>
      </c>
      <c r="E113" s="3">
        <v>0</v>
      </c>
      <c r="F113" s="3">
        <v>1</v>
      </c>
      <c r="G113" s="3">
        <v>1</v>
      </c>
      <c r="H113" s="3">
        <v>1</v>
      </c>
      <c r="I113" s="3">
        <v>1</v>
      </c>
      <c r="J113" s="3">
        <v>1</v>
      </c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3" t="s">
        <v>204</v>
      </c>
      <c r="B118" s="3">
        <v>1</v>
      </c>
      <c r="C118" s="3">
        <v>1</v>
      </c>
      <c r="D118" s="3">
        <v>0</v>
      </c>
      <c r="E118" s="3">
        <v>0</v>
      </c>
      <c r="F118" s="3">
        <v>1</v>
      </c>
      <c r="G118" s="3">
        <v>1</v>
      </c>
      <c r="H118" s="3">
        <v>1</v>
      </c>
      <c r="I118" s="3">
        <v>0</v>
      </c>
      <c r="J118" s="3">
        <v>1</v>
      </c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3" t="s">
        <v>205</v>
      </c>
      <c r="B121" s="3">
        <v>1</v>
      </c>
      <c r="C121" s="3">
        <v>1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</row>
    <row r="122" spans="1:10" x14ac:dyDescent="0.2">
      <c r="A122" s="2"/>
      <c r="B122" s="2"/>
      <c r="C122" s="3">
        <v>1</v>
      </c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3" t="s">
        <v>206</v>
      </c>
      <c r="B124" s="3">
        <v>1</v>
      </c>
      <c r="C124" s="3">
        <v>1</v>
      </c>
      <c r="D124" s="3">
        <v>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1</v>
      </c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3" t="s">
        <v>207</v>
      </c>
      <c r="B127" s="3">
        <v>0</v>
      </c>
      <c r="C127" s="3">
        <v>1</v>
      </c>
      <c r="D127" s="3">
        <v>1</v>
      </c>
      <c r="E127" s="3">
        <v>0</v>
      </c>
      <c r="F127" s="3">
        <v>1</v>
      </c>
      <c r="G127" s="3">
        <v>0</v>
      </c>
      <c r="H127" s="3">
        <v>0</v>
      </c>
      <c r="I127" s="3">
        <v>0</v>
      </c>
      <c r="J127" s="3">
        <v>0</v>
      </c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3" t="s">
        <v>208</v>
      </c>
      <c r="B131" s="3">
        <v>0</v>
      </c>
      <c r="C131" s="3">
        <v>1</v>
      </c>
      <c r="D131" s="3">
        <v>0</v>
      </c>
      <c r="E131" s="3">
        <v>0</v>
      </c>
      <c r="F131" s="3">
        <v>1</v>
      </c>
      <c r="G131" s="3">
        <v>0</v>
      </c>
      <c r="H131" s="3">
        <v>0</v>
      </c>
      <c r="I131" s="3">
        <v>0</v>
      </c>
      <c r="J131" s="3">
        <v>1</v>
      </c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3" t="s">
        <v>209</v>
      </c>
      <c r="B134" s="3">
        <v>1</v>
      </c>
      <c r="C134" s="3">
        <v>1</v>
      </c>
      <c r="D134" s="3">
        <v>0</v>
      </c>
      <c r="E134" s="3">
        <v>1</v>
      </c>
      <c r="F134" s="3">
        <v>1</v>
      </c>
      <c r="G134" s="3">
        <v>1</v>
      </c>
      <c r="H134" s="3">
        <v>0</v>
      </c>
      <c r="I134" s="3">
        <v>0</v>
      </c>
      <c r="J134" s="3">
        <v>0</v>
      </c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3" t="s">
        <v>210</v>
      </c>
      <c r="B137" s="3">
        <v>1</v>
      </c>
      <c r="C137" s="3">
        <v>1</v>
      </c>
      <c r="D137" s="3">
        <v>0</v>
      </c>
      <c r="E137" s="3">
        <v>0</v>
      </c>
      <c r="F137" s="3">
        <v>1</v>
      </c>
      <c r="G137" s="3">
        <v>1</v>
      </c>
      <c r="H137" s="3">
        <v>0</v>
      </c>
      <c r="I137" s="3">
        <v>1</v>
      </c>
      <c r="J137" s="3">
        <v>1</v>
      </c>
    </row>
    <row r="138" spans="1:10" ht="18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26.25" customHeight="1" x14ac:dyDescent="0.2">
      <c r="A140" s="3" t="s">
        <v>211</v>
      </c>
      <c r="B140" s="3">
        <v>1</v>
      </c>
      <c r="C140" s="3">
        <v>1</v>
      </c>
      <c r="D140" s="3">
        <v>0</v>
      </c>
      <c r="E140" s="3">
        <v>0</v>
      </c>
      <c r="F140" s="3">
        <v>0</v>
      </c>
      <c r="G140" s="3">
        <v>1</v>
      </c>
      <c r="H140" s="3">
        <v>0</v>
      </c>
      <c r="I140" s="3">
        <v>1</v>
      </c>
      <c r="J140" s="3">
        <v>0</v>
      </c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7.25" customHeight="1" x14ac:dyDescent="0.2">
      <c r="A143" s="3" t="s">
        <v>212</v>
      </c>
      <c r="B143" s="3">
        <v>1</v>
      </c>
      <c r="C143" s="3">
        <v>1</v>
      </c>
      <c r="D143" s="3">
        <v>0</v>
      </c>
      <c r="E143" s="3">
        <v>0</v>
      </c>
      <c r="F143" s="3">
        <v>1</v>
      </c>
      <c r="G143" s="3">
        <v>0</v>
      </c>
      <c r="H143" s="3">
        <v>1</v>
      </c>
      <c r="I143" s="3">
        <v>0</v>
      </c>
      <c r="J143" s="3">
        <v>0</v>
      </c>
    </row>
    <row r="144" spans="1:10" x14ac:dyDescent="0.2">
      <c r="A144" s="2"/>
      <c r="B144" s="2"/>
      <c r="C144" s="2"/>
      <c r="D144" s="3">
        <v>0</v>
      </c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3" t="s">
        <v>213</v>
      </c>
      <c r="B146" s="3">
        <v>1</v>
      </c>
      <c r="C146" s="3">
        <v>1</v>
      </c>
      <c r="D146" s="3">
        <v>0</v>
      </c>
      <c r="E146" s="3">
        <v>0</v>
      </c>
      <c r="F146" s="3">
        <v>1</v>
      </c>
      <c r="G146" s="3">
        <v>0</v>
      </c>
      <c r="H146" s="3">
        <v>1</v>
      </c>
      <c r="I146" s="3">
        <v>1</v>
      </c>
      <c r="J146" s="3">
        <v>1</v>
      </c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3" t="s">
        <v>214</v>
      </c>
      <c r="B151" s="3">
        <v>1</v>
      </c>
      <c r="C151" s="3">
        <v>1</v>
      </c>
      <c r="D151" s="3">
        <v>0</v>
      </c>
      <c r="E151" s="3">
        <v>0</v>
      </c>
      <c r="F151" s="3">
        <v>0</v>
      </c>
      <c r="G151" s="3">
        <v>0</v>
      </c>
      <c r="H151" s="3">
        <v>1</v>
      </c>
      <c r="I151" s="3">
        <v>1</v>
      </c>
      <c r="J151" s="3">
        <v>1</v>
      </c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3" t="s">
        <v>215</v>
      </c>
      <c r="B154" s="3">
        <v>0</v>
      </c>
      <c r="C154" s="3">
        <v>1</v>
      </c>
      <c r="D154" s="3">
        <v>1</v>
      </c>
      <c r="E154" s="3">
        <v>0</v>
      </c>
      <c r="F154" s="3">
        <v>1</v>
      </c>
      <c r="G154" s="3">
        <v>1</v>
      </c>
      <c r="H154" s="3">
        <v>1</v>
      </c>
      <c r="I154" s="3">
        <v>1</v>
      </c>
      <c r="J154" s="3">
        <v>0</v>
      </c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3" t="s">
        <v>216</v>
      </c>
      <c r="B157" s="3">
        <v>1</v>
      </c>
      <c r="C157" s="3">
        <v>1</v>
      </c>
      <c r="D157" s="3">
        <v>0</v>
      </c>
      <c r="E157" s="3">
        <v>0</v>
      </c>
      <c r="F157" s="3">
        <v>1</v>
      </c>
      <c r="G157" s="3">
        <v>0</v>
      </c>
      <c r="H157" s="3">
        <v>1</v>
      </c>
      <c r="I157" s="3">
        <v>1</v>
      </c>
      <c r="J157" s="3">
        <v>0</v>
      </c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3" t="s">
        <v>217</v>
      </c>
      <c r="B160" s="3">
        <v>1</v>
      </c>
      <c r="C160" s="3">
        <v>1</v>
      </c>
      <c r="D160" s="3">
        <v>0</v>
      </c>
      <c r="E160" s="3">
        <v>1</v>
      </c>
      <c r="F160" s="3">
        <v>1</v>
      </c>
      <c r="G160" s="3">
        <v>1</v>
      </c>
      <c r="H160" s="3">
        <v>1</v>
      </c>
      <c r="I160" s="3">
        <v>0</v>
      </c>
      <c r="J160" s="3">
        <v>1</v>
      </c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3" t="s">
        <v>218</v>
      </c>
      <c r="B163" s="3">
        <v>0</v>
      </c>
      <c r="C163" s="3">
        <v>1</v>
      </c>
      <c r="D163" s="3">
        <v>0</v>
      </c>
      <c r="E163" s="3">
        <v>0</v>
      </c>
      <c r="F163" s="3">
        <v>0</v>
      </c>
      <c r="G163" s="3">
        <v>0</v>
      </c>
      <c r="H163" s="3">
        <v>1</v>
      </c>
      <c r="I163" s="3">
        <v>0</v>
      </c>
      <c r="J163" s="3">
        <v>1</v>
      </c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3" t="s">
        <v>219</v>
      </c>
      <c r="B166" s="3">
        <v>0</v>
      </c>
      <c r="C166" s="3">
        <v>1</v>
      </c>
      <c r="D166" s="3">
        <v>0</v>
      </c>
      <c r="E166" s="3">
        <v>1</v>
      </c>
      <c r="F166" s="3">
        <v>1</v>
      </c>
      <c r="G166" s="3">
        <v>0</v>
      </c>
      <c r="H166" s="3">
        <v>0</v>
      </c>
      <c r="I166" s="3">
        <v>0</v>
      </c>
      <c r="J166" s="3">
        <v>1</v>
      </c>
    </row>
    <row r="167" spans="1:10" x14ac:dyDescent="0.2">
      <c r="A167" s="2"/>
      <c r="B167" s="2"/>
      <c r="C167" s="3">
        <v>1</v>
      </c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3" t="s">
        <v>220</v>
      </c>
      <c r="B169" s="3">
        <v>1</v>
      </c>
      <c r="C169" s="3">
        <v>1</v>
      </c>
      <c r="D169" s="3">
        <v>0</v>
      </c>
      <c r="E169" s="3">
        <v>1</v>
      </c>
      <c r="F169" s="3">
        <v>1</v>
      </c>
      <c r="G169" s="3">
        <v>0</v>
      </c>
      <c r="H169" s="3">
        <v>0</v>
      </c>
      <c r="I169" s="3">
        <v>0</v>
      </c>
      <c r="J169" s="3">
        <v>1</v>
      </c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3" t="s">
        <v>221</v>
      </c>
      <c r="B172" s="3">
        <v>1</v>
      </c>
      <c r="C172" s="3">
        <v>1</v>
      </c>
      <c r="D172" s="3">
        <v>0</v>
      </c>
      <c r="E172" s="3">
        <v>0</v>
      </c>
      <c r="F172" s="3">
        <v>0</v>
      </c>
      <c r="G172" s="3">
        <v>1</v>
      </c>
      <c r="H172" s="3">
        <v>1</v>
      </c>
      <c r="I172" s="3">
        <v>1</v>
      </c>
      <c r="J172" s="3">
        <v>1</v>
      </c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3" t="s">
        <v>222</v>
      </c>
      <c r="B175" s="3">
        <v>1</v>
      </c>
      <c r="C175" s="3">
        <v>1</v>
      </c>
      <c r="D175" s="3">
        <v>0</v>
      </c>
      <c r="E175" s="3">
        <v>0</v>
      </c>
      <c r="F175" s="3">
        <v>1</v>
      </c>
      <c r="G175" s="3">
        <v>0</v>
      </c>
      <c r="H175" s="3">
        <v>1</v>
      </c>
      <c r="I175" s="3">
        <v>0</v>
      </c>
      <c r="J175" s="3">
        <v>0</v>
      </c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3" t="s">
        <v>223</v>
      </c>
      <c r="B178" s="3">
        <v>1</v>
      </c>
      <c r="C178" s="3">
        <v>1</v>
      </c>
      <c r="D178" s="3">
        <v>0</v>
      </c>
      <c r="E178" s="3">
        <v>1</v>
      </c>
      <c r="F178" s="3">
        <v>0</v>
      </c>
      <c r="G178" s="3">
        <v>1</v>
      </c>
      <c r="H178" s="2"/>
      <c r="I178" s="3">
        <v>0</v>
      </c>
      <c r="J178" s="3">
        <v>0</v>
      </c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3" t="s">
        <v>224</v>
      </c>
      <c r="B181" s="3">
        <v>1</v>
      </c>
      <c r="C181" s="3">
        <v>1</v>
      </c>
      <c r="D181" s="3">
        <v>1</v>
      </c>
      <c r="E181" s="3">
        <v>1</v>
      </c>
      <c r="F181" s="3">
        <v>0</v>
      </c>
      <c r="G181" s="3">
        <v>0</v>
      </c>
      <c r="H181" s="3">
        <v>1</v>
      </c>
      <c r="I181" s="3">
        <v>1</v>
      </c>
      <c r="J181" s="3">
        <v>1</v>
      </c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3" t="s">
        <v>225</v>
      </c>
      <c r="B184" s="3">
        <v>1</v>
      </c>
      <c r="C184" s="3">
        <v>1</v>
      </c>
      <c r="D184" s="3">
        <v>1</v>
      </c>
      <c r="E184" s="3">
        <v>1</v>
      </c>
      <c r="F184" s="3">
        <v>0</v>
      </c>
      <c r="G184" s="3">
        <v>1</v>
      </c>
      <c r="H184" s="3">
        <v>1</v>
      </c>
      <c r="I184" s="3">
        <v>1</v>
      </c>
      <c r="J184" s="3">
        <v>1</v>
      </c>
    </row>
    <row r="185" spans="1:10" x14ac:dyDescent="0.2">
      <c r="A185" s="2"/>
      <c r="B185" s="2"/>
      <c r="C185" s="3">
        <v>1</v>
      </c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3" t="s">
        <v>226</v>
      </c>
      <c r="B187" s="3">
        <v>1</v>
      </c>
      <c r="C187" s="3">
        <v>1</v>
      </c>
      <c r="D187" s="3">
        <v>1</v>
      </c>
      <c r="E187" s="3">
        <v>1</v>
      </c>
      <c r="F187" s="3">
        <v>1</v>
      </c>
      <c r="G187" s="3">
        <v>1</v>
      </c>
      <c r="H187" s="3">
        <v>1</v>
      </c>
      <c r="I187" s="3">
        <v>1</v>
      </c>
      <c r="J187" s="3">
        <v>0</v>
      </c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3" t="s">
        <v>227</v>
      </c>
      <c r="B190" s="3">
        <v>1</v>
      </c>
      <c r="C190" s="3">
        <v>1</v>
      </c>
      <c r="D190" s="3">
        <v>1</v>
      </c>
      <c r="E190" s="3">
        <v>0</v>
      </c>
      <c r="F190" s="3">
        <v>1</v>
      </c>
      <c r="G190" s="3">
        <v>1</v>
      </c>
      <c r="H190" s="3">
        <v>0</v>
      </c>
      <c r="I190" s="3">
        <v>1</v>
      </c>
      <c r="J190" s="3">
        <v>1</v>
      </c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3" t="s">
        <v>228</v>
      </c>
      <c r="B193" s="3">
        <v>1</v>
      </c>
      <c r="C193" s="3">
        <v>1</v>
      </c>
      <c r="D193" s="3">
        <v>0</v>
      </c>
      <c r="E193" s="3">
        <v>0</v>
      </c>
      <c r="F193" s="3">
        <v>1</v>
      </c>
      <c r="G193" s="3">
        <v>1</v>
      </c>
      <c r="H193" s="3">
        <v>0</v>
      </c>
      <c r="I193" s="3">
        <v>0</v>
      </c>
      <c r="J193" s="3">
        <v>0</v>
      </c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3" t="s">
        <v>229</v>
      </c>
      <c r="B196" s="3">
        <v>1</v>
      </c>
      <c r="C196" s="3">
        <v>1</v>
      </c>
      <c r="D196" s="3">
        <v>0</v>
      </c>
      <c r="E196" s="3">
        <v>0</v>
      </c>
      <c r="F196" s="3">
        <v>1</v>
      </c>
      <c r="G196" s="3">
        <v>0</v>
      </c>
      <c r="H196" s="3">
        <v>1</v>
      </c>
      <c r="I196" s="3">
        <v>0</v>
      </c>
      <c r="J196" s="3">
        <v>1</v>
      </c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3" t="s">
        <v>230</v>
      </c>
      <c r="B199" s="3">
        <v>1</v>
      </c>
      <c r="C199" s="3">
        <v>1</v>
      </c>
      <c r="D199" s="3">
        <v>0</v>
      </c>
      <c r="E199" s="3">
        <v>1</v>
      </c>
      <c r="F199" s="3">
        <v>1</v>
      </c>
      <c r="G199" s="3">
        <v>1</v>
      </c>
      <c r="H199" s="3">
        <v>1</v>
      </c>
      <c r="I199" s="3">
        <v>1</v>
      </c>
      <c r="J199" s="3">
        <v>1</v>
      </c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21.75" customHeight="1" x14ac:dyDescent="0.2">
      <c r="A202" s="3" t="s">
        <v>231</v>
      </c>
      <c r="B202" s="3">
        <v>1</v>
      </c>
      <c r="C202" s="3">
        <v>1</v>
      </c>
      <c r="D202" s="3">
        <v>0</v>
      </c>
      <c r="E202" s="3">
        <v>0</v>
      </c>
      <c r="F202" s="3">
        <v>1</v>
      </c>
      <c r="G202" s="3">
        <v>0</v>
      </c>
      <c r="H202" s="3">
        <v>0</v>
      </c>
      <c r="I202" s="3">
        <v>0</v>
      </c>
      <c r="J202" s="3">
        <v>0</v>
      </c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3" t="s">
        <v>232</v>
      </c>
      <c r="B205" s="3">
        <v>1</v>
      </c>
      <c r="C205" s="3">
        <v>1</v>
      </c>
      <c r="D205" s="3">
        <v>1</v>
      </c>
      <c r="E205" s="3">
        <v>0</v>
      </c>
      <c r="F205" s="3">
        <v>1</v>
      </c>
      <c r="G205" s="3">
        <v>1</v>
      </c>
      <c r="H205" s="3">
        <v>1</v>
      </c>
      <c r="I205" s="3">
        <v>0</v>
      </c>
      <c r="J205" s="3">
        <v>0</v>
      </c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42.75" customHeight="1" x14ac:dyDescent="0.2">
      <c r="A208" s="3" t="s">
        <v>233</v>
      </c>
      <c r="B208" s="3">
        <v>1</v>
      </c>
      <c r="C208" s="3">
        <v>1</v>
      </c>
      <c r="D208" s="3">
        <v>0</v>
      </c>
      <c r="E208" s="3">
        <v>1</v>
      </c>
      <c r="F208" s="3">
        <v>1</v>
      </c>
      <c r="G208" s="3">
        <v>1</v>
      </c>
      <c r="H208" s="3">
        <v>0</v>
      </c>
      <c r="I208" s="3">
        <v>1</v>
      </c>
      <c r="J208" s="3">
        <v>1</v>
      </c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3">
        <v>0</v>
      </c>
    </row>
    <row r="211" spans="1:10" x14ac:dyDescent="0.2">
      <c r="A211" s="3" t="s">
        <v>234</v>
      </c>
      <c r="B211" s="3">
        <v>1</v>
      </c>
      <c r="C211" s="3">
        <v>1</v>
      </c>
      <c r="D211" s="3">
        <v>0</v>
      </c>
      <c r="E211" s="3">
        <v>0</v>
      </c>
      <c r="F211" s="3">
        <v>1</v>
      </c>
      <c r="G211" s="3">
        <v>1</v>
      </c>
      <c r="H211" s="3">
        <v>1</v>
      </c>
      <c r="I211" s="3">
        <v>1</v>
      </c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3">
        <v>0</v>
      </c>
    </row>
    <row r="214" spans="1:10" x14ac:dyDescent="0.2">
      <c r="A214" s="3" t="s">
        <v>235</v>
      </c>
      <c r="B214" s="3">
        <v>1</v>
      </c>
      <c r="C214" s="3">
        <v>1</v>
      </c>
      <c r="D214" s="3">
        <v>0</v>
      </c>
      <c r="E214" s="3">
        <v>0</v>
      </c>
      <c r="F214" s="3">
        <v>0</v>
      </c>
      <c r="G214" s="3">
        <v>1</v>
      </c>
      <c r="H214" s="3">
        <v>1</v>
      </c>
      <c r="I214" s="3">
        <v>1</v>
      </c>
      <c r="J214" s="3">
        <v>1</v>
      </c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3" t="s">
        <v>236</v>
      </c>
      <c r="B217" s="3">
        <v>1</v>
      </c>
      <c r="C217" s="3">
        <v>1</v>
      </c>
      <c r="D217" s="3">
        <v>1</v>
      </c>
      <c r="E217" s="3">
        <v>0</v>
      </c>
      <c r="F217" s="3">
        <v>1</v>
      </c>
      <c r="G217" s="3">
        <v>0</v>
      </c>
      <c r="H217" s="3">
        <v>1</v>
      </c>
      <c r="I217" s="3">
        <v>0</v>
      </c>
      <c r="J217" s="3">
        <v>1</v>
      </c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3" t="s">
        <v>237</v>
      </c>
      <c r="B220" s="3">
        <v>1</v>
      </c>
      <c r="C220" s="3">
        <v>1</v>
      </c>
      <c r="D220" s="3">
        <v>0</v>
      </c>
      <c r="E220" s="3">
        <v>0</v>
      </c>
      <c r="F220" s="3">
        <v>1</v>
      </c>
      <c r="G220" s="3">
        <v>0</v>
      </c>
      <c r="H220" s="3">
        <v>1</v>
      </c>
      <c r="I220" s="3">
        <v>1</v>
      </c>
      <c r="J220" s="3">
        <v>0</v>
      </c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3" t="s">
        <v>238</v>
      </c>
      <c r="B223" s="3">
        <v>1</v>
      </c>
      <c r="C223" s="3">
        <v>1</v>
      </c>
      <c r="D223" s="3">
        <v>0</v>
      </c>
      <c r="E223" s="3">
        <v>0</v>
      </c>
      <c r="F223" s="3">
        <v>1</v>
      </c>
      <c r="G223" s="3">
        <v>0</v>
      </c>
      <c r="H223" s="3">
        <v>0</v>
      </c>
      <c r="I223" s="3">
        <v>0</v>
      </c>
      <c r="J223" s="3">
        <v>1</v>
      </c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3" t="s">
        <v>239</v>
      </c>
      <c r="B226" s="3">
        <v>1</v>
      </c>
      <c r="C226" s="3">
        <v>1</v>
      </c>
      <c r="D226" s="3">
        <v>1</v>
      </c>
      <c r="E226" s="3">
        <v>0</v>
      </c>
      <c r="F226" s="3">
        <v>1</v>
      </c>
      <c r="G226" s="3">
        <v>1</v>
      </c>
      <c r="H226" s="7">
        <v>1</v>
      </c>
      <c r="I226" s="3">
        <v>1</v>
      </c>
      <c r="J226" s="3">
        <v>1</v>
      </c>
    </row>
    <row r="227" spans="1:10" x14ac:dyDescent="0.2">
      <c r="A227" s="2"/>
      <c r="B227" s="3">
        <v>1</v>
      </c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3" t="s">
        <v>240</v>
      </c>
      <c r="B229" s="3">
        <v>1</v>
      </c>
      <c r="C229" s="3">
        <v>1</v>
      </c>
      <c r="D229" s="3">
        <v>1</v>
      </c>
      <c r="E229" s="3">
        <v>0</v>
      </c>
      <c r="F229" s="3">
        <v>1</v>
      </c>
      <c r="G229" s="3">
        <v>1</v>
      </c>
      <c r="H229" s="3">
        <v>0</v>
      </c>
      <c r="I229" s="3">
        <v>1</v>
      </c>
      <c r="J229" s="3">
        <v>1</v>
      </c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3" t="s">
        <v>241</v>
      </c>
      <c r="B235" s="3">
        <v>1</v>
      </c>
      <c r="C235" s="3">
        <v>1</v>
      </c>
      <c r="D235" s="3">
        <v>0</v>
      </c>
      <c r="E235" s="3">
        <v>1</v>
      </c>
      <c r="F235" s="3">
        <v>1</v>
      </c>
      <c r="G235" s="3">
        <v>1</v>
      </c>
      <c r="H235" s="3">
        <v>0</v>
      </c>
      <c r="I235" s="3">
        <v>0</v>
      </c>
      <c r="J235" s="3">
        <v>1</v>
      </c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3" t="s">
        <v>242</v>
      </c>
      <c r="B238" s="3">
        <v>1</v>
      </c>
      <c r="C238" s="3">
        <v>1</v>
      </c>
      <c r="D238" s="3">
        <v>1</v>
      </c>
      <c r="E238" s="3">
        <v>0</v>
      </c>
      <c r="F238" s="3">
        <v>1</v>
      </c>
      <c r="G238" s="3">
        <v>1</v>
      </c>
      <c r="H238" s="3">
        <v>0</v>
      </c>
      <c r="I238" s="3">
        <v>0</v>
      </c>
      <c r="J238" s="3">
        <v>1</v>
      </c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30.75" customHeight="1" x14ac:dyDescent="0.2">
      <c r="A241" s="3" t="s">
        <v>243</v>
      </c>
      <c r="B241" s="3">
        <v>1</v>
      </c>
      <c r="C241" s="3">
        <v>1</v>
      </c>
      <c r="D241" s="3">
        <v>1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1</v>
      </c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3" t="s">
        <v>244</v>
      </c>
      <c r="B246" s="2"/>
      <c r="C246" s="3">
        <v>1</v>
      </c>
      <c r="D246" s="3">
        <v>1</v>
      </c>
      <c r="E246" s="3">
        <v>0</v>
      </c>
      <c r="F246" s="3">
        <v>0</v>
      </c>
      <c r="G246" s="3">
        <v>1</v>
      </c>
      <c r="H246" s="3">
        <v>1</v>
      </c>
      <c r="I246" s="3">
        <v>1</v>
      </c>
      <c r="J246" s="3">
        <v>0</v>
      </c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3" t="s">
        <v>245</v>
      </c>
      <c r="B249" s="3">
        <v>1</v>
      </c>
      <c r="C249" s="3">
        <v>1</v>
      </c>
      <c r="D249" s="3">
        <v>1</v>
      </c>
      <c r="E249" s="3">
        <v>0</v>
      </c>
      <c r="F249" s="3">
        <v>1</v>
      </c>
      <c r="G249" s="3">
        <v>1</v>
      </c>
      <c r="H249" s="3">
        <v>1</v>
      </c>
      <c r="I249" s="3">
        <v>0</v>
      </c>
      <c r="J249" s="3">
        <v>1</v>
      </c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3" t="s">
        <v>246</v>
      </c>
      <c r="B253" s="3">
        <v>1</v>
      </c>
      <c r="C253" s="3">
        <v>1</v>
      </c>
      <c r="D253" s="3">
        <v>1</v>
      </c>
      <c r="E253" s="3">
        <v>0</v>
      </c>
      <c r="F253" s="3">
        <v>1</v>
      </c>
      <c r="G253" s="3">
        <v>1</v>
      </c>
      <c r="H253" s="3">
        <v>0</v>
      </c>
      <c r="I253" s="3">
        <v>0</v>
      </c>
      <c r="J253" s="3">
        <v>1</v>
      </c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3" t="s">
        <v>247</v>
      </c>
      <c r="B256" s="3">
        <v>1</v>
      </c>
      <c r="C256" s="3">
        <v>1</v>
      </c>
      <c r="D256" s="3">
        <v>0</v>
      </c>
      <c r="E256" s="3">
        <v>0</v>
      </c>
      <c r="F256" s="3">
        <v>0</v>
      </c>
      <c r="G256" s="3">
        <v>1</v>
      </c>
      <c r="H256" s="3">
        <v>1</v>
      </c>
      <c r="I256" s="3">
        <v>1</v>
      </c>
      <c r="J256" s="3">
        <v>0</v>
      </c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24" customHeight="1" x14ac:dyDescent="0.2">
      <c r="A259" s="3" t="s">
        <v>248</v>
      </c>
      <c r="B259" s="3">
        <v>1</v>
      </c>
      <c r="C259" s="3">
        <v>1</v>
      </c>
      <c r="D259" s="3">
        <v>1</v>
      </c>
      <c r="E259" s="3">
        <v>0</v>
      </c>
      <c r="F259" s="3">
        <v>1</v>
      </c>
      <c r="G259" s="3">
        <v>0</v>
      </c>
      <c r="H259" s="3">
        <v>1</v>
      </c>
      <c r="I259" s="3">
        <v>1</v>
      </c>
      <c r="J259" s="3">
        <v>1</v>
      </c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3" t="s">
        <v>249</v>
      </c>
      <c r="B262" s="3">
        <v>1</v>
      </c>
      <c r="C262" s="3">
        <v>1</v>
      </c>
      <c r="D262" s="3">
        <v>0</v>
      </c>
      <c r="E262" s="3">
        <v>0</v>
      </c>
      <c r="F262" s="3">
        <v>1</v>
      </c>
      <c r="G262" s="3">
        <v>1</v>
      </c>
      <c r="H262" s="3">
        <v>0</v>
      </c>
      <c r="I262" s="3">
        <v>0</v>
      </c>
      <c r="J262" s="3">
        <v>0</v>
      </c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3" t="s">
        <v>250</v>
      </c>
      <c r="B265" s="3">
        <v>1</v>
      </c>
      <c r="C265" s="3">
        <v>1</v>
      </c>
      <c r="D265" s="3">
        <v>0</v>
      </c>
      <c r="E265" s="3">
        <v>1</v>
      </c>
      <c r="F265" s="3">
        <v>1</v>
      </c>
      <c r="G265" s="3">
        <v>0</v>
      </c>
      <c r="H265" s="3">
        <v>0</v>
      </c>
      <c r="I265" s="3">
        <v>0</v>
      </c>
      <c r="J265" s="3">
        <v>1</v>
      </c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3" t="s">
        <v>251</v>
      </c>
      <c r="B268" s="3">
        <v>1</v>
      </c>
      <c r="C268" s="3">
        <v>1</v>
      </c>
      <c r="D268" s="3">
        <v>1</v>
      </c>
      <c r="E268" s="3">
        <v>1</v>
      </c>
      <c r="F268" s="3">
        <v>0</v>
      </c>
      <c r="G268" s="3">
        <v>1</v>
      </c>
      <c r="H268" s="3">
        <v>0</v>
      </c>
      <c r="I268" s="3">
        <v>0</v>
      </c>
      <c r="J268" s="3">
        <v>1</v>
      </c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3" t="s">
        <v>252</v>
      </c>
      <c r="B271" s="3">
        <v>1</v>
      </c>
      <c r="C271" s="3">
        <v>1</v>
      </c>
      <c r="D271" s="3">
        <v>1</v>
      </c>
      <c r="E271" s="3">
        <v>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20.25" customHeight="1" x14ac:dyDescent="0.2">
      <c r="A274" s="3" t="s">
        <v>253</v>
      </c>
      <c r="B274" s="3">
        <v>1</v>
      </c>
      <c r="C274" s="3">
        <v>1</v>
      </c>
      <c r="D274" s="3">
        <v>1</v>
      </c>
      <c r="E274" s="3">
        <v>1</v>
      </c>
      <c r="F274" s="3">
        <v>1</v>
      </c>
      <c r="G274" s="3">
        <v>1</v>
      </c>
      <c r="H274" s="3">
        <v>1</v>
      </c>
      <c r="I274" s="3">
        <v>1</v>
      </c>
      <c r="J274" s="3">
        <v>1</v>
      </c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3" t="s">
        <v>254</v>
      </c>
      <c r="B277" s="3">
        <v>0</v>
      </c>
      <c r="C277" s="3">
        <v>1</v>
      </c>
      <c r="D277" s="3">
        <v>1</v>
      </c>
      <c r="E277" s="3">
        <v>1</v>
      </c>
      <c r="F277" s="3">
        <v>1</v>
      </c>
      <c r="G277" s="3">
        <v>1</v>
      </c>
      <c r="H277" s="3">
        <v>1</v>
      </c>
      <c r="I277" s="3">
        <v>1</v>
      </c>
      <c r="J277" s="3">
        <v>0</v>
      </c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3" t="s">
        <v>255</v>
      </c>
      <c r="B280" s="3">
        <v>1</v>
      </c>
      <c r="C280" s="3">
        <v>1</v>
      </c>
      <c r="D280" s="3">
        <v>1</v>
      </c>
      <c r="E280" s="3">
        <v>1</v>
      </c>
      <c r="F280" s="3">
        <v>1</v>
      </c>
      <c r="G280" s="3">
        <v>1</v>
      </c>
      <c r="H280" s="3">
        <v>0</v>
      </c>
      <c r="I280" s="3">
        <v>1</v>
      </c>
      <c r="J280" s="3">
        <v>0</v>
      </c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3" t="s">
        <v>256</v>
      </c>
      <c r="B283" s="3">
        <v>1</v>
      </c>
      <c r="C283" s="3">
        <v>1</v>
      </c>
      <c r="D283" s="3">
        <v>0</v>
      </c>
      <c r="E283" s="3">
        <v>0</v>
      </c>
      <c r="F283" s="3">
        <v>1</v>
      </c>
      <c r="G283" s="3">
        <v>0</v>
      </c>
      <c r="H283" s="3">
        <v>0</v>
      </c>
      <c r="I283" s="3">
        <v>1</v>
      </c>
      <c r="J283" s="3">
        <v>1</v>
      </c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3" t="s">
        <v>257</v>
      </c>
      <c r="B286" s="3">
        <v>0</v>
      </c>
      <c r="C286" s="3">
        <v>1</v>
      </c>
      <c r="D286" s="3">
        <v>0</v>
      </c>
      <c r="E286" s="3">
        <v>1</v>
      </c>
      <c r="F286" s="3">
        <v>1</v>
      </c>
      <c r="G286" s="3">
        <v>0</v>
      </c>
      <c r="H286" s="3">
        <v>0</v>
      </c>
      <c r="I286" s="3">
        <v>1</v>
      </c>
      <c r="J286" s="3">
        <v>1</v>
      </c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3" t="s">
        <v>258</v>
      </c>
      <c r="B289" s="3">
        <v>1</v>
      </c>
      <c r="C289" s="3">
        <v>1</v>
      </c>
      <c r="D289" s="3">
        <v>0</v>
      </c>
      <c r="E289" s="3">
        <v>0</v>
      </c>
      <c r="F289" s="3">
        <v>1</v>
      </c>
      <c r="G289" s="3">
        <v>0</v>
      </c>
      <c r="H289" s="3">
        <v>1</v>
      </c>
      <c r="I289" s="3">
        <v>1</v>
      </c>
      <c r="J289" s="3">
        <v>1</v>
      </c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3" t="s">
        <v>259</v>
      </c>
      <c r="B292" s="3">
        <v>1</v>
      </c>
      <c r="C292" s="3">
        <v>1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3" t="s">
        <v>260</v>
      </c>
      <c r="B295" s="3">
        <v>1</v>
      </c>
      <c r="C295" s="3">
        <v>1</v>
      </c>
      <c r="D295" s="3">
        <v>1</v>
      </c>
      <c r="E295" s="3">
        <v>1</v>
      </c>
      <c r="F295" s="3">
        <v>1</v>
      </c>
      <c r="G295" s="3">
        <v>1</v>
      </c>
      <c r="H295" s="3">
        <v>0</v>
      </c>
      <c r="I295" s="3">
        <v>1</v>
      </c>
      <c r="J295" s="3">
        <v>1</v>
      </c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3" t="s">
        <v>261</v>
      </c>
      <c r="B298" s="3">
        <v>1</v>
      </c>
      <c r="C298" s="3">
        <v>1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3" t="s">
        <v>262</v>
      </c>
      <c r="B301" s="3">
        <v>0</v>
      </c>
      <c r="C301" s="3">
        <v>1</v>
      </c>
      <c r="D301" s="3">
        <v>1</v>
      </c>
      <c r="E301" s="3">
        <v>0</v>
      </c>
      <c r="F301" s="3">
        <v>1</v>
      </c>
      <c r="G301" s="3">
        <v>1</v>
      </c>
      <c r="H301" s="3">
        <v>1</v>
      </c>
      <c r="I301" s="3">
        <v>1</v>
      </c>
      <c r="J301" s="3">
        <v>0</v>
      </c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3" t="s">
        <v>263</v>
      </c>
      <c r="B304" s="2"/>
      <c r="C304" s="3">
        <v>1</v>
      </c>
      <c r="D304" s="3">
        <v>0</v>
      </c>
      <c r="E304" s="3">
        <v>0</v>
      </c>
      <c r="F304" s="3">
        <v>1</v>
      </c>
      <c r="G304" s="3">
        <v>0</v>
      </c>
      <c r="H304" s="3">
        <v>0</v>
      </c>
      <c r="I304" s="3">
        <v>1</v>
      </c>
      <c r="J304" s="3">
        <v>0</v>
      </c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3" t="s">
        <v>264</v>
      </c>
      <c r="B307" s="3">
        <v>1</v>
      </c>
      <c r="C307" s="3">
        <v>1</v>
      </c>
      <c r="D307" s="3">
        <v>1</v>
      </c>
      <c r="E307" s="3">
        <v>0</v>
      </c>
      <c r="F307" s="3">
        <v>0</v>
      </c>
      <c r="G307" s="3">
        <v>0</v>
      </c>
      <c r="H307" s="3">
        <v>1</v>
      </c>
      <c r="I307" s="3">
        <v>0</v>
      </c>
      <c r="J307" s="3">
        <v>1</v>
      </c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3" t="s">
        <v>265</v>
      </c>
      <c r="B316" s="3">
        <v>0</v>
      </c>
      <c r="C316" s="3">
        <v>1</v>
      </c>
      <c r="D316" s="3">
        <v>0</v>
      </c>
      <c r="E316" s="3">
        <v>0</v>
      </c>
      <c r="F316" s="3">
        <v>1</v>
      </c>
      <c r="G316" s="3">
        <v>0</v>
      </c>
      <c r="H316" s="3">
        <v>0</v>
      </c>
      <c r="I316" s="3">
        <v>0</v>
      </c>
      <c r="J316" s="3">
        <v>1</v>
      </c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3" t="s">
        <v>266</v>
      </c>
      <c r="B319" s="3">
        <v>0</v>
      </c>
      <c r="C319" s="3">
        <v>1</v>
      </c>
      <c r="D319" s="3">
        <v>0</v>
      </c>
      <c r="E319" s="3">
        <v>0</v>
      </c>
      <c r="F319" s="3">
        <v>1</v>
      </c>
      <c r="G319" s="3">
        <v>1</v>
      </c>
      <c r="H319" s="3">
        <v>0</v>
      </c>
      <c r="I319" s="3">
        <v>0</v>
      </c>
      <c r="J319" s="3">
        <v>0</v>
      </c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3" t="s">
        <v>267</v>
      </c>
      <c r="B322" s="3">
        <v>1</v>
      </c>
      <c r="C322" s="3">
        <v>1</v>
      </c>
      <c r="D322" s="3">
        <v>0</v>
      </c>
      <c r="E322" s="3">
        <v>0</v>
      </c>
      <c r="F322" s="3">
        <v>1</v>
      </c>
      <c r="G322" s="3">
        <v>0</v>
      </c>
      <c r="H322" s="3">
        <v>1</v>
      </c>
      <c r="I322" s="3">
        <v>0</v>
      </c>
      <c r="J322" s="3">
        <v>0</v>
      </c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3" t="s">
        <v>268</v>
      </c>
      <c r="B326" s="3">
        <v>0</v>
      </c>
      <c r="C326" s="3">
        <v>1</v>
      </c>
      <c r="D326" s="3">
        <v>0</v>
      </c>
      <c r="E326" s="3">
        <v>0</v>
      </c>
      <c r="F326" s="3">
        <v>1</v>
      </c>
      <c r="G326" s="3">
        <v>0</v>
      </c>
      <c r="H326" s="3">
        <v>0</v>
      </c>
      <c r="I326" s="3">
        <v>0</v>
      </c>
      <c r="J326" s="3">
        <v>1</v>
      </c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3" t="s">
        <v>269</v>
      </c>
      <c r="B330" s="3">
        <v>1</v>
      </c>
      <c r="C330" s="3">
        <v>1</v>
      </c>
      <c r="D330" s="3">
        <v>0</v>
      </c>
      <c r="E330" s="3">
        <v>1</v>
      </c>
      <c r="F330" s="3">
        <v>1</v>
      </c>
      <c r="G330" s="3">
        <v>0</v>
      </c>
      <c r="H330" s="3">
        <v>0</v>
      </c>
      <c r="I330" s="3">
        <v>1</v>
      </c>
      <c r="J330" s="3">
        <v>1</v>
      </c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3" t="s">
        <v>270</v>
      </c>
      <c r="B334" s="3">
        <v>1</v>
      </c>
      <c r="C334" s="3">
        <v>1</v>
      </c>
      <c r="D334" s="3">
        <v>0</v>
      </c>
      <c r="E334" s="3">
        <v>1</v>
      </c>
      <c r="F334" s="3">
        <v>1</v>
      </c>
      <c r="G334" s="3">
        <v>0</v>
      </c>
      <c r="H334" s="3">
        <v>0</v>
      </c>
      <c r="I334" s="3">
        <v>0</v>
      </c>
      <c r="J334" s="3">
        <v>1</v>
      </c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3" t="s">
        <v>271</v>
      </c>
      <c r="B338" s="3">
        <v>1</v>
      </c>
      <c r="C338" s="3">
        <v>1</v>
      </c>
      <c r="D338" s="3">
        <v>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1</v>
      </c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3" t="s">
        <v>272</v>
      </c>
      <c r="B344" s="3">
        <v>1</v>
      </c>
      <c r="C344" s="3">
        <v>1</v>
      </c>
      <c r="D344" s="3">
        <v>1</v>
      </c>
      <c r="E344" s="3">
        <v>0</v>
      </c>
      <c r="F344" s="3">
        <v>1</v>
      </c>
      <c r="G344" s="3">
        <v>1</v>
      </c>
      <c r="H344" s="2"/>
      <c r="I344" s="3">
        <v>1</v>
      </c>
      <c r="J344" s="3">
        <v>0</v>
      </c>
    </row>
    <row r="345" spans="1:10" x14ac:dyDescent="0.2">
      <c r="A345" s="2"/>
      <c r="B345" s="2"/>
      <c r="C345" s="2"/>
      <c r="D345" s="2"/>
      <c r="E345" s="2"/>
      <c r="F345" s="2"/>
      <c r="G345" s="2"/>
      <c r="H345" s="3">
        <v>0</v>
      </c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3" t="s">
        <v>273</v>
      </c>
      <c r="B348" s="3">
        <v>1</v>
      </c>
      <c r="C348" s="3">
        <v>1</v>
      </c>
      <c r="D348" s="3">
        <v>0</v>
      </c>
      <c r="E348" s="3">
        <v>1</v>
      </c>
      <c r="F348" s="3">
        <v>1</v>
      </c>
      <c r="G348" s="3">
        <v>1</v>
      </c>
      <c r="H348" s="3">
        <v>0</v>
      </c>
      <c r="I348" s="3">
        <v>0</v>
      </c>
      <c r="J348" s="3">
        <v>0</v>
      </c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3" t="s">
        <v>274</v>
      </c>
      <c r="B352" s="3">
        <v>1</v>
      </c>
      <c r="C352" s="3">
        <v>1</v>
      </c>
      <c r="D352" s="3">
        <v>0</v>
      </c>
      <c r="E352" s="3">
        <v>1</v>
      </c>
      <c r="F352" s="3">
        <v>1</v>
      </c>
      <c r="G352" s="3">
        <v>0</v>
      </c>
      <c r="H352" s="3">
        <v>0</v>
      </c>
      <c r="I352" s="3">
        <v>1</v>
      </c>
      <c r="J352" s="3">
        <v>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workbookViewId="0">
      <selection activeCell="E5" activeCellId="1" sqref="A4:C20 E5"/>
    </sheetView>
  </sheetViews>
  <sheetFormatPr defaultColWidth="12.28515625" defaultRowHeight="11.25" x14ac:dyDescent="0.2"/>
  <cols>
    <col min="1" max="3" width="12.28515625" style="2" customWidth="1"/>
    <col min="4" max="12" width="12.28515625" style="3" customWidth="1"/>
    <col min="13" max="16384" width="12.28515625" style="2"/>
  </cols>
  <sheetData>
    <row r="1" spans="1:12" s="4" customFormat="1" ht="23.1" customHeight="1" x14ac:dyDescent="0.2">
      <c r="A1" s="4" t="s">
        <v>40</v>
      </c>
      <c r="B1" s="4" t="s">
        <v>275</v>
      </c>
      <c r="C1" s="4" t="s">
        <v>276</v>
      </c>
      <c r="D1" s="5" t="s">
        <v>41</v>
      </c>
      <c r="E1" s="5" t="s">
        <v>42</v>
      </c>
      <c r="F1" s="5" t="s">
        <v>43</v>
      </c>
      <c r="G1" s="5" t="s">
        <v>44</v>
      </c>
      <c r="H1" s="5" t="s">
        <v>45</v>
      </c>
      <c r="I1" s="5" t="s">
        <v>46</v>
      </c>
      <c r="J1" s="5" t="s">
        <v>47</v>
      </c>
      <c r="K1" s="5" t="s">
        <v>48</v>
      </c>
      <c r="L1" s="5" t="s">
        <v>49</v>
      </c>
    </row>
    <row r="2" spans="1:12" x14ac:dyDescent="0.2">
      <c r="A2" s="2" t="s">
        <v>50</v>
      </c>
      <c r="B2" s="2" t="s">
        <v>277</v>
      </c>
      <c r="C2" s="2" t="s">
        <v>278</v>
      </c>
      <c r="D2" s="3">
        <v>1</v>
      </c>
      <c r="E2" s="3" t="s">
        <v>51</v>
      </c>
      <c r="F2" s="3" t="s">
        <v>52</v>
      </c>
      <c r="G2" s="3" t="s">
        <v>51</v>
      </c>
      <c r="H2" s="3">
        <v>1</v>
      </c>
      <c r="I2" s="3">
        <v>1</v>
      </c>
      <c r="J2" s="3" t="s">
        <v>51</v>
      </c>
      <c r="K2" s="3" t="s">
        <v>52</v>
      </c>
      <c r="L2" s="3" t="s">
        <v>51</v>
      </c>
    </row>
    <row r="3" spans="1:12" s="4" customFormat="1" x14ac:dyDescent="0.2">
      <c r="A3" s="2" t="s">
        <v>53</v>
      </c>
      <c r="B3" s="2" t="s">
        <v>279</v>
      </c>
      <c r="C3" s="2" t="s">
        <v>278</v>
      </c>
      <c r="D3" s="3">
        <v>1</v>
      </c>
      <c r="E3" s="3" t="s">
        <v>51</v>
      </c>
      <c r="F3" s="3" t="s">
        <v>52</v>
      </c>
      <c r="G3" s="3" t="s">
        <v>51</v>
      </c>
      <c r="H3" s="3">
        <v>0</v>
      </c>
      <c r="I3" s="3">
        <v>1</v>
      </c>
      <c r="J3" s="3" t="s">
        <v>51</v>
      </c>
      <c r="K3" s="3">
        <v>0</v>
      </c>
      <c r="L3" s="3" t="s">
        <v>51</v>
      </c>
    </row>
    <row r="4" spans="1:12" x14ac:dyDescent="0.2">
      <c r="A4" s="2" t="s">
        <v>54</v>
      </c>
      <c r="B4" s="2" t="s">
        <v>280</v>
      </c>
      <c r="C4" s="2" t="s">
        <v>281</v>
      </c>
      <c r="D4" s="3">
        <v>1</v>
      </c>
      <c r="E4" s="3">
        <v>1</v>
      </c>
      <c r="F4" s="3" t="s">
        <v>52</v>
      </c>
      <c r="G4" s="3">
        <v>1</v>
      </c>
      <c r="H4" s="3">
        <v>1</v>
      </c>
      <c r="I4" s="3">
        <v>1</v>
      </c>
      <c r="J4" s="3">
        <v>0</v>
      </c>
      <c r="K4" s="3" t="s">
        <v>52</v>
      </c>
      <c r="L4" s="3">
        <v>0</v>
      </c>
    </row>
    <row r="5" spans="1:12" x14ac:dyDescent="0.2">
      <c r="A5" s="2" t="s">
        <v>55</v>
      </c>
      <c r="B5" s="2" t="s">
        <v>282</v>
      </c>
      <c r="C5" s="2" t="s">
        <v>278</v>
      </c>
      <c r="D5" s="3">
        <v>1</v>
      </c>
      <c r="E5" s="3" t="s">
        <v>51</v>
      </c>
      <c r="F5" s="3">
        <v>0</v>
      </c>
      <c r="G5" s="3" t="s">
        <v>51</v>
      </c>
      <c r="H5" s="3">
        <v>1</v>
      </c>
      <c r="I5" s="3">
        <v>1</v>
      </c>
      <c r="J5" s="3" t="s">
        <v>51</v>
      </c>
      <c r="K5" s="3">
        <v>0</v>
      </c>
      <c r="L5" s="3" t="s">
        <v>51</v>
      </c>
    </row>
    <row r="6" spans="1:12" x14ac:dyDescent="0.2">
      <c r="A6" s="2" t="s">
        <v>56</v>
      </c>
      <c r="B6" s="2" t="s">
        <v>283</v>
      </c>
      <c r="C6" s="2" t="s">
        <v>281</v>
      </c>
      <c r="D6" s="3">
        <v>1</v>
      </c>
      <c r="E6" s="3">
        <v>1</v>
      </c>
      <c r="F6" s="3" t="s">
        <v>52</v>
      </c>
      <c r="G6" s="3">
        <v>1</v>
      </c>
      <c r="H6" s="3">
        <v>1</v>
      </c>
      <c r="I6" s="3">
        <v>1</v>
      </c>
      <c r="J6" s="3">
        <v>0</v>
      </c>
      <c r="K6" s="3">
        <v>0</v>
      </c>
      <c r="L6" s="3">
        <v>0</v>
      </c>
    </row>
    <row r="7" spans="1:12" x14ac:dyDescent="0.2">
      <c r="A7" s="2" t="s">
        <v>57</v>
      </c>
      <c r="B7" s="2" t="s">
        <v>284</v>
      </c>
      <c r="C7" s="2" t="s">
        <v>281</v>
      </c>
      <c r="D7" s="3">
        <v>1</v>
      </c>
      <c r="E7" s="3">
        <v>1</v>
      </c>
      <c r="F7" s="3" t="s">
        <v>52</v>
      </c>
      <c r="G7" s="3">
        <v>1</v>
      </c>
      <c r="H7" s="3">
        <v>1</v>
      </c>
      <c r="I7" s="3">
        <v>1</v>
      </c>
      <c r="J7" s="3">
        <v>0</v>
      </c>
      <c r="K7" s="3" t="s">
        <v>52</v>
      </c>
      <c r="L7" s="3">
        <v>0</v>
      </c>
    </row>
    <row r="8" spans="1:12" x14ac:dyDescent="0.2">
      <c r="A8" s="2" t="s">
        <v>58</v>
      </c>
      <c r="B8" s="2" t="s">
        <v>285</v>
      </c>
      <c r="C8" s="2" t="s">
        <v>281</v>
      </c>
      <c r="D8" s="3">
        <v>1</v>
      </c>
      <c r="E8" s="3">
        <v>1</v>
      </c>
      <c r="F8" s="3" t="s">
        <v>52</v>
      </c>
      <c r="G8" s="3">
        <v>1</v>
      </c>
      <c r="H8" s="3">
        <v>1</v>
      </c>
      <c r="I8" s="3">
        <v>1</v>
      </c>
      <c r="J8" s="3">
        <v>0</v>
      </c>
      <c r="K8" s="3">
        <v>0</v>
      </c>
      <c r="L8" s="3">
        <v>0</v>
      </c>
    </row>
    <row r="9" spans="1:12" x14ac:dyDescent="0.2">
      <c r="A9" s="2" t="s">
        <v>59</v>
      </c>
      <c r="B9" s="2" t="s">
        <v>286</v>
      </c>
      <c r="C9" s="2" t="s">
        <v>281</v>
      </c>
      <c r="D9" s="3">
        <v>1</v>
      </c>
      <c r="E9" s="3">
        <v>1</v>
      </c>
      <c r="F9" s="3">
        <v>0</v>
      </c>
      <c r="G9" s="3">
        <v>1</v>
      </c>
      <c r="H9" s="3">
        <v>1</v>
      </c>
      <c r="I9" s="3">
        <v>1</v>
      </c>
      <c r="J9" s="3">
        <v>0</v>
      </c>
      <c r="K9" s="3">
        <v>0</v>
      </c>
      <c r="L9" s="3">
        <v>0</v>
      </c>
    </row>
    <row r="10" spans="1:12" x14ac:dyDescent="0.2">
      <c r="A10" s="2" t="s">
        <v>60</v>
      </c>
      <c r="B10" s="2" t="s">
        <v>287</v>
      </c>
      <c r="C10" s="2" t="s">
        <v>278</v>
      </c>
      <c r="D10" s="3">
        <v>1</v>
      </c>
      <c r="E10" s="3" t="s">
        <v>51</v>
      </c>
      <c r="F10" s="3" t="s">
        <v>52</v>
      </c>
      <c r="G10" s="3" t="s">
        <v>51</v>
      </c>
      <c r="H10" s="3">
        <v>0</v>
      </c>
      <c r="I10" s="3">
        <v>1</v>
      </c>
      <c r="J10" s="3" t="s">
        <v>51</v>
      </c>
      <c r="K10" s="3">
        <v>0</v>
      </c>
      <c r="L10" s="3" t="s">
        <v>51</v>
      </c>
    </row>
    <row r="11" spans="1:12" x14ac:dyDescent="0.2">
      <c r="A11" s="2" t="s">
        <v>61</v>
      </c>
      <c r="B11" s="2" t="s">
        <v>288</v>
      </c>
      <c r="C11" s="2" t="s">
        <v>278</v>
      </c>
      <c r="D11" s="3">
        <v>1</v>
      </c>
      <c r="E11" s="3" t="s">
        <v>51</v>
      </c>
      <c r="F11" s="3" t="s">
        <v>52</v>
      </c>
      <c r="G11" s="3" t="s">
        <v>51</v>
      </c>
      <c r="H11" s="3">
        <v>0</v>
      </c>
      <c r="I11" s="3">
        <v>1</v>
      </c>
      <c r="J11" s="3" t="s">
        <v>51</v>
      </c>
      <c r="K11" s="3">
        <v>0</v>
      </c>
      <c r="L11" s="3" t="s">
        <v>51</v>
      </c>
    </row>
    <row r="12" spans="1:12" x14ac:dyDescent="0.2">
      <c r="A12" s="6" t="s">
        <v>62</v>
      </c>
      <c r="B12" s="6" t="s">
        <v>289</v>
      </c>
      <c r="C12" s="2" t="s">
        <v>290</v>
      </c>
      <c r="D12" s="3">
        <v>1</v>
      </c>
      <c r="E12" s="3" t="s">
        <v>51</v>
      </c>
      <c r="F12" s="3" t="s">
        <v>52</v>
      </c>
      <c r="G12" s="3" t="s">
        <v>51</v>
      </c>
      <c r="H12" s="3">
        <v>0</v>
      </c>
      <c r="I12" s="3">
        <v>1</v>
      </c>
      <c r="J12" s="3" t="s">
        <v>51</v>
      </c>
      <c r="K12" s="3" t="s">
        <v>52</v>
      </c>
      <c r="L12" s="3" t="s">
        <v>51</v>
      </c>
    </row>
    <row r="13" spans="1:12" x14ac:dyDescent="0.2">
      <c r="A13" s="2" t="s">
        <v>63</v>
      </c>
      <c r="B13" s="2" t="s">
        <v>291</v>
      </c>
      <c r="C13" s="2" t="s">
        <v>278</v>
      </c>
      <c r="D13" s="3">
        <v>1</v>
      </c>
      <c r="E13" s="3" t="s">
        <v>51</v>
      </c>
      <c r="F13" s="3" t="s">
        <v>52</v>
      </c>
      <c r="G13" s="3" t="s">
        <v>51</v>
      </c>
      <c r="H13" s="3">
        <v>0</v>
      </c>
      <c r="I13" s="3">
        <v>1</v>
      </c>
      <c r="J13" s="3" t="s">
        <v>51</v>
      </c>
      <c r="K13" s="3" t="s">
        <v>52</v>
      </c>
      <c r="L13" s="3" t="s">
        <v>51</v>
      </c>
    </row>
    <row r="14" spans="1:12" x14ac:dyDescent="0.2">
      <c r="A14" s="2" t="s">
        <v>64</v>
      </c>
      <c r="B14" s="2" t="s">
        <v>292</v>
      </c>
      <c r="C14" s="2" t="s">
        <v>281</v>
      </c>
      <c r="D14" s="3">
        <v>1</v>
      </c>
      <c r="E14" s="3">
        <v>1</v>
      </c>
      <c r="F14" s="3" t="s">
        <v>52</v>
      </c>
      <c r="G14" s="3">
        <v>1</v>
      </c>
      <c r="H14" s="3">
        <v>1</v>
      </c>
      <c r="I14" s="3">
        <v>1</v>
      </c>
      <c r="J14" s="3">
        <v>0</v>
      </c>
      <c r="K14" s="3" t="s">
        <v>52</v>
      </c>
      <c r="L14" s="3">
        <v>0</v>
      </c>
    </row>
    <row r="15" spans="1:12" x14ac:dyDescent="0.2">
      <c r="A15" s="2" t="s">
        <v>65</v>
      </c>
      <c r="B15" s="2" t="s">
        <v>293</v>
      </c>
      <c r="C15" s="2" t="s">
        <v>278</v>
      </c>
      <c r="D15" s="3">
        <v>1</v>
      </c>
      <c r="E15" s="3" t="s">
        <v>51</v>
      </c>
      <c r="F15" s="3" t="s">
        <v>52</v>
      </c>
      <c r="G15" s="3" t="s">
        <v>51</v>
      </c>
      <c r="H15" s="3">
        <v>1</v>
      </c>
      <c r="I15" s="3">
        <v>1</v>
      </c>
      <c r="J15" s="3" t="s">
        <v>51</v>
      </c>
      <c r="K15" s="3">
        <v>0</v>
      </c>
      <c r="L15" s="3" t="s">
        <v>51</v>
      </c>
    </row>
    <row r="16" spans="1:12" x14ac:dyDescent="0.2">
      <c r="A16" s="2" t="s">
        <v>66</v>
      </c>
      <c r="B16" s="2" t="s">
        <v>294</v>
      </c>
      <c r="C16" s="2" t="s">
        <v>281</v>
      </c>
      <c r="D16" s="3">
        <v>1</v>
      </c>
      <c r="E16" s="3">
        <v>1</v>
      </c>
      <c r="F16" s="3">
        <v>0</v>
      </c>
      <c r="G16" s="3">
        <v>1</v>
      </c>
      <c r="H16" s="3">
        <v>1</v>
      </c>
      <c r="I16" s="3">
        <v>1</v>
      </c>
      <c r="J16" s="3">
        <v>0</v>
      </c>
      <c r="K16" s="3">
        <v>0</v>
      </c>
      <c r="L16" s="3">
        <v>0</v>
      </c>
    </row>
    <row r="17" spans="1:12" x14ac:dyDescent="0.2">
      <c r="A17" s="2" t="s">
        <v>67</v>
      </c>
      <c r="B17" s="2" t="s">
        <v>295</v>
      </c>
      <c r="C17" s="2" t="s">
        <v>281</v>
      </c>
      <c r="D17" s="3">
        <v>1</v>
      </c>
      <c r="E17" s="3">
        <v>1</v>
      </c>
      <c r="F17" s="3" t="s">
        <v>52</v>
      </c>
      <c r="G17" s="3">
        <v>1</v>
      </c>
      <c r="H17" s="3">
        <v>0</v>
      </c>
      <c r="I17" s="3">
        <v>1</v>
      </c>
      <c r="J17" s="3">
        <v>0</v>
      </c>
      <c r="K17" s="3" t="s">
        <v>52</v>
      </c>
      <c r="L17" s="3">
        <v>0</v>
      </c>
    </row>
    <row r="18" spans="1:12" x14ac:dyDescent="0.2">
      <c r="A18" s="2" t="s">
        <v>68</v>
      </c>
      <c r="B18" s="2" t="s">
        <v>296</v>
      </c>
      <c r="C18" s="2" t="s">
        <v>281</v>
      </c>
      <c r="D18" s="3">
        <v>1</v>
      </c>
      <c r="E18" s="3">
        <v>1</v>
      </c>
      <c r="F18" s="3" t="s">
        <v>52</v>
      </c>
      <c r="G18" s="3">
        <v>1</v>
      </c>
      <c r="H18" s="3">
        <v>0</v>
      </c>
      <c r="I18" s="3">
        <v>1</v>
      </c>
      <c r="J18" s="3">
        <v>0</v>
      </c>
      <c r="K18" s="3" t="s">
        <v>52</v>
      </c>
      <c r="L18" s="3">
        <v>0</v>
      </c>
    </row>
    <row r="19" spans="1:12" x14ac:dyDescent="0.2">
      <c r="A19" s="2" t="s">
        <v>69</v>
      </c>
      <c r="B19" s="2" t="s">
        <v>297</v>
      </c>
      <c r="C19" s="2" t="s">
        <v>278</v>
      </c>
      <c r="D19" s="3">
        <v>1</v>
      </c>
      <c r="E19" s="3" t="s">
        <v>51</v>
      </c>
      <c r="F19" s="3">
        <v>0</v>
      </c>
      <c r="G19" s="3" t="s">
        <v>51</v>
      </c>
      <c r="H19" s="3">
        <v>1</v>
      </c>
      <c r="I19" s="3">
        <v>1</v>
      </c>
      <c r="J19" s="3" t="s">
        <v>51</v>
      </c>
      <c r="K19" s="3">
        <v>0</v>
      </c>
      <c r="L19" s="3" t="s">
        <v>51</v>
      </c>
    </row>
    <row r="20" spans="1:12" x14ac:dyDescent="0.2">
      <c r="A20" s="2" t="s">
        <v>70</v>
      </c>
      <c r="B20" s="2" t="s">
        <v>298</v>
      </c>
      <c r="C20" s="2" t="s">
        <v>281</v>
      </c>
      <c r="D20" s="3">
        <v>1</v>
      </c>
      <c r="E20" s="3">
        <v>1</v>
      </c>
      <c r="F20" s="3" t="s">
        <v>52</v>
      </c>
      <c r="G20" s="3">
        <v>1</v>
      </c>
      <c r="H20" s="3">
        <v>1</v>
      </c>
      <c r="I20" s="3">
        <v>1</v>
      </c>
      <c r="J20" s="3">
        <v>0</v>
      </c>
      <c r="K20" s="3">
        <v>0</v>
      </c>
      <c r="L20" s="3">
        <v>0</v>
      </c>
    </row>
    <row r="21" spans="1:12" x14ac:dyDescent="0.2">
      <c r="A21" s="2" t="s">
        <v>71</v>
      </c>
      <c r="B21" s="2" t="s">
        <v>299</v>
      </c>
      <c r="C21" s="2" t="s">
        <v>281</v>
      </c>
      <c r="D21" s="3">
        <v>1</v>
      </c>
      <c r="E21" s="3">
        <v>1</v>
      </c>
      <c r="F21" s="3" t="s">
        <v>52</v>
      </c>
      <c r="G21" s="3">
        <v>1</v>
      </c>
      <c r="H21" s="3">
        <v>0</v>
      </c>
      <c r="I21" s="3">
        <v>1</v>
      </c>
      <c r="J21" s="3">
        <v>0</v>
      </c>
      <c r="K21" s="3" t="s">
        <v>52</v>
      </c>
      <c r="L21" s="3">
        <v>0</v>
      </c>
    </row>
    <row r="22" spans="1:12" x14ac:dyDescent="0.2">
      <c r="A22" s="2" t="s">
        <v>72</v>
      </c>
      <c r="B22" s="2" t="s">
        <v>300</v>
      </c>
      <c r="C22" s="2" t="s">
        <v>278</v>
      </c>
      <c r="D22" s="3">
        <v>1</v>
      </c>
      <c r="E22" s="3" t="s">
        <v>51</v>
      </c>
      <c r="F22" s="3" t="s">
        <v>52</v>
      </c>
      <c r="G22" s="3" t="s">
        <v>51</v>
      </c>
      <c r="H22" s="3">
        <v>0</v>
      </c>
      <c r="I22" s="3">
        <v>1</v>
      </c>
      <c r="J22" s="3" t="s">
        <v>51</v>
      </c>
      <c r="K22" s="3" t="s">
        <v>52</v>
      </c>
      <c r="L22" s="3" t="s">
        <v>51</v>
      </c>
    </row>
    <row r="23" spans="1:12" x14ac:dyDescent="0.2">
      <c r="A23" s="2" t="s">
        <v>73</v>
      </c>
      <c r="B23" s="2" t="s">
        <v>301</v>
      </c>
      <c r="C23" s="2" t="s">
        <v>278</v>
      </c>
      <c r="D23" s="3">
        <v>1</v>
      </c>
      <c r="E23" s="3" t="s">
        <v>51</v>
      </c>
      <c r="F23" s="3">
        <v>0</v>
      </c>
      <c r="G23" s="3" t="s">
        <v>51</v>
      </c>
      <c r="H23" s="3">
        <v>1</v>
      </c>
      <c r="I23" s="3">
        <v>1</v>
      </c>
      <c r="J23" s="3" t="s">
        <v>51</v>
      </c>
      <c r="K23" s="3">
        <v>0</v>
      </c>
      <c r="L23" s="3" t="s">
        <v>51</v>
      </c>
    </row>
    <row r="24" spans="1:12" x14ac:dyDescent="0.2">
      <c r="A24" s="2" t="s">
        <v>74</v>
      </c>
      <c r="B24" s="2" t="s">
        <v>302</v>
      </c>
      <c r="C24" s="2" t="s">
        <v>281</v>
      </c>
      <c r="D24" s="3">
        <v>1</v>
      </c>
      <c r="E24" s="3">
        <v>1</v>
      </c>
      <c r="F24" s="3" t="s">
        <v>52</v>
      </c>
      <c r="G24" s="3">
        <v>1</v>
      </c>
      <c r="H24" s="3">
        <v>1</v>
      </c>
      <c r="I24" s="3">
        <v>1</v>
      </c>
      <c r="J24" s="3">
        <v>0</v>
      </c>
      <c r="K24" s="3" t="s">
        <v>52</v>
      </c>
      <c r="L24" s="3">
        <v>0</v>
      </c>
    </row>
    <row r="25" spans="1:12" x14ac:dyDescent="0.2">
      <c r="A25" s="2" t="s">
        <v>75</v>
      </c>
      <c r="B25" s="2" t="s">
        <v>303</v>
      </c>
      <c r="C25" s="2" t="s">
        <v>278</v>
      </c>
      <c r="D25" s="3">
        <v>1</v>
      </c>
      <c r="E25" s="3" t="s">
        <v>51</v>
      </c>
      <c r="F25" s="3" t="s">
        <v>52</v>
      </c>
      <c r="G25" s="3" t="s">
        <v>51</v>
      </c>
      <c r="H25" s="3">
        <v>0</v>
      </c>
      <c r="I25" s="3">
        <v>1</v>
      </c>
      <c r="J25" s="3" t="s">
        <v>51</v>
      </c>
      <c r="K25" s="3">
        <v>0</v>
      </c>
      <c r="L25" s="3" t="s">
        <v>51</v>
      </c>
    </row>
    <row r="26" spans="1:12" x14ac:dyDescent="0.2">
      <c r="A26" s="2" t="s">
        <v>76</v>
      </c>
      <c r="B26" s="2" t="s">
        <v>304</v>
      </c>
      <c r="C26" s="2" t="s">
        <v>278</v>
      </c>
      <c r="D26" s="3">
        <v>1</v>
      </c>
      <c r="E26" s="3" t="s">
        <v>51</v>
      </c>
      <c r="F26" s="3">
        <v>0</v>
      </c>
      <c r="G26" s="3" t="s">
        <v>51</v>
      </c>
      <c r="H26" s="3">
        <v>1</v>
      </c>
      <c r="I26" s="3">
        <v>1</v>
      </c>
      <c r="J26" s="3" t="s">
        <v>51</v>
      </c>
      <c r="K26" s="3">
        <v>0</v>
      </c>
      <c r="L26" s="3" t="s">
        <v>51</v>
      </c>
    </row>
    <row r="27" spans="1:12" x14ac:dyDescent="0.2">
      <c r="A27" s="2" t="s">
        <v>77</v>
      </c>
      <c r="B27" s="2" t="s">
        <v>305</v>
      </c>
      <c r="C27" s="2" t="s">
        <v>278</v>
      </c>
      <c r="D27" s="3">
        <v>1</v>
      </c>
      <c r="E27" s="3" t="s">
        <v>51</v>
      </c>
      <c r="F27" s="3" t="s">
        <v>52</v>
      </c>
      <c r="G27" s="3" t="s">
        <v>51</v>
      </c>
      <c r="H27" s="3">
        <v>1</v>
      </c>
      <c r="I27" s="3">
        <v>1</v>
      </c>
      <c r="J27" s="3" t="s">
        <v>51</v>
      </c>
      <c r="K27" s="3">
        <v>0</v>
      </c>
      <c r="L27" s="3" t="s">
        <v>51</v>
      </c>
    </row>
    <row r="28" spans="1:12" x14ac:dyDescent="0.2">
      <c r="A28" s="2" t="s">
        <v>78</v>
      </c>
      <c r="B28" s="2" t="s">
        <v>306</v>
      </c>
      <c r="C28" s="2" t="s">
        <v>278</v>
      </c>
      <c r="D28" s="3">
        <v>1</v>
      </c>
      <c r="E28" s="3" t="s">
        <v>51</v>
      </c>
      <c r="F28" s="3" t="s">
        <v>52</v>
      </c>
      <c r="G28" s="3" t="s">
        <v>51</v>
      </c>
      <c r="H28" s="3">
        <v>1</v>
      </c>
      <c r="I28" s="3">
        <v>1</v>
      </c>
      <c r="J28" s="3" t="s">
        <v>51</v>
      </c>
      <c r="K28" s="3">
        <v>0</v>
      </c>
      <c r="L28" s="3" t="s">
        <v>51</v>
      </c>
    </row>
    <row r="29" spans="1:12" x14ac:dyDescent="0.2">
      <c r="A29" s="2" t="s">
        <v>79</v>
      </c>
      <c r="B29" s="2" t="s">
        <v>307</v>
      </c>
      <c r="C29" s="2" t="s">
        <v>278</v>
      </c>
      <c r="D29" s="3">
        <v>1</v>
      </c>
      <c r="E29" s="3" t="s">
        <v>51</v>
      </c>
      <c r="F29" s="3" t="s">
        <v>52</v>
      </c>
      <c r="G29" s="3" t="s">
        <v>51</v>
      </c>
      <c r="H29" s="3">
        <v>1</v>
      </c>
      <c r="I29" s="3">
        <v>1</v>
      </c>
      <c r="J29" s="3" t="s">
        <v>51</v>
      </c>
      <c r="K29" s="3" t="s">
        <v>52</v>
      </c>
      <c r="L29" s="3" t="s">
        <v>51</v>
      </c>
    </row>
    <row r="30" spans="1:12" x14ac:dyDescent="0.2">
      <c r="A30" s="2" t="s">
        <v>80</v>
      </c>
      <c r="B30" s="2" t="s">
        <v>308</v>
      </c>
      <c r="C30" s="2" t="s">
        <v>278</v>
      </c>
      <c r="D30" s="3">
        <v>1</v>
      </c>
      <c r="E30" s="3" t="s">
        <v>51</v>
      </c>
      <c r="F30" s="3" t="s">
        <v>52</v>
      </c>
      <c r="G30" s="3" t="s">
        <v>51</v>
      </c>
      <c r="H30" s="3">
        <v>0</v>
      </c>
      <c r="I30" s="3">
        <v>1</v>
      </c>
      <c r="J30" s="3" t="s">
        <v>51</v>
      </c>
      <c r="K30" s="3">
        <v>0</v>
      </c>
      <c r="L30" s="3" t="s">
        <v>51</v>
      </c>
    </row>
    <row r="31" spans="1:12" x14ac:dyDescent="0.2">
      <c r="A31" s="2" t="s">
        <v>81</v>
      </c>
      <c r="B31" s="2" t="s">
        <v>309</v>
      </c>
      <c r="C31" s="2" t="s">
        <v>278</v>
      </c>
      <c r="D31" s="3">
        <v>1</v>
      </c>
      <c r="E31" s="3" t="s">
        <v>51</v>
      </c>
      <c r="F31" s="3" t="s">
        <v>52</v>
      </c>
      <c r="G31" s="3" t="s">
        <v>51</v>
      </c>
      <c r="H31" s="3">
        <v>1</v>
      </c>
      <c r="I31" s="3">
        <v>1</v>
      </c>
      <c r="J31" s="3" t="s">
        <v>51</v>
      </c>
      <c r="K31" s="3" t="s">
        <v>52</v>
      </c>
      <c r="L31" s="3" t="s">
        <v>51</v>
      </c>
    </row>
    <row r="32" spans="1:12" x14ac:dyDescent="0.2">
      <c r="A32" s="2" t="s">
        <v>82</v>
      </c>
      <c r="B32" s="2" t="s">
        <v>310</v>
      </c>
      <c r="C32" s="2" t="s">
        <v>281</v>
      </c>
      <c r="D32" s="3">
        <v>1</v>
      </c>
      <c r="E32" s="3">
        <v>1</v>
      </c>
      <c r="F32" s="3" t="s">
        <v>52</v>
      </c>
      <c r="G32" s="3">
        <v>1</v>
      </c>
      <c r="H32" s="3">
        <v>1</v>
      </c>
      <c r="I32" s="3">
        <v>1</v>
      </c>
      <c r="J32" s="3">
        <v>0</v>
      </c>
      <c r="K32" s="3">
        <v>0</v>
      </c>
      <c r="L32" s="3">
        <v>0</v>
      </c>
    </row>
    <row r="33" spans="1:12" x14ac:dyDescent="0.2">
      <c r="A33" s="2" t="s">
        <v>83</v>
      </c>
      <c r="B33" s="2" t="s">
        <v>311</v>
      </c>
      <c r="C33" s="2" t="s">
        <v>278</v>
      </c>
      <c r="D33" s="3">
        <v>1</v>
      </c>
      <c r="E33" s="3" t="s">
        <v>51</v>
      </c>
      <c r="F33" s="3">
        <v>0</v>
      </c>
      <c r="G33" s="3" t="s">
        <v>51</v>
      </c>
      <c r="H33" s="3">
        <v>1</v>
      </c>
      <c r="I33" s="3">
        <v>1</v>
      </c>
      <c r="J33" s="3" t="s">
        <v>51</v>
      </c>
      <c r="K33" s="3">
        <v>0</v>
      </c>
      <c r="L33" s="3" t="s">
        <v>51</v>
      </c>
    </row>
    <row r="34" spans="1:12" x14ac:dyDescent="0.2">
      <c r="A34" s="2" t="s">
        <v>84</v>
      </c>
      <c r="B34" s="2" t="s">
        <v>312</v>
      </c>
      <c r="C34" s="2" t="s">
        <v>281</v>
      </c>
      <c r="D34" s="3">
        <v>1</v>
      </c>
      <c r="E34" s="3">
        <v>1</v>
      </c>
      <c r="F34" s="3" t="s">
        <v>52</v>
      </c>
      <c r="G34" s="3">
        <v>1</v>
      </c>
      <c r="H34" s="3">
        <v>0</v>
      </c>
      <c r="I34" s="3">
        <v>1</v>
      </c>
      <c r="J34" s="3">
        <v>0</v>
      </c>
      <c r="K34" s="3" t="s">
        <v>52</v>
      </c>
      <c r="L34" s="3">
        <v>0</v>
      </c>
    </row>
    <row r="35" spans="1:12" x14ac:dyDescent="0.2">
      <c r="A35" s="2" t="s">
        <v>85</v>
      </c>
      <c r="B35" s="2" t="s">
        <v>313</v>
      </c>
      <c r="C35" s="2" t="s">
        <v>278</v>
      </c>
      <c r="D35" s="3">
        <v>1</v>
      </c>
      <c r="E35" s="3" t="s">
        <v>51</v>
      </c>
      <c r="F35" s="3" t="s">
        <v>52</v>
      </c>
      <c r="G35" s="3" t="s">
        <v>51</v>
      </c>
      <c r="H35" s="3">
        <v>0</v>
      </c>
      <c r="I35" s="3">
        <v>1</v>
      </c>
      <c r="J35" s="3" t="s">
        <v>51</v>
      </c>
      <c r="K35" s="3" t="s">
        <v>52</v>
      </c>
      <c r="L35" s="3" t="s">
        <v>51</v>
      </c>
    </row>
    <row r="36" spans="1:12" x14ac:dyDescent="0.2">
      <c r="A36" s="2" t="s">
        <v>86</v>
      </c>
      <c r="B36" s="2" t="s">
        <v>314</v>
      </c>
      <c r="C36" s="2" t="s">
        <v>278</v>
      </c>
      <c r="D36" s="3">
        <v>1</v>
      </c>
      <c r="E36" s="3" t="s">
        <v>51</v>
      </c>
      <c r="F36" s="3">
        <v>0</v>
      </c>
      <c r="G36" s="3" t="s">
        <v>51</v>
      </c>
      <c r="H36" s="3">
        <v>1</v>
      </c>
      <c r="I36" s="3">
        <v>1</v>
      </c>
      <c r="J36" s="3" t="s">
        <v>51</v>
      </c>
      <c r="K36" s="3">
        <v>0</v>
      </c>
      <c r="L36" s="3" t="s">
        <v>51</v>
      </c>
    </row>
    <row r="37" spans="1:12" x14ac:dyDescent="0.2">
      <c r="A37" s="2" t="s">
        <v>86</v>
      </c>
      <c r="B37" s="2" t="s">
        <v>314</v>
      </c>
      <c r="C37" s="2" t="s">
        <v>281</v>
      </c>
      <c r="D37" s="3">
        <v>1</v>
      </c>
      <c r="E37" s="3">
        <v>1</v>
      </c>
      <c r="F37" s="3">
        <v>0</v>
      </c>
      <c r="G37" s="3">
        <v>1</v>
      </c>
      <c r="H37" s="3">
        <v>1</v>
      </c>
      <c r="I37" s="3">
        <v>1</v>
      </c>
      <c r="J37" s="3">
        <v>0</v>
      </c>
      <c r="K37" s="3">
        <v>0</v>
      </c>
      <c r="L37" s="3">
        <v>0</v>
      </c>
    </row>
    <row r="38" spans="1:12" x14ac:dyDescent="0.2">
      <c r="A38" s="2" t="s">
        <v>87</v>
      </c>
      <c r="B38" s="2" t="s">
        <v>315</v>
      </c>
      <c r="C38" s="2" t="s">
        <v>281</v>
      </c>
      <c r="D38" s="3">
        <v>1</v>
      </c>
      <c r="E38" s="3">
        <v>1</v>
      </c>
      <c r="F38" s="3" t="s">
        <v>52</v>
      </c>
      <c r="G38" s="3">
        <v>1</v>
      </c>
      <c r="H38" s="3">
        <v>0</v>
      </c>
      <c r="I38" s="3">
        <v>1</v>
      </c>
      <c r="J38" s="3">
        <v>0</v>
      </c>
      <c r="K38" s="3" t="s">
        <v>52</v>
      </c>
      <c r="L38" s="3">
        <v>0</v>
      </c>
    </row>
    <row r="39" spans="1:12" x14ac:dyDescent="0.2">
      <c r="A39" s="2" t="s">
        <v>88</v>
      </c>
      <c r="B39" s="2" t="s">
        <v>316</v>
      </c>
      <c r="C39" s="2" t="s">
        <v>278</v>
      </c>
      <c r="D39" s="3">
        <v>1</v>
      </c>
      <c r="E39" s="3" t="s">
        <v>51</v>
      </c>
      <c r="F39" s="3" t="s">
        <v>52</v>
      </c>
      <c r="G39" s="3" t="s">
        <v>51</v>
      </c>
      <c r="H39" s="3">
        <v>0</v>
      </c>
      <c r="I39" s="3">
        <v>1</v>
      </c>
      <c r="J39" s="3" t="s">
        <v>51</v>
      </c>
      <c r="K39" s="3">
        <v>0</v>
      </c>
      <c r="L39" s="3" t="s">
        <v>51</v>
      </c>
    </row>
    <row r="40" spans="1:12" x14ac:dyDescent="0.2">
      <c r="A40" s="6" t="s">
        <v>89</v>
      </c>
      <c r="B40" s="6" t="s">
        <v>317</v>
      </c>
      <c r="C40" s="2" t="s">
        <v>290</v>
      </c>
      <c r="D40" s="3">
        <v>1</v>
      </c>
      <c r="E40" s="3" t="s">
        <v>51</v>
      </c>
      <c r="F40" s="3" t="s">
        <v>52</v>
      </c>
      <c r="G40" s="3" t="s">
        <v>51</v>
      </c>
      <c r="H40" s="3">
        <v>0</v>
      </c>
      <c r="I40" s="3">
        <v>1</v>
      </c>
      <c r="J40" s="3" t="s">
        <v>51</v>
      </c>
      <c r="K40" s="3">
        <v>0</v>
      </c>
      <c r="L40" s="3" t="s">
        <v>51</v>
      </c>
    </row>
    <row r="41" spans="1:12" x14ac:dyDescent="0.2">
      <c r="A41" s="2" t="s">
        <v>90</v>
      </c>
      <c r="B41" s="2" t="s">
        <v>318</v>
      </c>
      <c r="C41" s="2" t="s">
        <v>281</v>
      </c>
      <c r="D41" s="3">
        <v>1</v>
      </c>
      <c r="E41" s="3">
        <v>1</v>
      </c>
      <c r="F41" s="3">
        <v>0</v>
      </c>
      <c r="G41" s="3">
        <v>1</v>
      </c>
      <c r="H41" s="3">
        <v>1</v>
      </c>
      <c r="I41" s="3">
        <v>1</v>
      </c>
      <c r="J41" s="3">
        <v>0</v>
      </c>
      <c r="K41" s="3" t="s">
        <v>52</v>
      </c>
      <c r="L41" s="3">
        <v>0</v>
      </c>
    </row>
    <row r="42" spans="1:12" x14ac:dyDescent="0.2">
      <c r="A42" s="2" t="s">
        <v>91</v>
      </c>
      <c r="B42" s="2" t="s">
        <v>319</v>
      </c>
      <c r="C42" s="2" t="s">
        <v>281</v>
      </c>
      <c r="D42" s="3">
        <v>1</v>
      </c>
      <c r="E42" s="3">
        <v>1</v>
      </c>
      <c r="F42" s="3" t="s">
        <v>52</v>
      </c>
      <c r="G42" s="3">
        <v>1</v>
      </c>
      <c r="H42" s="3">
        <v>0</v>
      </c>
      <c r="I42" s="3">
        <v>1</v>
      </c>
      <c r="J42" s="3">
        <v>0</v>
      </c>
      <c r="K42" s="3" t="s">
        <v>52</v>
      </c>
      <c r="L42" s="3">
        <v>0</v>
      </c>
    </row>
    <row r="43" spans="1:12" x14ac:dyDescent="0.2">
      <c r="A43" s="2" t="s">
        <v>81</v>
      </c>
      <c r="B43" s="2" t="s">
        <v>309</v>
      </c>
      <c r="C43" s="2" t="s">
        <v>281</v>
      </c>
      <c r="D43" s="3">
        <v>1</v>
      </c>
      <c r="E43" s="3">
        <v>1</v>
      </c>
      <c r="F43" s="3" t="s">
        <v>52</v>
      </c>
      <c r="G43" s="3">
        <v>1</v>
      </c>
      <c r="H43" s="3">
        <v>1</v>
      </c>
      <c r="I43" s="3">
        <v>1</v>
      </c>
      <c r="J43" s="3">
        <v>0</v>
      </c>
      <c r="K43" s="3" t="s">
        <v>52</v>
      </c>
      <c r="L43" s="3">
        <v>0</v>
      </c>
    </row>
    <row r="44" spans="1:12" x14ac:dyDescent="0.2">
      <c r="A44" s="2" t="s">
        <v>92</v>
      </c>
      <c r="B44" s="2" t="s">
        <v>320</v>
      </c>
      <c r="C44" s="2" t="s">
        <v>278</v>
      </c>
      <c r="D44" s="3">
        <v>1</v>
      </c>
      <c r="E44" s="3" t="s">
        <v>51</v>
      </c>
      <c r="F44" s="3" t="s">
        <v>52</v>
      </c>
      <c r="G44" s="3" t="s">
        <v>51</v>
      </c>
      <c r="H44" s="3">
        <v>0</v>
      </c>
      <c r="I44" s="3">
        <v>1</v>
      </c>
      <c r="J44" s="3" t="s">
        <v>51</v>
      </c>
      <c r="K44" s="3">
        <v>0</v>
      </c>
      <c r="L44" s="3" t="s">
        <v>51</v>
      </c>
    </row>
    <row r="45" spans="1:12" x14ac:dyDescent="0.2">
      <c r="A45" s="2" t="s">
        <v>93</v>
      </c>
      <c r="B45" s="2" t="s">
        <v>321</v>
      </c>
      <c r="C45" s="2" t="s">
        <v>281</v>
      </c>
      <c r="D45" s="3">
        <v>1</v>
      </c>
      <c r="E45" s="3">
        <v>1</v>
      </c>
      <c r="F45" s="3" t="s">
        <v>52</v>
      </c>
      <c r="G45" s="3">
        <v>1</v>
      </c>
      <c r="H45" s="3">
        <v>1</v>
      </c>
      <c r="I45" s="3">
        <v>1</v>
      </c>
      <c r="J45" s="3">
        <v>0</v>
      </c>
      <c r="K45" s="3" t="s">
        <v>52</v>
      </c>
      <c r="L45" s="3">
        <v>0</v>
      </c>
    </row>
    <row r="46" spans="1:12" x14ac:dyDescent="0.2">
      <c r="A46" s="2" t="s">
        <v>94</v>
      </c>
      <c r="B46" s="2" t="s">
        <v>322</v>
      </c>
      <c r="C46" s="2" t="s">
        <v>278</v>
      </c>
      <c r="D46" s="3">
        <v>1</v>
      </c>
      <c r="E46" s="3" t="s">
        <v>51</v>
      </c>
      <c r="F46" s="3">
        <v>0</v>
      </c>
      <c r="G46" s="3" t="s">
        <v>51</v>
      </c>
      <c r="H46" s="3">
        <v>0</v>
      </c>
      <c r="I46" s="3">
        <v>1</v>
      </c>
      <c r="J46" s="3" t="s">
        <v>51</v>
      </c>
      <c r="K46" s="3" t="s">
        <v>52</v>
      </c>
      <c r="L46" s="3" t="s">
        <v>51</v>
      </c>
    </row>
    <row r="47" spans="1:12" x14ac:dyDescent="0.2">
      <c r="A47" s="2" t="s">
        <v>68</v>
      </c>
      <c r="B47" s="2" t="s">
        <v>296</v>
      </c>
      <c r="C47" s="2" t="s">
        <v>278</v>
      </c>
      <c r="D47" s="3">
        <v>1</v>
      </c>
      <c r="E47" s="3" t="s">
        <v>51</v>
      </c>
      <c r="F47" s="3" t="s">
        <v>52</v>
      </c>
      <c r="G47" s="3" t="s">
        <v>51</v>
      </c>
      <c r="H47" s="3">
        <v>0</v>
      </c>
      <c r="I47" s="3">
        <v>1</v>
      </c>
      <c r="J47" s="3" t="s">
        <v>51</v>
      </c>
      <c r="K47" s="3" t="s">
        <v>52</v>
      </c>
      <c r="L47" s="3" t="s">
        <v>51</v>
      </c>
    </row>
    <row r="48" spans="1:12" x14ac:dyDescent="0.2">
      <c r="A48" s="2" t="s">
        <v>95</v>
      </c>
      <c r="B48" s="2" t="s">
        <v>323</v>
      </c>
      <c r="C48" s="2" t="s">
        <v>278</v>
      </c>
      <c r="D48" s="3">
        <v>1</v>
      </c>
      <c r="E48" s="3" t="s">
        <v>51</v>
      </c>
      <c r="F48" s="3">
        <v>0</v>
      </c>
      <c r="G48" s="3" t="s">
        <v>51</v>
      </c>
      <c r="H48" s="3">
        <v>1</v>
      </c>
      <c r="I48" s="3">
        <v>1</v>
      </c>
      <c r="J48" s="3" t="s">
        <v>51</v>
      </c>
      <c r="K48" s="3">
        <v>0</v>
      </c>
      <c r="L48" s="3" t="s">
        <v>51</v>
      </c>
    </row>
    <row r="49" spans="1:12" x14ac:dyDescent="0.2">
      <c r="A49" s="2" t="s">
        <v>96</v>
      </c>
      <c r="B49" s="2" t="s">
        <v>324</v>
      </c>
      <c r="C49" s="2" t="s">
        <v>278</v>
      </c>
      <c r="D49" s="3">
        <v>1</v>
      </c>
      <c r="E49" s="3" t="s">
        <v>51</v>
      </c>
      <c r="F49" s="3" t="s">
        <v>52</v>
      </c>
      <c r="G49" s="3" t="s">
        <v>51</v>
      </c>
      <c r="H49" s="3">
        <v>1</v>
      </c>
      <c r="I49" s="3">
        <v>1</v>
      </c>
      <c r="J49" s="3" t="s">
        <v>51</v>
      </c>
      <c r="K49" s="3">
        <v>0</v>
      </c>
      <c r="L49" s="3" t="s">
        <v>51</v>
      </c>
    </row>
    <row r="50" spans="1:12" x14ac:dyDescent="0.2">
      <c r="A50" s="2" t="s">
        <v>97</v>
      </c>
      <c r="B50" s="2" t="s">
        <v>325</v>
      </c>
      <c r="C50" s="2" t="s">
        <v>278</v>
      </c>
      <c r="D50" s="3">
        <v>1</v>
      </c>
      <c r="E50" s="3" t="s">
        <v>51</v>
      </c>
      <c r="F50" s="3" t="s">
        <v>52</v>
      </c>
      <c r="G50" s="3" t="s">
        <v>51</v>
      </c>
      <c r="H50" s="3">
        <v>0</v>
      </c>
      <c r="I50" s="3">
        <v>1</v>
      </c>
      <c r="J50" s="3" t="s">
        <v>51</v>
      </c>
      <c r="K50" s="3" t="s">
        <v>52</v>
      </c>
      <c r="L50" s="3" t="s">
        <v>51</v>
      </c>
    </row>
    <row r="51" spans="1:12" x14ac:dyDescent="0.2">
      <c r="A51" s="2" t="s">
        <v>64</v>
      </c>
      <c r="B51" s="2" t="s">
        <v>292</v>
      </c>
      <c r="C51" s="2" t="s">
        <v>278</v>
      </c>
      <c r="D51" s="3">
        <v>1</v>
      </c>
      <c r="E51" s="3" t="s">
        <v>51</v>
      </c>
      <c r="F51" s="3" t="s">
        <v>52</v>
      </c>
      <c r="G51" s="3" t="s">
        <v>51</v>
      </c>
      <c r="H51" s="3">
        <v>1</v>
      </c>
      <c r="I51" s="3">
        <v>1</v>
      </c>
      <c r="J51" s="3" t="s">
        <v>51</v>
      </c>
      <c r="K51" s="3" t="s">
        <v>52</v>
      </c>
      <c r="L51" s="3" t="s">
        <v>51</v>
      </c>
    </row>
    <row r="52" spans="1:12" x14ac:dyDescent="0.2">
      <c r="A52" s="2" t="s">
        <v>67</v>
      </c>
      <c r="B52" s="2" t="s">
        <v>295</v>
      </c>
      <c r="C52" s="2" t="s">
        <v>278</v>
      </c>
      <c r="D52" s="3">
        <v>1</v>
      </c>
      <c r="E52" s="3" t="s">
        <v>51</v>
      </c>
      <c r="F52" s="3" t="s">
        <v>52</v>
      </c>
      <c r="G52" s="3" t="s">
        <v>51</v>
      </c>
      <c r="H52" s="3">
        <v>0</v>
      </c>
      <c r="I52" s="3">
        <v>1</v>
      </c>
      <c r="J52" s="3" t="s">
        <v>51</v>
      </c>
      <c r="K52" s="3" t="s">
        <v>52</v>
      </c>
      <c r="L52" s="3" t="s">
        <v>51</v>
      </c>
    </row>
    <row r="53" spans="1:12" x14ac:dyDescent="0.2">
      <c r="A53" s="2" t="s">
        <v>98</v>
      </c>
      <c r="B53" s="2" t="s">
        <v>326</v>
      </c>
      <c r="C53" s="2" t="s">
        <v>278</v>
      </c>
      <c r="D53" s="3">
        <v>1</v>
      </c>
      <c r="E53" s="3" t="s">
        <v>51</v>
      </c>
      <c r="F53" s="3" t="s">
        <v>52</v>
      </c>
      <c r="G53" s="3" t="s">
        <v>51</v>
      </c>
      <c r="H53" s="3">
        <v>0</v>
      </c>
      <c r="I53" s="3">
        <v>1</v>
      </c>
      <c r="J53" s="3" t="s">
        <v>51</v>
      </c>
      <c r="K53" s="3">
        <v>0</v>
      </c>
      <c r="L53" s="3" t="s">
        <v>51</v>
      </c>
    </row>
    <row r="54" spans="1:12" x14ac:dyDescent="0.2">
      <c r="A54" s="2" t="s">
        <v>99</v>
      </c>
      <c r="B54" s="2" t="s">
        <v>327</v>
      </c>
      <c r="C54" s="2" t="s">
        <v>278</v>
      </c>
      <c r="D54" s="3">
        <v>1</v>
      </c>
      <c r="E54" s="3" t="s">
        <v>51</v>
      </c>
      <c r="F54" s="3" t="s">
        <v>52</v>
      </c>
      <c r="G54" s="3" t="s">
        <v>51</v>
      </c>
      <c r="H54" s="3">
        <v>0</v>
      </c>
      <c r="I54" s="3">
        <v>1</v>
      </c>
      <c r="J54" s="3" t="s">
        <v>51</v>
      </c>
      <c r="K54" s="3" t="s">
        <v>52</v>
      </c>
      <c r="L54" s="3" t="s">
        <v>51</v>
      </c>
    </row>
    <row r="55" spans="1:12" x14ac:dyDescent="0.2">
      <c r="A55" s="2" t="s">
        <v>100</v>
      </c>
      <c r="B55" s="2" t="s">
        <v>328</v>
      </c>
      <c r="C55" s="2" t="s">
        <v>278</v>
      </c>
      <c r="D55" s="3">
        <v>1</v>
      </c>
      <c r="E55" s="3" t="s">
        <v>51</v>
      </c>
      <c r="F55" s="3">
        <v>0</v>
      </c>
      <c r="G55" s="3" t="s">
        <v>51</v>
      </c>
      <c r="H55" s="3">
        <v>1</v>
      </c>
      <c r="I55" s="3">
        <v>1</v>
      </c>
      <c r="J55" s="3" t="s">
        <v>51</v>
      </c>
      <c r="K55" s="3">
        <v>0</v>
      </c>
      <c r="L55" s="3" t="s">
        <v>51</v>
      </c>
    </row>
    <row r="56" spans="1:12" x14ac:dyDescent="0.2">
      <c r="A56" s="2" t="s">
        <v>101</v>
      </c>
      <c r="B56" s="2" t="s">
        <v>329</v>
      </c>
      <c r="C56" s="2" t="s">
        <v>278</v>
      </c>
      <c r="D56" s="3">
        <v>1</v>
      </c>
      <c r="E56" s="3" t="s">
        <v>51</v>
      </c>
      <c r="F56" s="3" t="s">
        <v>52</v>
      </c>
      <c r="G56" s="3" t="s">
        <v>51</v>
      </c>
      <c r="H56" s="3">
        <v>0</v>
      </c>
      <c r="I56" s="3">
        <v>1</v>
      </c>
      <c r="J56" s="3" t="s">
        <v>51</v>
      </c>
      <c r="K56" s="3">
        <v>0</v>
      </c>
      <c r="L56" s="3" t="s">
        <v>51</v>
      </c>
    </row>
    <row r="57" spans="1:12" x14ac:dyDescent="0.2">
      <c r="A57" s="2" t="s">
        <v>102</v>
      </c>
      <c r="B57" s="2" t="s">
        <v>330</v>
      </c>
      <c r="C57" s="2" t="s">
        <v>278</v>
      </c>
      <c r="D57" s="3">
        <v>1</v>
      </c>
      <c r="E57" s="3" t="s">
        <v>51</v>
      </c>
      <c r="F57" s="3" t="s">
        <v>52</v>
      </c>
      <c r="G57" s="3" t="s">
        <v>51</v>
      </c>
      <c r="H57" s="3">
        <v>0</v>
      </c>
      <c r="I57" s="3">
        <v>1</v>
      </c>
      <c r="J57" s="3" t="s">
        <v>51</v>
      </c>
      <c r="K57" s="3" t="s">
        <v>52</v>
      </c>
      <c r="L57" s="3" t="s">
        <v>51</v>
      </c>
    </row>
    <row r="58" spans="1:12" x14ac:dyDescent="0.2">
      <c r="A58" s="2" t="s">
        <v>103</v>
      </c>
      <c r="B58" s="2" t="s">
        <v>331</v>
      </c>
      <c r="C58" s="2" t="s">
        <v>281</v>
      </c>
      <c r="D58" s="3">
        <v>1</v>
      </c>
      <c r="E58" s="3">
        <v>1</v>
      </c>
      <c r="F58" s="3" t="s">
        <v>52</v>
      </c>
      <c r="G58" s="3">
        <v>1</v>
      </c>
      <c r="H58" s="3">
        <v>0</v>
      </c>
      <c r="I58" s="3">
        <v>1</v>
      </c>
      <c r="J58" s="3">
        <v>0</v>
      </c>
      <c r="K58" s="3" t="s">
        <v>52</v>
      </c>
      <c r="L58" s="3">
        <v>0</v>
      </c>
    </row>
    <row r="59" spans="1:12" x14ac:dyDescent="0.2">
      <c r="A59" s="2" t="s">
        <v>90</v>
      </c>
      <c r="B59" s="2" t="s">
        <v>318</v>
      </c>
      <c r="C59" s="2" t="s">
        <v>278</v>
      </c>
      <c r="D59" s="3">
        <v>1</v>
      </c>
      <c r="E59" s="3" t="s">
        <v>51</v>
      </c>
      <c r="F59" s="3" t="s">
        <v>52</v>
      </c>
      <c r="G59" s="3" t="s">
        <v>51</v>
      </c>
      <c r="H59" s="3">
        <v>1</v>
      </c>
      <c r="I59" s="3">
        <v>1</v>
      </c>
      <c r="J59" s="3" t="s">
        <v>51</v>
      </c>
      <c r="K59" s="3" t="s">
        <v>52</v>
      </c>
      <c r="L59" s="3" t="s">
        <v>51</v>
      </c>
    </row>
    <row r="60" spans="1:12" x14ac:dyDescent="0.2">
      <c r="A60" s="2" t="s">
        <v>104</v>
      </c>
      <c r="B60" s="2" t="s">
        <v>332</v>
      </c>
      <c r="C60" s="2" t="s">
        <v>281</v>
      </c>
      <c r="D60" s="3">
        <v>1</v>
      </c>
      <c r="E60" s="3">
        <v>1</v>
      </c>
      <c r="F60" s="3" t="s">
        <v>52</v>
      </c>
      <c r="G60" s="3">
        <v>1</v>
      </c>
      <c r="H60" s="3">
        <v>0</v>
      </c>
      <c r="I60" s="3">
        <v>1</v>
      </c>
      <c r="J60" s="3">
        <v>0</v>
      </c>
      <c r="K60" s="3">
        <v>0</v>
      </c>
      <c r="L60" s="3">
        <v>0</v>
      </c>
    </row>
    <row r="61" spans="1:12" x14ac:dyDescent="0.2">
      <c r="A61" s="2" t="s">
        <v>93</v>
      </c>
      <c r="B61" s="2" t="s">
        <v>321</v>
      </c>
      <c r="C61" s="2" t="s">
        <v>278</v>
      </c>
      <c r="D61" s="3">
        <v>1</v>
      </c>
      <c r="E61" s="3" t="s">
        <v>51</v>
      </c>
      <c r="F61" s="3" t="s">
        <v>52</v>
      </c>
      <c r="G61" s="3" t="s">
        <v>51</v>
      </c>
      <c r="H61" s="3">
        <v>1</v>
      </c>
      <c r="I61" s="3">
        <v>1</v>
      </c>
      <c r="J61" s="3" t="s">
        <v>51</v>
      </c>
      <c r="K61" s="3" t="s">
        <v>52</v>
      </c>
      <c r="L61" s="3" t="s">
        <v>51</v>
      </c>
    </row>
    <row r="62" spans="1:12" x14ac:dyDescent="0.2">
      <c r="A62" s="2" t="s">
        <v>105</v>
      </c>
      <c r="B62" s="2" t="s">
        <v>333</v>
      </c>
      <c r="C62" s="2" t="s">
        <v>281</v>
      </c>
      <c r="D62" s="3">
        <v>1</v>
      </c>
      <c r="E62" s="3">
        <v>1</v>
      </c>
      <c r="F62" s="3">
        <v>0</v>
      </c>
      <c r="G62" s="3">
        <v>1</v>
      </c>
      <c r="H62" s="3">
        <v>1</v>
      </c>
      <c r="I62" s="3">
        <v>1</v>
      </c>
      <c r="J62" s="3">
        <v>0</v>
      </c>
      <c r="K62" s="3">
        <v>0</v>
      </c>
      <c r="L62" s="3">
        <v>0</v>
      </c>
    </row>
    <row r="63" spans="1:12" x14ac:dyDescent="0.2">
      <c r="A63" s="2" t="s">
        <v>106</v>
      </c>
      <c r="B63" s="2" t="s">
        <v>334</v>
      </c>
      <c r="C63" s="2" t="s">
        <v>278</v>
      </c>
      <c r="D63" s="3">
        <v>1</v>
      </c>
      <c r="E63" s="3" t="s">
        <v>51</v>
      </c>
      <c r="F63" s="3" t="s">
        <v>52</v>
      </c>
      <c r="G63" s="3" t="s">
        <v>51</v>
      </c>
      <c r="H63" s="3">
        <v>0</v>
      </c>
      <c r="I63" s="3">
        <v>1</v>
      </c>
      <c r="J63" s="3" t="s">
        <v>51</v>
      </c>
      <c r="K63" s="3" t="s">
        <v>52</v>
      </c>
      <c r="L63" s="3" t="s">
        <v>51</v>
      </c>
    </row>
    <row r="64" spans="1:12" x14ac:dyDescent="0.2">
      <c r="A64" s="2" t="s">
        <v>107</v>
      </c>
      <c r="B64" s="2" t="s">
        <v>335</v>
      </c>
      <c r="C64" s="2" t="s">
        <v>281</v>
      </c>
      <c r="D64" s="3">
        <v>1</v>
      </c>
      <c r="E64" s="3">
        <v>1</v>
      </c>
      <c r="F64" s="3" t="s">
        <v>52</v>
      </c>
      <c r="G64" s="3">
        <v>1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</row>
    <row r="65" spans="1:12" x14ac:dyDescent="0.2">
      <c r="A65" s="2" t="s">
        <v>108</v>
      </c>
      <c r="B65" s="2" t="s">
        <v>336</v>
      </c>
      <c r="C65" s="2" t="s">
        <v>278</v>
      </c>
      <c r="D65" s="3">
        <v>1</v>
      </c>
      <c r="E65" s="3" t="s">
        <v>51</v>
      </c>
      <c r="F65" s="3">
        <v>0</v>
      </c>
      <c r="G65" s="3" t="s">
        <v>51</v>
      </c>
      <c r="H65" s="3">
        <v>1</v>
      </c>
      <c r="I65" s="3">
        <v>1</v>
      </c>
      <c r="J65" s="3" t="s">
        <v>51</v>
      </c>
      <c r="K65" s="3">
        <v>0</v>
      </c>
      <c r="L65" s="3" t="s">
        <v>51</v>
      </c>
    </row>
    <row r="66" spans="1:12" x14ac:dyDescent="0.2">
      <c r="A66" s="2" t="s">
        <v>109</v>
      </c>
      <c r="B66" s="2" t="s">
        <v>337</v>
      </c>
      <c r="C66" s="2" t="s">
        <v>281</v>
      </c>
      <c r="D66" s="3">
        <v>1</v>
      </c>
      <c r="E66" s="3">
        <v>1</v>
      </c>
      <c r="F66" s="3" t="s">
        <v>52</v>
      </c>
      <c r="G66" s="3">
        <v>1</v>
      </c>
      <c r="H66" s="3">
        <v>1</v>
      </c>
      <c r="I66" s="3">
        <v>1</v>
      </c>
      <c r="J66" s="3">
        <v>0</v>
      </c>
      <c r="K66" s="3" t="s">
        <v>52</v>
      </c>
      <c r="L66" s="3">
        <v>0</v>
      </c>
    </row>
    <row r="67" spans="1:12" x14ac:dyDescent="0.2">
      <c r="A67" s="2" t="s">
        <v>66</v>
      </c>
      <c r="B67" s="2" t="s">
        <v>294</v>
      </c>
      <c r="C67" s="2" t="s">
        <v>278</v>
      </c>
      <c r="D67" s="3">
        <v>1</v>
      </c>
      <c r="E67" s="3" t="s">
        <v>51</v>
      </c>
      <c r="F67" s="3">
        <v>0</v>
      </c>
      <c r="G67" s="3" t="s">
        <v>51</v>
      </c>
      <c r="H67" s="3">
        <v>1</v>
      </c>
      <c r="I67" s="3">
        <v>1</v>
      </c>
      <c r="J67" s="3" t="s">
        <v>51</v>
      </c>
      <c r="K67" s="3">
        <v>0</v>
      </c>
      <c r="L67" s="3" t="s">
        <v>51</v>
      </c>
    </row>
    <row r="68" spans="1:12" x14ac:dyDescent="0.2">
      <c r="A68" s="2" t="s">
        <v>110</v>
      </c>
      <c r="B68" s="2" t="s">
        <v>338</v>
      </c>
      <c r="C68" s="2" t="s">
        <v>281</v>
      </c>
      <c r="D68" s="3">
        <v>1</v>
      </c>
      <c r="E68" s="3">
        <v>1</v>
      </c>
      <c r="F68" s="3">
        <v>0</v>
      </c>
      <c r="G68" s="3">
        <v>1</v>
      </c>
      <c r="H68" s="3">
        <v>1</v>
      </c>
      <c r="I68" s="3">
        <v>1</v>
      </c>
      <c r="J68" s="3">
        <v>0</v>
      </c>
      <c r="K68" s="3">
        <v>0</v>
      </c>
      <c r="L68" s="3">
        <v>0</v>
      </c>
    </row>
    <row r="69" spans="1:12" x14ac:dyDescent="0.2">
      <c r="A69" s="2" t="s">
        <v>105</v>
      </c>
      <c r="B69" s="2" t="s">
        <v>333</v>
      </c>
      <c r="C69" s="2" t="s">
        <v>278</v>
      </c>
      <c r="D69" s="3">
        <v>1</v>
      </c>
      <c r="E69" s="3" t="s">
        <v>51</v>
      </c>
      <c r="F69" s="3">
        <v>0</v>
      </c>
      <c r="G69" s="3" t="s">
        <v>51</v>
      </c>
      <c r="H69" s="3">
        <v>1</v>
      </c>
      <c r="I69" s="3">
        <v>1</v>
      </c>
      <c r="J69" s="3" t="s">
        <v>51</v>
      </c>
      <c r="K69" s="3">
        <v>0</v>
      </c>
      <c r="L69" s="3" t="s">
        <v>51</v>
      </c>
    </row>
    <row r="70" spans="1:12" x14ac:dyDescent="0.2">
      <c r="A70" s="2" t="s">
        <v>76</v>
      </c>
      <c r="B70" s="2" t="s">
        <v>304</v>
      </c>
      <c r="C70" s="2" t="s">
        <v>281</v>
      </c>
      <c r="D70" s="3">
        <v>1</v>
      </c>
      <c r="E70" s="3">
        <v>1</v>
      </c>
      <c r="F70" s="3">
        <v>0</v>
      </c>
      <c r="G70" s="3">
        <v>1</v>
      </c>
      <c r="H70" s="3">
        <v>1</v>
      </c>
      <c r="I70" s="3">
        <v>1</v>
      </c>
      <c r="J70" s="3">
        <v>0</v>
      </c>
      <c r="K70" s="3">
        <v>0</v>
      </c>
      <c r="L70" s="3">
        <v>0</v>
      </c>
    </row>
    <row r="71" spans="1:12" x14ac:dyDescent="0.2">
      <c r="A71" s="2" t="s">
        <v>111</v>
      </c>
      <c r="B71" s="2" t="s">
        <v>339</v>
      </c>
      <c r="C71" s="2" t="s">
        <v>281</v>
      </c>
      <c r="D71" s="3">
        <v>1</v>
      </c>
      <c r="E71" s="3">
        <v>1</v>
      </c>
      <c r="F71" s="3" t="s">
        <v>52</v>
      </c>
      <c r="G71" s="3">
        <v>1</v>
      </c>
      <c r="H71" s="3">
        <v>0</v>
      </c>
      <c r="I71" s="3">
        <v>1</v>
      </c>
      <c r="J71" s="3">
        <v>0</v>
      </c>
      <c r="K71" s="3">
        <v>0</v>
      </c>
      <c r="L71" s="3">
        <v>0</v>
      </c>
    </row>
    <row r="72" spans="1:12" x14ac:dyDescent="0.2">
      <c r="A72" s="2" t="s">
        <v>112</v>
      </c>
      <c r="B72" s="2" t="s">
        <v>340</v>
      </c>
      <c r="C72" s="2" t="s">
        <v>278</v>
      </c>
      <c r="D72" s="3">
        <v>1</v>
      </c>
      <c r="E72" s="3" t="s">
        <v>51</v>
      </c>
      <c r="F72" s="3" t="s">
        <v>52</v>
      </c>
      <c r="G72" s="3" t="s">
        <v>51</v>
      </c>
      <c r="H72" s="3">
        <v>0</v>
      </c>
      <c r="I72" s="3">
        <v>1</v>
      </c>
      <c r="J72" s="3" t="s">
        <v>51</v>
      </c>
      <c r="K72" s="3">
        <v>0</v>
      </c>
      <c r="L72" s="3" t="s">
        <v>51</v>
      </c>
    </row>
    <row r="73" spans="1:12" x14ac:dyDescent="0.2">
      <c r="A73" s="2" t="s">
        <v>113</v>
      </c>
      <c r="B73" s="2" t="s">
        <v>341</v>
      </c>
      <c r="C73" s="2" t="s">
        <v>281</v>
      </c>
      <c r="D73" s="3">
        <v>1</v>
      </c>
      <c r="E73" s="3">
        <v>1</v>
      </c>
      <c r="F73" s="3" t="s">
        <v>52</v>
      </c>
      <c r="G73" s="3">
        <v>1</v>
      </c>
      <c r="H73" s="3">
        <v>0</v>
      </c>
      <c r="I73" s="3">
        <v>1</v>
      </c>
      <c r="J73" s="3">
        <v>0</v>
      </c>
      <c r="K73" s="3">
        <v>0</v>
      </c>
      <c r="L73" s="3">
        <v>0</v>
      </c>
    </row>
    <row r="74" spans="1:12" x14ac:dyDescent="0.2">
      <c r="A74" s="2" t="s">
        <v>114</v>
      </c>
      <c r="B74" s="2" t="s">
        <v>342</v>
      </c>
      <c r="C74" s="2" t="s">
        <v>278</v>
      </c>
      <c r="D74" s="3">
        <v>1</v>
      </c>
      <c r="E74" s="3" t="s">
        <v>51</v>
      </c>
      <c r="F74" s="3" t="s">
        <v>52</v>
      </c>
      <c r="G74" s="3" t="s">
        <v>51</v>
      </c>
      <c r="H74" s="3">
        <v>0</v>
      </c>
      <c r="I74" s="3">
        <v>1</v>
      </c>
      <c r="J74" s="3" t="s">
        <v>51</v>
      </c>
      <c r="K74" s="3" t="s">
        <v>52</v>
      </c>
      <c r="L74" s="3" t="s">
        <v>51</v>
      </c>
    </row>
    <row r="75" spans="1:12" x14ac:dyDescent="0.2">
      <c r="A75" s="2" t="s">
        <v>77</v>
      </c>
      <c r="B75" s="2" t="s">
        <v>305</v>
      </c>
      <c r="C75" s="2" t="s">
        <v>281</v>
      </c>
      <c r="D75" s="3">
        <v>1</v>
      </c>
      <c r="E75" s="3">
        <v>1</v>
      </c>
      <c r="F75" s="3" t="s">
        <v>52</v>
      </c>
      <c r="G75" s="3">
        <v>1</v>
      </c>
      <c r="H75" s="3">
        <v>1</v>
      </c>
      <c r="I75" s="3">
        <v>1</v>
      </c>
      <c r="J75" s="3">
        <v>0</v>
      </c>
      <c r="K75" s="3">
        <v>0</v>
      </c>
      <c r="L75" s="3">
        <v>0</v>
      </c>
    </row>
    <row r="76" spans="1:12" x14ac:dyDescent="0.2">
      <c r="A76" s="2" t="s">
        <v>115</v>
      </c>
      <c r="C76" s="2" t="s">
        <v>278</v>
      </c>
      <c r="D76" s="3">
        <v>1</v>
      </c>
      <c r="E76" s="3" t="s">
        <v>51</v>
      </c>
      <c r="F76" s="3" t="s">
        <v>52</v>
      </c>
      <c r="G76" s="3" t="s">
        <v>51</v>
      </c>
      <c r="H76" s="3">
        <v>0</v>
      </c>
      <c r="I76" s="3">
        <v>1</v>
      </c>
      <c r="J76" s="3" t="s">
        <v>51</v>
      </c>
      <c r="K76" s="3" t="s">
        <v>52</v>
      </c>
      <c r="L76" s="3" t="s">
        <v>51</v>
      </c>
    </row>
    <row r="77" spans="1:12" x14ac:dyDescent="0.2">
      <c r="A77" s="2" t="s">
        <v>100</v>
      </c>
      <c r="B77" s="2" t="s">
        <v>328</v>
      </c>
      <c r="C77" s="2" t="s">
        <v>281</v>
      </c>
      <c r="D77" s="3">
        <v>1</v>
      </c>
      <c r="E77" s="3">
        <v>1</v>
      </c>
      <c r="F77" s="3">
        <v>0</v>
      </c>
      <c r="G77" s="3">
        <v>1</v>
      </c>
      <c r="H77" s="3">
        <v>1</v>
      </c>
      <c r="I77" s="3">
        <v>1</v>
      </c>
      <c r="J77" s="3">
        <v>0</v>
      </c>
      <c r="K77" s="3">
        <v>0</v>
      </c>
      <c r="L77" s="3">
        <v>0</v>
      </c>
    </row>
    <row r="78" spans="1:12" x14ac:dyDescent="0.2">
      <c r="A78" s="2" t="s">
        <v>116</v>
      </c>
      <c r="B78" s="2" t="s">
        <v>343</v>
      </c>
      <c r="C78" s="2" t="s">
        <v>278</v>
      </c>
      <c r="D78" s="3">
        <v>1</v>
      </c>
      <c r="E78" s="3" t="s">
        <v>51</v>
      </c>
      <c r="F78" s="3" t="s">
        <v>52</v>
      </c>
      <c r="G78" s="3" t="s">
        <v>51</v>
      </c>
      <c r="H78" s="3">
        <v>0</v>
      </c>
      <c r="I78" s="3">
        <v>1</v>
      </c>
      <c r="J78" s="3" t="s">
        <v>51</v>
      </c>
      <c r="K78" s="3" t="s">
        <v>52</v>
      </c>
      <c r="L78" s="3" t="s">
        <v>51</v>
      </c>
    </row>
    <row r="79" spans="1:12" x14ac:dyDescent="0.2">
      <c r="A79" s="6" t="s">
        <v>117</v>
      </c>
      <c r="B79" s="6" t="s">
        <v>344</v>
      </c>
      <c r="C79" s="2" t="s">
        <v>290</v>
      </c>
      <c r="D79" s="3">
        <v>1</v>
      </c>
      <c r="E79" s="3" t="s">
        <v>51</v>
      </c>
      <c r="F79" s="3" t="s">
        <v>52</v>
      </c>
      <c r="G79" s="3" t="s">
        <v>51</v>
      </c>
      <c r="H79" s="3">
        <v>1</v>
      </c>
      <c r="I79" s="3">
        <v>1</v>
      </c>
      <c r="J79" s="3" t="s">
        <v>51</v>
      </c>
      <c r="K79" s="3" t="s">
        <v>52</v>
      </c>
      <c r="L79" s="3" t="s">
        <v>51</v>
      </c>
    </row>
    <row r="80" spans="1:12" x14ac:dyDescent="0.2">
      <c r="A80" s="2" t="s">
        <v>118</v>
      </c>
      <c r="B80" s="2" t="s">
        <v>345</v>
      </c>
      <c r="C80" s="2" t="s">
        <v>278</v>
      </c>
      <c r="D80" s="3">
        <v>1</v>
      </c>
      <c r="E80" s="3" t="s">
        <v>51</v>
      </c>
      <c r="F80" s="3" t="s">
        <v>52</v>
      </c>
      <c r="G80" s="3" t="s">
        <v>51</v>
      </c>
      <c r="H80" s="3">
        <v>0</v>
      </c>
      <c r="I80" s="3">
        <v>1</v>
      </c>
      <c r="J80" s="3" t="s">
        <v>51</v>
      </c>
      <c r="K80" s="3">
        <v>0</v>
      </c>
      <c r="L80" s="3" t="s">
        <v>51</v>
      </c>
    </row>
    <row r="81" spans="1:12" x14ac:dyDescent="0.2">
      <c r="A81" s="2" t="s">
        <v>118</v>
      </c>
      <c r="B81" s="2" t="s">
        <v>345</v>
      </c>
      <c r="C81" s="2" t="s">
        <v>281</v>
      </c>
      <c r="D81" s="3">
        <v>1</v>
      </c>
      <c r="E81" s="3">
        <v>1</v>
      </c>
      <c r="F81" s="3" t="s">
        <v>52</v>
      </c>
      <c r="G81" s="3">
        <v>1</v>
      </c>
      <c r="H81" s="3">
        <v>0</v>
      </c>
      <c r="I81" s="3">
        <v>1</v>
      </c>
      <c r="J81" s="3">
        <v>0</v>
      </c>
      <c r="K81" s="3">
        <v>0</v>
      </c>
      <c r="L81" s="3">
        <v>0</v>
      </c>
    </row>
    <row r="82" spans="1:12" x14ac:dyDescent="0.2">
      <c r="A82" s="2" t="s">
        <v>94</v>
      </c>
      <c r="B82" s="2" t="s">
        <v>322</v>
      </c>
      <c r="C82" s="2" t="s">
        <v>281</v>
      </c>
      <c r="D82" s="3">
        <v>1</v>
      </c>
      <c r="E82" s="3">
        <v>1</v>
      </c>
      <c r="F82" s="3">
        <v>0</v>
      </c>
      <c r="G82" s="3">
        <v>1</v>
      </c>
      <c r="H82" s="3">
        <v>0</v>
      </c>
      <c r="I82" s="3">
        <v>1</v>
      </c>
      <c r="J82" s="3">
        <v>0</v>
      </c>
      <c r="K82" s="3" t="s">
        <v>52</v>
      </c>
      <c r="L82" s="3">
        <v>0</v>
      </c>
    </row>
    <row r="83" spans="1:12" x14ac:dyDescent="0.2">
      <c r="A83" s="2" t="s">
        <v>119</v>
      </c>
      <c r="B83" s="2" t="s">
        <v>346</v>
      </c>
      <c r="C83" s="2" t="s">
        <v>278</v>
      </c>
      <c r="D83" s="3">
        <v>1</v>
      </c>
      <c r="E83" s="3" t="s">
        <v>51</v>
      </c>
      <c r="F83" s="3">
        <v>0</v>
      </c>
      <c r="G83" s="3" t="s">
        <v>51</v>
      </c>
      <c r="H83" s="3">
        <v>0</v>
      </c>
      <c r="I83" s="3">
        <v>1</v>
      </c>
      <c r="J83" s="3" t="s">
        <v>51</v>
      </c>
      <c r="K83" s="3">
        <v>0</v>
      </c>
      <c r="L83" s="3" t="s">
        <v>51</v>
      </c>
    </row>
    <row r="84" spans="1:12" x14ac:dyDescent="0.2">
      <c r="A84" s="2" t="s">
        <v>120</v>
      </c>
      <c r="B84" s="2" t="s">
        <v>347</v>
      </c>
      <c r="C84" s="2" t="s">
        <v>281</v>
      </c>
      <c r="D84" s="3">
        <v>1</v>
      </c>
      <c r="E84" s="3">
        <v>1</v>
      </c>
      <c r="F84" s="3" t="s">
        <v>52</v>
      </c>
      <c r="G84" s="3">
        <v>1</v>
      </c>
      <c r="H84" s="3">
        <v>0</v>
      </c>
      <c r="I84" s="3">
        <v>1</v>
      </c>
      <c r="J84" s="3">
        <v>0</v>
      </c>
      <c r="K84" s="3">
        <v>0</v>
      </c>
      <c r="L84" s="3">
        <v>0</v>
      </c>
    </row>
    <row r="85" spans="1:12" x14ac:dyDescent="0.2">
      <c r="A85" s="2" t="s">
        <v>121</v>
      </c>
      <c r="B85" s="2" t="s">
        <v>348</v>
      </c>
      <c r="C85" s="2" t="s">
        <v>281</v>
      </c>
      <c r="D85" s="3">
        <v>1</v>
      </c>
      <c r="E85" s="3">
        <v>1</v>
      </c>
      <c r="F85" s="3" t="s">
        <v>52</v>
      </c>
      <c r="G85" s="3">
        <v>1</v>
      </c>
      <c r="H85" s="3">
        <v>1</v>
      </c>
      <c r="I85" s="3">
        <v>1</v>
      </c>
      <c r="J85" s="3">
        <v>0</v>
      </c>
      <c r="K85" s="3">
        <v>0</v>
      </c>
      <c r="L85" s="3">
        <v>0</v>
      </c>
    </row>
    <row r="86" spans="1:12" x14ac:dyDescent="0.2">
      <c r="A86" s="2" t="s">
        <v>122</v>
      </c>
      <c r="B86" s="2" t="s">
        <v>349</v>
      </c>
      <c r="C86" s="2" t="s">
        <v>278</v>
      </c>
      <c r="D86" s="3">
        <v>1</v>
      </c>
      <c r="E86" s="3" t="s">
        <v>51</v>
      </c>
      <c r="F86" s="3" t="s">
        <v>52</v>
      </c>
      <c r="G86" s="3" t="s">
        <v>51</v>
      </c>
      <c r="H86" s="3">
        <v>1</v>
      </c>
      <c r="I86" s="3">
        <v>1</v>
      </c>
      <c r="J86" s="3" t="s">
        <v>51</v>
      </c>
      <c r="K86" s="3">
        <v>0</v>
      </c>
      <c r="L86" s="3" t="s">
        <v>51</v>
      </c>
    </row>
    <row r="87" spans="1:12" x14ac:dyDescent="0.2">
      <c r="A87" s="2" t="s">
        <v>123</v>
      </c>
      <c r="B87" s="2" t="s">
        <v>350</v>
      </c>
      <c r="C87" s="2" t="s">
        <v>281</v>
      </c>
      <c r="D87" s="3">
        <v>1</v>
      </c>
      <c r="E87" s="3">
        <v>1</v>
      </c>
      <c r="F87" s="3" t="s">
        <v>52</v>
      </c>
      <c r="G87" s="3">
        <v>1</v>
      </c>
      <c r="H87" s="3">
        <v>0</v>
      </c>
      <c r="I87" s="3">
        <v>1</v>
      </c>
      <c r="J87" s="3">
        <v>0</v>
      </c>
      <c r="K87" s="3" t="s">
        <v>52</v>
      </c>
      <c r="L87" s="3">
        <v>0</v>
      </c>
    </row>
    <row r="88" spans="1:12" x14ac:dyDescent="0.2">
      <c r="A88" s="2" t="s">
        <v>60</v>
      </c>
      <c r="B88" s="2" t="s">
        <v>287</v>
      </c>
      <c r="C88" s="2" t="s">
        <v>281</v>
      </c>
      <c r="D88" s="3">
        <v>1</v>
      </c>
      <c r="E88" s="3">
        <v>1</v>
      </c>
      <c r="F88" s="3" t="s">
        <v>52</v>
      </c>
      <c r="G88" s="3">
        <v>1</v>
      </c>
      <c r="H88" s="3">
        <v>0</v>
      </c>
      <c r="I88" s="3">
        <v>1</v>
      </c>
      <c r="J88" s="3">
        <v>0</v>
      </c>
      <c r="K88" s="3">
        <v>0</v>
      </c>
      <c r="L88" s="3">
        <v>0</v>
      </c>
    </row>
    <row r="89" spans="1:12" x14ac:dyDescent="0.2">
      <c r="A89" s="2" t="s">
        <v>124</v>
      </c>
      <c r="B89" s="2" t="s">
        <v>351</v>
      </c>
      <c r="C89" s="2" t="s">
        <v>278</v>
      </c>
      <c r="D89" s="3">
        <v>1</v>
      </c>
      <c r="E89" s="3" t="s">
        <v>51</v>
      </c>
      <c r="F89" s="3" t="s">
        <v>52</v>
      </c>
      <c r="G89" s="3">
        <v>1</v>
      </c>
      <c r="H89" s="3">
        <v>0</v>
      </c>
      <c r="I89" s="3">
        <v>1</v>
      </c>
      <c r="J89" s="3">
        <v>0</v>
      </c>
      <c r="K89" s="3">
        <v>0</v>
      </c>
      <c r="L89" s="3">
        <v>0</v>
      </c>
    </row>
    <row r="90" spans="1:12" x14ac:dyDescent="0.2">
      <c r="A90" s="2" t="s">
        <v>125</v>
      </c>
      <c r="B90" s="2" t="s">
        <v>352</v>
      </c>
      <c r="C90" s="2" t="s">
        <v>281</v>
      </c>
      <c r="D90" s="3">
        <v>1</v>
      </c>
      <c r="E90" s="3">
        <v>1</v>
      </c>
      <c r="F90" s="3">
        <v>0</v>
      </c>
      <c r="G90" s="3">
        <v>1</v>
      </c>
      <c r="H90" s="3">
        <v>1</v>
      </c>
      <c r="I90" s="3">
        <v>1</v>
      </c>
      <c r="J90" s="3">
        <v>0</v>
      </c>
      <c r="K90" s="3">
        <v>0</v>
      </c>
      <c r="L90" s="3">
        <v>0</v>
      </c>
    </row>
    <row r="91" spans="1:12" x14ac:dyDescent="0.2">
      <c r="A91" s="2" t="s">
        <v>126</v>
      </c>
      <c r="B91" s="2" t="s">
        <v>353</v>
      </c>
      <c r="C91" s="2" t="s">
        <v>278</v>
      </c>
      <c r="D91" s="3">
        <v>1</v>
      </c>
      <c r="E91" s="3" t="s">
        <v>51</v>
      </c>
      <c r="F91" s="3" t="s">
        <v>52</v>
      </c>
      <c r="G91" s="3" t="s">
        <v>51</v>
      </c>
      <c r="H91" s="3">
        <v>0</v>
      </c>
      <c r="I91" s="3">
        <v>1</v>
      </c>
      <c r="J91" s="3" t="s">
        <v>51</v>
      </c>
      <c r="K91" s="3">
        <v>0</v>
      </c>
      <c r="L91" s="3" t="s">
        <v>51</v>
      </c>
    </row>
    <row r="92" spans="1:12" x14ac:dyDescent="0.2">
      <c r="A92" s="2" t="s">
        <v>127</v>
      </c>
      <c r="B92" s="2" t="s">
        <v>354</v>
      </c>
      <c r="C92" s="2" t="s">
        <v>281</v>
      </c>
      <c r="D92" s="3">
        <v>1</v>
      </c>
      <c r="E92" s="3">
        <v>1</v>
      </c>
      <c r="F92" s="3" t="s">
        <v>52</v>
      </c>
      <c r="G92" s="3">
        <v>1</v>
      </c>
      <c r="H92" s="3">
        <v>1</v>
      </c>
      <c r="I92" s="3">
        <v>1</v>
      </c>
      <c r="J92" s="3">
        <v>0</v>
      </c>
      <c r="K92" s="3" t="s">
        <v>52</v>
      </c>
      <c r="L92" s="3">
        <v>0</v>
      </c>
    </row>
    <row r="93" spans="1:12" x14ac:dyDescent="0.2">
      <c r="A93" s="2" t="s">
        <v>128</v>
      </c>
      <c r="B93" s="2" t="s">
        <v>355</v>
      </c>
      <c r="C93" s="2" t="s">
        <v>278</v>
      </c>
      <c r="D93" s="3">
        <v>1</v>
      </c>
      <c r="E93" s="3" t="s">
        <v>51</v>
      </c>
      <c r="F93" s="3">
        <v>0</v>
      </c>
      <c r="G93" s="3" t="s">
        <v>51</v>
      </c>
      <c r="H93" s="3">
        <v>1</v>
      </c>
      <c r="I93" s="3">
        <v>1</v>
      </c>
      <c r="J93" s="3" t="s">
        <v>51</v>
      </c>
      <c r="K93" s="3">
        <v>0</v>
      </c>
      <c r="L93" s="3" t="s">
        <v>51</v>
      </c>
    </row>
    <row r="94" spans="1:12" x14ac:dyDescent="0.2">
      <c r="A94" s="2" t="s">
        <v>129</v>
      </c>
      <c r="B94" s="2" t="s">
        <v>356</v>
      </c>
      <c r="C94" s="2" t="s">
        <v>278</v>
      </c>
      <c r="D94" s="3">
        <v>1</v>
      </c>
      <c r="E94" s="3" t="s">
        <v>51</v>
      </c>
      <c r="F94" s="3" t="s">
        <v>52</v>
      </c>
      <c r="G94" s="3" t="s">
        <v>51</v>
      </c>
      <c r="H94" s="3">
        <v>1</v>
      </c>
      <c r="I94" s="3">
        <v>1</v>
      </c>
      <c r="J94" s="3" t="s">
        <v>51</v>
      </c>
      <c r="K94" s="3">
        <v>0</v>
      </c>
      <c r="L94" s="3" t="s">
        <v>51</v>
      </c>
    </row>
    <row r="95" spans="1:12" x14ac:dyDescent="0.2">
      <c r="A95" s="2" t="s">
        <v>130</v>
      </c>
      <c r="B95" s="2" t="s">
        <v>357</v>
      </c>
      <c r="C95" s="2" t="s">
        <v>278</v>
      </c>
      <c r="D95" s="3">
        <v>1</v>
      </c>
      <c r="E95" s="3" t="s">
        <v>51</v>
      </c>
      <c r="F95" s="3" t="s">
        <v>52</v>
      </c>
      <c r="G95" s="3" t="s">
        <v>51</v>
      </c>
      <c r="H95" s="3">
        <v>1</v>
      </c>
      <c r="I95" s="3">
        <v>1</v>
      </c>
      <c r="J95" s="3" t="s">
        <v>51</v>
      </c>
      <c r="K95" s="3" t="s">
        <v>52</v>
      </c>
      <c r="L95" s="3" t="s">
        <v>51</v>
      </c>
    </row>
    <row r="96" spans="1:12" x14ac:dyDescent="0.2">
      <c r="A96" s="2" t="s">
        <v>131</v>
      </c>
      <c r="B96" s="2" t="s">
        <v>358</v>
      </c>
      <c r="C96" s="2" t="s">
        <v>281</v>
      </c>
      <c r="D96" s="3">
        <v>1</v>
      </c>
      <c r="E96" s="3">
        <v>1</v>
      </c>
      <c r="F96" s="3" t="s">
        <v>52</v>
      </c>
      <c r="G96" s="3">
        <v>1</v>
      </c>
      <c r="H96" s="3">
        <v>0</v>
      </c>
      <c r="I96" s="3">
        <v>1</v>
      </c>
      <c r="J96" s="3">
        <v>0</v>
      </c>
      <c r="K96" s="3" t="s">
        <v>52</v>
      </c>
      <c r="L96" s="3">
        <v>0</v>
      </c>
    </row>
    <row r="97" spans="1:12" x14ac:dyDescent="0.2">
      <c r="A97" s="2" t="s">
        <v>132</v>
      </c>
      <c r="B97" s="2" t="s">
        <v>359</v>
      </c>
      <c r="C97" s="2" t="s">
        <v>278</v>
      </c>
      <c r="D97" s="3">
        <v>1</v>
      </c>
      <c r="E97" s="3" t="s">
        <v>51</v>
      </c>
      <c r="F97" s="3" t="s">
        <v>52</v>
      </c>
      <c r="G97" s="3" t="s">
        <v>51</v>
      </c>
      <c r="H97" s="3">
        <v>0</v>
      </c>
      <c r="I97" s="3">
        <v>1</v>
      </c>
      <c r="J97" s="3" t="s">
        <v>51</v>
      </c>
      <c r="K97" s="3" t="s">
        <v>52</v>
      </c>
      <c r="L97" s="3" t="s">
        <v>51</v>
      </c>
    </row>
    <row r="98" spans="1:12" x14ac:dyDescent="0.2">
      <c r="A98" s="2" t="s">
        <v>108</v>
      </c>
      <c r="B98" s="2" t="s">
        <v>336</v>
      </c>
      <c r="C98" s="2" t="s">
        <v>281</v>
      </c>
      <c r="D98" s="3">
        <v>1</v>
      </c>
      <c r="E98" s="3">
        <v>1</v>
      </c>
      <c r="F98" s="3">
        <v>0</v>
      </c>
      <c r="G98" s="3">
        <v>1</v>
      </c>
      <c r="H98" s="3">
        <v>1</v>
      </c>
      <c r="I98" s="3">
        <v>1</v>
      </c>
      <c r="J98" s="3">
        <v>0</v>
      </c>
      <c r="K98" s="3">
        <v>0</v>
      </c>
      <c r="L98" s="3">
        <v>0</v>
      </c>
    </row>
    <row r="99" spans="1:12" x14ac:dyDescent="0.2">
      <c r="A99" s="2" t="s">
        <v>133</v>
      </c>
      <c r="B99" s="2" t="s">
        <v>360</v>
      </c>
      <c r="C99" s="2" t="s">
        <v>278</v>
      </c>
      <c r="D99" s="3">
        <v>1</v>
      </c>
      <c r="E99" s="3" t="s">
        <v>51</v>
      </c>
      <c r="F99" s="3" t="s">
        <v>52</v>
      </c>
      <c r="G99" s="3" t="s">
        <v>51</v>
      </c>
      <c r="H99" s="3">
        <v>1</v>
      </c>
      <c r="I99" s="3">
        <v>1</v>
      </c>
      <c r="J99" s="3" t="s">
        <v>51</v>
      </c>
      <c r="K99" s="3">
        <v>0</v>
      </c>
      <c r="L99" s="3" t="s">
        <v>51</v>
      </c>
    </row>
    <row r="100" spans="1:12" x14ac:dyDescent="0.2">
      <c r="A100" s="2" t="s">
        <v>79</v>
      </c>
      <c r="B100" s="2" t="s">
        <v>307</v>
      </c>
      <c r="C100" s="2" t="s">
        <v>281</v>
      </c>
      <c r="D100" s="3">
        <v>1</v>
      </c>
      <c r="E100" s="3">
        <v>1</v>
      </c>
      <c r="F100" s="3" t="s">
        <v>52</v>
      </c>
      <c r="G100" s="3">
        <v>1</v>
      </c>
      <c r="H100" s="3">
        <v>1</v>
      </c>
      <c r="I100" s="3">
        <v>1</v>
      </c>
      <c r="J100" s="3">
        <v>0</v>
      </c>
      <c r="K100" s="3" t="s">
        <v>52</v>
      </c>
      <c r="L100" s="3">
        <v>0</v>
      </c>
    </row>
    <row r="101" spans="1:12" x14ac:dyDescent="0.2">
      <c r="A101" s="2" t="s">
        <v>91</v>
      </c>
      <c r="B101" s="2" t="s">
        <v>319</v>
      </c>
      <c r="C101" s="2" t="s">
        <v>278</v>
      </c>
      <c r="D101" s="3">
        <v>1</v>
      </c>
      <c r="E101" s="3" t="s">
        <v>51</v>
      </c>
      <c r="F101" s="3" t="s">
        <v>52</v>
      </c>
      <c r="G101" s="3" t="s">
        <v>51</v>
      </c>
      <c r="H101" s="3">
        <v>0</v>
      </c>
      <c r="I101" s="3">
        <v>1</v>
      </c>
      <c r="J101" s="3" t="s">
        <v>51</v>
      </c>
      <c r="K101" s="3" t="s">
        <v>52</v>
      </c>
      <c r="L101" s="3" t="s">
        <v>51</v>
      </c>
    </row>
    <row r="102" spans="1:12" x14ac:dyDescent="0.2">
      <c r="A102" s="2" t="s">
        <v>134</v>
      </c>
      <c r="B102" s="2" t="s">
        <v>361</v>
      </c>
      <c r="C102" s="2" t="s">
        <v>278</v>
      </c>
      <c r="D102" s="3">
        <v>1</v>
      </c>
      <c r="E102" s="3" t="s">
        <v>51</v>
      </c>
      <c r="F102" s="3" t="s">
        <v>52</v>
      </c>
      <c r="G102" s="3" t="s">
        <v>51</v>
      </c>
      <c r="H102" s="3">
        <v>1</v>
      </c>
      <c r="I102" s="3">
        <v>1</v>
      </c>
      <c r="J102" s="3" t="s">
        <v>51</v>
      </c>
      <c r="K102" s="3">
        <v>0</v>
      </c>
      <c r="L102" s="3" t="s">
        <v>51</v>
      </c>
    </row>
    <row r="103" spans="1:12" x14ac:dyDescent="0.2">
      <c r="A103" s="2" t="s">
        <v>135</v>
      </c>
      <c r="B103" s="2" t="s">
        <v>362</v>
      </c>
      <c r="C103" s="2" t="s">
        <v>278</v>
      </c>
      <c r="D103" s="3">
        <v>1</v>
      </c>
      <c r="E103" s="3" t="s">
        <v>51</v>
      </c>
      <c r="F103" s="3" t="s">
        <v>52</v>
      </c>
      <c r="G103" s="3" t="s">
        <v>51</v>
      </c>
      <c r="H103" s="3">
        <v>1</v>
      </c>
      <c r="I103" s="3">
        <v>1</v>
      </c>
      <c r="J103" s="3" t="s">
        <v>51</v>
      </c>
      <c r="K103" s="3">
        <v>0</v>
      </c>
      <c r="L103" s="3" t="s">
        <v>51</v>
      </c>
    </row>
    <row r="104" spans="1:12" x14ac:dyDescent="0.2">
      <c r="A104" s="2" t="s">
        <v>136</v>
      </c>
      <c r="B104" s="2" t="s">
        <v>363</v>
      </c>
      <c r="C104" s="2" t="s">
        <v>281</v>
      </c>
      <c r="D104" s="3">
        <v>1</v>
      </c>
      <c r="E104" s="3">
        <v>1</v>
      </c>
      <c r="F104" s="3" t="s">
        <v>52</v>
      </c>
      <c r="G104" s="3">
        <v>1</v>
      </c>
      <c r="H104" s="3">
        <v>0</v>
      </c>
      <c r="I104" s="3">
        <v>1</v>
      </c>
      <c r="J104" s="3">
        <v>0</v>
      </c>
      <c r="K104" s="3" t="s">
        <v>52</v>
      </c>
      <c r="L104" s="3">
        <v>0</v>
      </c>
    </row>
    <row r="105" spans="1:12" x14ac:dyDescent="0.2">
      <c r="A105" s="2" t="s">
        <v>137</v>
      </c>
      <c r="B105" s="2" t="s">
        <v>364</v>
      </c>
      <c r="C105" s="2" t="s">
        <v>278</v>
      </c>
      <c r="D105" s="3">
        <v>1</v>
      </c>
      <c r="E105" s="3" t="s">
        <v>51</v>
      </c>
      <c r="F105" s="3" t="s">
        <v>52</v>
      </c>
      <c r="G105" s="3" t="s">
        <v>51</v>
      </c>
      <c r="H105" s="3">
        <v>1</v>
      </c>
      <c r="I105" s="3">
        <v>1</v>
      </c>
      <c r="J105" s="3" t="s">
        <v>51</v>
      </c>
      <c r="K105" s="3">
        <v>0</v>
      </c>
      <c r="L105" s="3" t="s">
        <v>51</v>
      </c>
    </row>
    <row r="106" spans="1:12" x14ac:dyDescent="0.2">
      <c r="A106" s="2" t="s">
        <v>87</v>
      </c>
      <c r="B106" s="2" t="s">
        <v>315</v>
      </c>
      <c r="C106" s="2" t="s">
        <v>278</v>
      </c>
      <c r="D106" s="3">
        <v>1</v>
      </c>
      <c r="E106" s="3" t="s">
        <v>51</v>
      </c>
      <c r="F106" s="3" t="s">
        <v>52</v>
      </c>
      <c r="G106" s="3" t="s">
        <v>51</v>
      </c>
      <c r="H106" s="3">
        <v>0</v>
      </c>
      <c r="I106" s="3">
        <v>1</v>
      </c>
      <c r="J106" s="3" t="s">
        <v>51</v>
      </c>
      <c r="K106" s="3" t="s">
        <v>52</v>
      </c>
      <c r="L106" s="3" t="s">
        <v>51</v>
      </c>
    </row>
    <row r="107" spans="1:12" x14ac:dyDescent="0.2">
      <c r="A107" s="2" t="s">
        <v>56</v>
      </c>
      <c r="B107" s="2" t="s">
        <v>283</v>
      </c>
      <c r="C107" s="2" t="s">
        <v>278</v>
      </c>
      <c r="D107" s="3">
        <v>1</v>
      </c>
      <c r="E107" s="3" t="s">
        <v>51</v>
      </c>
      <c r="F107" s="3" t="s">
        <v>52</v>
      </c>
      <c r="G107" s="3" t="s">
        <v>51</v>
      </c>
      <c r="H107" s="3">
        <v>1</v>
      </c>
      <c r="I107" s="3">
        <v>1</v>
      </c>
      <c r="J107" s="3" t="s">
        <v>51</v>
      </c>
      <c r="K107" s="3">
        <v>0</v>
      </c>
      <c r="L107" s="3" t="s">
        <v>51</v>
      </c>
    </row>
    <row r="108" spans="1:12" x14ac:dyDescent="0.2">
      <c r="A108" s="2" t="s">
        <v>129</v>
      </c>
      <c r="B108" s="2" t="s">
        <v>356</v>
      </c>
      <c r="C108" s="2" t="s">
        <v>281</v>
      </c>
      <c r="D108" s="3">
        <v>1</v>
      </c>
      <c r="E108" s="3">
        <v>1</v>
      </c>
      <c r="F108" s="3" t="s">
        <v>52</v>
      </c>
      <c r="G108" s="3">
        <v>1</v>
      </c>
      <c r="H108" s="3">
        <v>1</v>
      </c>
      <c r="I108" s="3">
        <v>1</v>
      </c>
      <c r="J108" s="3">
        <v>0</v>
      </c>
      <c r="K108" s="3">
        <v>0</v>
      </c>
      <c r="L108" s="3">
        <v>0</v>
      </c>
    </row>
    <row r="109" spans="1:12" x14ac:dyDescent="0.2">
      <c r="A109" s="2" t="s">
        <v>138</v>
      </c>
      <c r="B109" s="2" t="s">
        <v>365</v>
      </c>
      <c r="C109" s="2" t="s">
        <v>281</v>
      </c>
      <c r="D109" s="3">
        <v>1</v>
      </c>
      <c r="E109" s="3">
        <v>1</v>
      </c>
      <c r="F109" s="3" t="s">
        <v>52</v>
      </c>
      <c r="G109" s="3">
        <v>1</v>
      </c>
      <c r="H109" s="3">
        <v>1</v>
      </c>
      <c r="I109" s="3">
        <v>1</v>
      </c>
      <c r="J109" s="3">
        <v>0</v>
      </c>
      <c r="K109" s="3" t="s">
        <v>52</v>
      </c>
      <c r="L109" s="3">
        <v>0</v>
      </c>
    </row>
    <row r="110" spans="1:12" x14ac:dyDescent="0.2">
      <c r="A110" s="2" t="s">
        <v>139</v>
      </c>
      <c r="B110" s="2" t="s">
        <v>366</v>
      </c>
      <c r="C110" s="2" t="s">
        <v>278</v>
      </c>
      <c r="D110" s="3">
        <v>1</v>
      </c>
      <c r="E110" s="3" t="s">
        <v>51</v>
      </c>
      <c r="F110" s="3" t="s">
        <v>52</v>
      </c>
      <c r="G110" s="3" t="s">
        <v>51</v>
      </c>
      <c r="H110" s="3">
        <v>1</v>
      </c>
      <c r="I110" s="3">
        <v>1</v>
      </c>
      <c r="J110" s="3" t="s">
        <v>51</v>
      </c>
      <c r="K110" s="3">
        <v>0</v>
      </c>
      <c r="L110" s="3" t="s">
        <v>51</v>
      </c>
    </row>
    <row r="111" spans="1:12" x14ac:dyDescent="0.2">
      <c r="A111" s="2" t="s">
        <v>140</v>
      </c>
      <c r="B111" s="2" t="s">
        <v>367</v>
      </c>
      <c r="C111" s="2" t="s">
        <v>281</v>
      </c>
      <c r="D111" s="3">
        <v>1</v>
      </c>
      <c r="E111" s="3">
        <v>1</v>
      </c>
      <c r="F111" s="3">
        <v>0</v>
      </c>
      <c r="G111" s="3">
        <v>1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</row>
    <row r="112" spans="1:12" x14ac:dyDescent="0.2">
      <c r="A112" s="2" t="s">
        <v>123</v>
      </c>
      <c r="B112" s="2" t="s">
        <v>350</v>
      </c>
      <c r="C112" s="2" t="s">
        <v>278</v>
      </c>
      <c r="D112" s="3">
        <v>1</v>
      </c>
      <c r="E112" s="3" t="s">
        <v>51</v>
      </c>
      <c r="F112" s="3" t="s">
        <v>52</v>
      </c>
      <c r="G112" s="3" t="s">
        <v>51</v>
      </c>
      <c r="H112" s="3">
        <v>0</v>
      </c>
      <c r="I112" s="3">
        <v>1</v>
      </c>
      <c r="J112" s="3" t="s">
        <v>51</v>
      </c>
      <c r="K112" s="3" t="s">
        <v>52</v>
      </c>
      <c r="L112" s="3" t="s">
        <v>51</v>
      </c>
    </row>
    <row r="113" spans="1:12" x14ac:dyDescent="0.2">
      <c r="A113" s="2" t="s">
        <v>109</v>
      </c>
      <c r="B113" s="2" t="s">
        <v>337</v>
      </c>
      <c r="C113" s="2" t="s">
        <v>278</v>
      </c>
      <c r="D113" s="3">
        <v>1</v>
      </c>
      <c r="E113" s="3" t="s">
        <v>51</v>
      </c>
      <c r="F113" s="3" t="s">
        <v>52</v>
      </c>
      <c r="G113" s="3" t="s">
        <v>51</v>
      </c>
      <c r="H113" s="3">
        <v>1</v>
      </c>
      <c r="I113" s="3">
        <v>1</v>
      </c>
      <c r="J113" s="3" t="s">
        <v>51</v>
      </c>
      <c r="K113" s="3" t="s">
        <v>52</v>
      </c>
      <c r="L113" s="3" t="s">
        <v>51</v>
      </c>
    </row>
    <row r="114" spans="1:12" x14ac:dyDescent="0.2">
      <c r="A114" s="2" t="s">
        <v>116</v>
      </c>
      <c r="B114" s="2" t="s">
        <v>343</v>
      </c>
      <c r="C114" s="2" t="s">
        <v>281</v>
      </c>
      <c r="D114" s="3">
        <v>1</v>
      </c>
      <c r="E114" s="3">
        <v>1</v>
      </c>
      <c r="F114" s="3" t="s">
        <v>52</v>
      </c>
      <c r="G114" s="3">
        <v>1</v>
      </c>
      <c r="H114" s="3">
        <v>0</v>
      </c>
      <c r="I114" s="3">
        <v>1</v>
      </c>
      <c r="J114" s="3">
        <v>0</v>
      </c>
      <c r="K114" s="3" t="s">
        <v>52</v>
      </c>
      <c r="L114" s="3">
        <v>0</v>
      </c>
    </row>
    <row r="115" spans="1:12" x14ac:dyDescent="0.2">
      <c r="A115" s="2" t="s">
        <v>141</v>
      </c>
      <c r="B115" s="2" t="s">
        <v>368</v>
      </c>
      <c r="C115" s="2" t="s">
        <v>281</v>
      </c>
      <c r="D115" s="3">
        <v>1</v>
      </c>
      <c r="E115" s="3">
        <v>1</v>
      </c>
      <c r="F115" s="3" t="s">
        <v>52</v>
      </c>
      <c r="G115" s="3">
        <v>1</v>
      </c>
      <c r="H115" s="3">
        <v>0</v>
      </c>
      <c r="I115" s="3">
        <v>1</v>
      </c>
      <c r="J115" s="3">
        <v>0</v>
      </c>
      <c r="K115" s="3" t="s">
        <v>52</v>
      </c>
      <c r="L115" s="3">
        <v>0</v>
      </c>
    </row>
    <row r="116" spans="1:12" x14ac:dyDescent="0.2">
      <c r="A116" s="2" t="s">
        <v>106</v>
      </c>
      <c r="B116" s="2" t="s">
        <v>334</v>
      </c>
      <c r="C116" s="2" t="s">
        <v>281</v>
      </c>
      <c r="D116" s="3">
        <v>1</v>
      </c>
      <c r="E116" s="3">
        <v>1</v>
      </c>
      <c r="F116" s="3" t="s">
        <v>52</v>
      </c>
      <c r="G116" s="3">
        <v>1</v>
      </c>
      <c r="H116" s="3">
        <v>0</v>
      </c>
      <c r="I116" s="3">
        <v>1</v>
      </c>
      <c r="J116" s="3">
        <v>0</v>
      </c>
      <c r="K116" s="3" t="s">
        <v>52</v>
      </c>
      <c r="L116" s="3">
        <v>0</v>
      </c>
    </row>
    <row r="117" spans="1:12" x14ac:dyDescent="0.2">
      <c r="A117" s="2" t="s">
        <v>139</v>
      </c>
      <c r="B117" s="2" t="s">
        <v>366</v>
      </c>
      <c r="C117" s="2" t="s">
        <v>281</v>
      </c>
      <c r="D117" s="3">
        <v>1</v>
      </c>
      <c r="E117" s="3">
        <v>1</v>
      </c>
      <c r="F117" s="3" t="s">
        <v>52</v>
      </c>
      <c r="G117" s="3">
        <v>1</v>
      </c>
      <c r="H117" s="3">
        <v>1</v>
      </c>
      <c r="I117" s="3">
        <v>1</v>
      </c>
      <c r="J117" s="3">
        <v>0</v>
      </c>
      <c r="K117" s="3">
        <v>0</v>
      </c>
      <c r="L117" s="3">
        <v>0</v>
      </c>
    </row>
    <row r="118" spans="1:12" x14ac:dyDescent="0.2">
      <c r="A118" s="2" t="s">
        <v>142</v>
      </c>
      <c r="B118" s="2" t="s">
        <v>369</v>
      </c>
      <c r="C118" s="2" t="s">
        <v>278</v>
      </c>
      <c r="D118" s="3">
        <v>1</v>
      </c>
      <c r="E118" s="3" t="s">
        <v>51</v>
      </c>
      <c r="F118" s="3" t="s">
        <v>52</v>
      </c>
      <c r="G118" s="3" t="s">
        <v>51</v>
      </c>
      <c r="H118" s="3">
        <v>0</v>
      </c>
      <c r="I118" s="3">
        <v>1</v>
      </c>
      <c r="J118" s="3" t="s">
        <v>51</v>
      </c>
      <c r="K118" s="3" t="s">
        <v>52</v>
      </c>
      <c r="L118" s="3" t="s">
        <v>51</v>
      </c>
    </row>
    <row r="119" spans="1:12" x14ac:dyDescent="0.2">
      <c r="A119" s="2" t="s">
        <v>143</v>
      </c>
      <c r="B119" s="2" t="s">
        <v>370</v>
      </c>
      <c r="C119" s="2" t="s">
        <v>278</v>
      </c>
      <c r="D119" s="3">
        <v>1</v>
      </c>
      <c r="E119" s="3" t="s">
        <v>51</v>
      </c>
      <c r="F119" s="3">
        <v>0</v>
      </c>
      <c r="G119" s="3" t="s">
        <v>51</v>
      </c>
      <c r="H119" s="3">
        <v>1</v>
      </c>
      <c r="I119" s="3">
        <v>1</v>
      </c>
      <c r="J119" s="3" t="s">
        <v>51</v>
      </c>
      <c r="K119" s="3">
        <v>0</v>
      </c>
      <c r="L119" s="3" t="s">
        <v>51</v>
      </c>
    </row>
    <row r="120" spans="1:12" x14ac:dyDescent="0.2">
      <c r="A120" s="2" t="s">
        <v>138</v>
      </c>
      <c r="B120" s="2" t="s">
        <v>365</v>
      </c>
      <c r="C120" s="2" t="s">
        <v>278</v>
      </c>
      <c r="D120" s="3">
        <v>1</v>
      </c>
      <c r="E120" s="3" t="s">
        <v>51</v>
      </c>
      <c r="F120" s="3" t="s">
        <v>52</v>
      </c>
      <c r="G120" s="3" t="s">
        <v>51</v>
      </c>
      <c r="H120" s="3">
        <v>1</v>
      </c>
      <c r="I120" s="3">
        <v>1</v>
      </c>
      <c r="J120" s="3" t="s">
        <v>51</v>
      </c>
      <c r="K120" s="3" t="s">
        <v>52</v>
      </c>
      <c r="L120" s="3" t="s">
        <v>51</v>
      </c>
    </row>
    <row r="121" spans="1:12" x14ac:dyDescent="0.2">
      <c r="A121" s="2" t="s">
        <v>144</v>
      </c>
      <c r="B121" s="2" t="s">
        <v>371</v>
      </c>
      <c r="C121" s="2" t="s">
        <v>278</v>
      </c>
      <c r="D121" s="3">
        <v>1</v>
      </c>
      <c r="E121" s="3" t="s">
        <v>51</v>
      </c>
      <c r="F121" s="3">
        <v>0</v>
      </c>
      <c r="G121" s="3" t="s">
        <v>51</v>
      </c>
      <c r="H121" s="3">
        <v>1</v>
      </c>
      <c r="I121" s="3">
        <v>1</v>
      </c>
      <c r="J121" s="3" t="s">
        <v>51</v>
      </c>
      <c r="K121" s="3">
        <v>0</v>
      </c>
      <c r="L121" s="3" t="s">
        <v>51</v>
      </c>
    </row>
    <row r="122" spans="1:12" x14ac:dyDescent="0.2">
      <c r="A122" s="2" t="s">
        <v>103</v>
      </c>
      <c r="B122" s="2" t="s">
        <v>331</v>
      </c>
      <c r="C122" s="2" t="s">
        <v>278</v>
      </c>
      <c r="D122" s="3">
        <v>1</v>
      </c>
      <c r="E122" s="3" t="s">
        <v>51</v>
      </c>
      <c r="F122" s="3" t="s">
        <v>52</v>
      </c>
      <c r="G122" s="3" t="s">
        <v>51</v>
      </c>
      <c r="H122" s="3">
        <v>0</v>
      </c>
      <c r="I122" s="3">
        <v>1</v>
      </c>
      <c r="J122" s="3" t="s">
        <v>51</v>
      </c>
      <c r="K122" s="3" t="s">
        <v>52</v>
      </c>
      <c r="L122" s="3" t="s">
        <v>51</v>
      </c>
    </row>
    <row r="123" spans="1:12" x14ac:dyDescent="0.2">
      <c r="A123" s="2" t="s">
        <v>145</v>
      </c>
      <c r="B123" s="2" t="s">
        <v>372</v>
      </c>
      <c r="C123" s="2" t="s">
        <v>281</v>
      </c>
      <c r="D123" s="3">
        <v>1</v>
      </c>
      <c r="E123" s="3">
        <v>1</v>
      </c>
      <c r="F123" s="3" t="s">
        <v>52</v>
      </c>
      <c r="G123" s="3">
        <v>1</v>
      </c>
      <c r="H123" s="3">
        <v>1</v>
      </c>
      <c r="I123" s="3">
        <v>1</v>
      </c>
      <c r="J123" s="3">
        <v>0</v>
      </c>
      <c r="K123" s="3">
        <v>0</v>
      </c>
      <c r="L123" s="3">
        <v>0</v>
      </c>
    </row>
    <row r="124" spans="1:12" x14ac:dyDescent="0.2">
      <c r="A124" s="2" t="s">
        <v>74</v>
      </c>
      <c r="B124" s="2" t="s">
        <v>302</v>
      </c>
      <c r="C124" s="2" t="s">
        <v>278</v>
      </c>
      <c r="D124" s="3">
        <v>1</v>
      </c>
      <c r="E124" s="3" t="s">
        <v>51</v>
      </c>
      <c r="F124" s="3" t="s">
        <v>52</v>
      </c>
      <c r="G124" s="3" t="s">
        <v>51</v>
      </c>
      <c r="H124" s="3">
        <v>1</v>
      </c>
      <c r="I124" s="3">
        <v>1</v>
      </c>
      <c r="J124" s="3" t="s">
        <v>51</v>
      </c>
      <c r="K124" s="3" t="s">
        <v>52</v>
      </c>
      <c r="L124" s="3" t="s">
        <v>51</v>
      </c>
    </row>
    <row r="125" spans="1:12" x14ac:dyDescent="0.2">
      <c r="A125" s="6" t="s">
        <v>146</v>
      </c>
      <c r="B125" s="6" t="s">
        <v>373</v>
      </c>
      <c r="C125" s="2" t="s">
        <v>290</v>
      </c>
      <c r="D125" s="3">
        <v>1</v>
      </c>
      <c r="E125" s="3" t="s">
        <v>51</v>
      </c>
      <c r="F125" s="3" t="s">
        <v>52</v>
      </c>
      <c r="G125" s="3" t="s">
        <v>51</v>
      </c>
      <c r="H125" s="3">
        <v>0</v>
      </c>
      <c r="I125" s="3">
        <v>1</v>
      </c>
      <c r="J125" s="3" t="s">
        <v>51</v>
      </c>
      <c r="K125" s="3">
        <v>0</v>
      </c>
      <c r="L125" s="3" t="s">
        <v>51</v>
      </c>
    </row>
    <row r="126" spans="1:12" x14ac:dyDescent="0.2">
      <c r="A126" s="2" t="s">
        <v>147</v>
      </c>
      <c r="B126" s="2" t="s">
        <v>374</v>
      </c>
      <c r="C126" s="2" t="s">
        <v>281</v>
      </c>
      <c r="D126" s="3">
        <v>1</v>
      </c>
      <c r="E126" s="3">
        <v>1</v>
      </c>
      <c r="F126" s="3" t="s">
        <v>52</v>
      </c>
      <c r="G126" s="3">
        <v>1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</row>
    <row r="127" spans="1:12" x14ac:dyDescent="0.2">
      <c r="A127" s="2" t="s">
        <v>148</v>
      </c>
      <c r="B127" s="2" t="s">
        <v>375</v>
      </c>
      <c r="C127" s="2" t="s">
        <v>281</v>
      </c>
      <c r="D127" s="3">
        <v>1</v>
      </c>
      <c r="E127" s="3">
        <v>1</v>
      </c>
      <c r="F127" s="3">
        <v>0</v>
      </c>
      <c r="G127" s="3">
        <v>1</v>
      </c>
      <c r="H127" s="3">
        <v>1</v>
      </c>
      <c r="I127" s="3">
        <v>1</v>
      </c>
      <c r="J127" s="3">
        <v>0</v>
      </c>
      <c r="K127" s="3">
        <v>0</v>
      </c>
      <c r="L127" s="3">
        <v>0</v>
      </c>
    </row>
    <row r="128" spans="1:12" x14ac:dyDescent="0.2">
      <c r="A128" s="2" t="s">
        <v>131</v>
      </c>
      <c r="B128" s="2" t="s">
        <v>358</v>
      </c>
      <c r="C128" s="2" t="s">
        <v>278</v>
      </c>
      <c r="D128" s="3">
        <v>1</v>
      </c>
      <c r="E128" s="3" t="s">
        <v>51</v>
      </c>
      <c r="F128" s="3" t="s">
        <v>52</v>
      </c>
      <c r="G128" s="3" t="s">
        <v>51</v>
      </c>
      <c r="H128" s="3">
        <v>0</v>
      </c>
      <c r="I128" s="3">
        <v>1</v>
      </c>
      <c r="J128" s="3" t="s">
        <v>51</v>
      </c>
      <c r="K128" s="3" t="s">
        <v>52</v>
      </c>
      <c r="L128" s="3" t="s">
        <v>51</v>
      </c>
    </row>
    <row r="129" spans="1:12" x14ac:dyDescent="0.2">
      <c r="A129" s="2" t="s">
        <v>149</v>
      </c>
      <c r="B129" s="2" t="s">
        <v>376</v>
      </c>
      <c r="C129" s="2" t="s">
        <v>278</v>
      </c>
      <c r="D129" s="3">
        <v>1</v>
      </c>
      <c r="E129" s="3" t="s">
        <v>51</v>
      </c>
      <c r="F129" s="3" t="s">
        <v>52</v>
      </c>
      <c r="G129" s="3" t="s">
        <v>51</v>
      </c>
      <c r="H129" s="3">
        <v>1</v>
      </c>
      <c r="I129" s="3">
        <v>1</v>
      </c>
      <c r="J129" s="3" t="s">
        <v>51</v>
      </c>
      <c r="K129" s="3" t="s">
        <v>52</v>
      </c>
      <c r="L129" s="3" t="s">
        <v>51</v>
      </c>
    </row>
    <row r="130" spans="1:12" x14ac:dyDescent="0.2">
      <c r="A130" s="2" t="s">
        <v>150</v>
      </c>
      <c r="B130" s="2" t="s">
        <v>377</v>
      </c>
      <c r="C130" s="2" t="s">
        <v>278</v>
      </c>
      <c r="D130" s="3">
        <v>1</v>
      </c>
      <c r="E130" s="3" t="s">
        <v>51</v>
      </c>
      <c r="F130" s="3" t="s">
        <v>52</v>
      </c>
      <c r="G130" s="3" t="s">
        <v>51</v>
      </c>
      <c r="H130" s="3">
        <v>1</v>
      </c>
      <c r="I130" s="3">
        <v>1</v>
      </c>
      <c r="J130" s="3" t="s">
        <v>51</v>
      </c>
      <c r="K130" s="3">
        <v>0</v>
      </c>
      <c r="L130" s="3" t="s">
        <v>51</v>
      </c>
    </row>
    <row r="131" spans="1:12" x14ac:dyDescent="0.2">
      <c r="A131" s="2" t="s">
        <v>104</v>
      </c>
      <c r="B131" s="2" t="s">
        <v>332</v>
      </c>
      <c r="C131" s="2" t="s">
        <v>278</v>
      </c>
      <c r="D131" s="3">
        <v>1</v>
      </c>
      <c r="E131" s="3" t="s">
        <v>51</v>
      </c>
      <c r="F131" s="3" t="s">
        <v>52</v>
      </c>
      <c r="G131" s="3" t="s">
        <v>51</v>
      </c>
      <c r="H131" s="3">
        <v>0</v>
      </c>
      <c r="I131" s="3">
        <v>1</v>
      </c>
      <c r="J131" s="3" t="s">
        <v>51</v>
      </c>
      <c r="K131" s="3" t="s">
        <v>52</v>
      </c>
      <c r="L131" s="3" t="s">
        <v>51</v>
      </c>
    </row>
    <row r="132" spans="1:12" x14ac:dyDescent="0.2">
      <c r="A132" s="2" t="s">
        <v>102</v>
      </c>
      <c r="B132" s="2" t="s">
        <v>330</v>
      </c>
      <c r="C132" s="2" t="s">
        <v>281</v>
      </c>
      <c r="D132" s="3">
        <v>1</v>
      </c>
      <c r="E132" s="3">
        <v>1</v>
      </c>
      <c r="F132" s="3" t="s">
        <v>52</v>
      </c>
      <c r="G132" s="3">
        <v>1</v>
      </c>
      <c r="H132" s="3">
        <v>0</v>
      </c>
      <c r="I132" s="3">
        <v>1</v>
      </c>
      <c r="J132" s="3">
        <v>0</v>
      </c>
      <c r="K132" s="3" t="s">
        <v>52</v>
      </c>
      <c r="L132" s="3">
        <v>0</v>
      </c>
    </row>
    <row r="133" spans="1:12" x14ac:dyDescent="0.2">
      <c r="A133" s="2" t="s">
        <v>150</v>
      </c>
      <c r="B133" s="2" t="s">
        <v>377</v>
      </c>
      <c r="C133" s="2" t="s">
        <v>281</v>
      </c>
      <c r="D133" s="3">
        <v>1</v>
      </c>
      <c r="E133" s="3">
        <v>1</v>
      </c>
      <c r="F133" s="3" t="s">
        <v>52</v>
      </c>
      <c r="G133" s="3">
        <v>1</v>
      </c>
      <c r="H133" s="3">
        <v>1</v>
      </c>
      <c r="I133" s="3">
        <v>1</v>
      </c>
      <c r="J133" s="3">
        <v>0</v>
      </c>
      <c r="K133" s="3">
        <v>0</v>
      </c>
      <c r="L133" s="3">
        <v>0</v>
      </c>
    </row>
    <row r="134" spans="1:12" x14ac:dyDescent="0.2">
      <c r="A134" s="2" t="s">
        <v>151</v>
      </c>
      <c r="B134" s="2" t="s">
        <v>378</v>
      </c>
      <c r="C134" s="2" t="s">
        <v>278</v>
      </c>
      <c r="D134" s="3">
        <v>1</v>
      </c>
      <c r="E134" s="3" t="s">
        <v>51</v>
      </c>
      <c r="F134" s="3" t="s">
        <v>52</v>
      </c>
      <c r="G134" s="3" t="s">
        <v>51</v>
      </c>
      <c r="H134" s="3">
        <v>0</v>
      </c>
      <c r="I134" s="3">
        <v>1</v>
      </c>
      <c r="J134" s="3" t="s">
        <v>51</v>
      </c>
      <c r="K134" s="3" t="s">
        <v>52</v>
      </c>
      <c r="L134" s="3" t="s">
        <v>51</v>
      </c>
    </row>
    <row r="135" spans="1:12" x14ac:dyDescent="0.2">
      <c r="A135" s="2" t="s">
        <v>119</v>
      </c>
      <c r="B135" s="4" t="s">
        <v>379</v>
      </c>
      <c r="C135" s="2" t="s">
        <v>281</v>
      </c>
      <c r="D135" s="3">
        <v>1</v>
      </c>
      <c r="E135" s="3">
        <v>1</v>
      </c>
      <c r="F135" s="3" t="s">
        <v>52</v>
      </c>
      <c r="G135" s="3">
        <v>1</v>
      </c>
      <c r="H135" s="3">
        <v>0</v>
      </c>
      <c r="I135" s="3">
        <v>1</v>
      </c>
      <c r="J135" s="3">
        <v>0</v>
      </c>
      <c r="K135" s="3">
        <v>0</v>
      </c>
      <c r="L135" s="3">
        <v>0</v>
      </c>
    </row>
    <row r="136" spans="1:12" x14ac:dyDescent="0.2">
      <c r="A136" s="2" t="s">
        <v>136</v>
      </c>
      <c r="B136" s="2" t="s">
        <v>363</v>
      </c>
      <c r="C136" s="2" t="s">
        <v>278</v>
      </c>
      <c r="D136" s="3">
        <v>1</v>
      </c>
      <c r="E136" s="3" t="s">
        <v>51</v>
      </c>
      <c r="F136" s="3" t="s">
        <v>52</v>
      </c>
      <c r="G136" s="3" t="s">
        <v>51</v>
      </c>
      <c r="H136" s="3">
        <v>0</v>
      </c>
      <c r="I136" s="3">
        <v>1</v>
      </c>
      <c r="J136" s="3" t="s">
        <v>51</v>
      </c>
      <c r="K136" s="3" t="s">
        <v>52</v>
      </c>
      <c r="L136" s="3" t="s">
        <v>51</v>
      </c>
    </row>
    <row r="137" spans="1:12" x14ac:dyDescent="0.2">
      <c r="A137" s="2" t="s">
        <v>149</v>
      </c>
      <c r="B137" s="2" t="s">
        <v>376</v>
      </c>
      <c r="C137" s="2" t="s">
        <v>281</v>
      </c>
      <c r="D137" s="3">
        <v>1</v>
      </c>
      <c r="E137" s="3">
        <v>1</v>
      </c>
      <c r="F137" s="3" t="s">
        <v>52</v>
      </c>
      <c r="G137" s="3">
        <v>1</v>
      </c>
      <c r="H137" s="3">
        <v>1</v>
      </c>
      <c r="I137" s="3">
        <v>1</v>
      </c>
      <c r="J137" s="3">
        <v>0</v>
      </c>
      <c r="K137" s="3" t="s">
        <v>52</v>
      </c>
      <c r="L137" s="3">
        <v>0</v>
      </c>
    </row>
    <row r="138" spans="1:12" x14ac:dyDescent="0.2">
      <c r="A138" s="2" t="s">
        <v>107</v>
      </c>
      <c r="B138" s="2" t="s">
        <v>335</v>
      </c>
      <c r="C138" s="2" t="s">
        <v>278</v>
      </c>
      <c r="D138" s="3">
        <v>1</v>
      </c>
      <c r="E138" s="3" t="s">
        <v>51</v>
      </c>
      <c r="F138" s="3" t="s">
        <v>52</v>
      </c>
      <c r="G138" s="3" t="s">
        <v>51</v>
      </c>
      <c r="H138" s="3">
        <v>0</v>
      </c>
      <c r="I138" s="3">
        <v>1</v>
      </c>
      <c r="J138" s="3" t="s">
        <v>51</v>
      </c>
      <c r="K138" s="3">
        <v>0</v>
      </c>
      <c r="L138" s="3" t="s">
        <v>51</v>
      </c>
    </row>
    <row r="139" spans="1:12" x14ac:dyDescent="0.2">
      <c r="A139" s="2" t="s">
        <v>152</v>
      </c>
      <c r="B139" s="2" t="s">
        <v>380</v>
      </c>
      <c r="C139" s="2" t="s">
        <v>278</v>
      </c>
      <c r="D139" s="3">
        <v>1</v>
      </c>
      <c r="E139" s="3" t="s">
        <v>51</v>
      </c>
      <c r="F139" s="3" t="s">
        <v>52</v>
      </c>
      <c r="G139" s="3" t="s">
        <v>51</v>
      </c>
      <c r="H139" s="3">
        <v>0</v>
      </c>
      <c r="I139" s="3">
        <v>1</v>
      </c>
      <c r="J139" s="3" t="s">
        <v>51</v>
      </c>
      <c r="K139" s="3">
        <v>0</v>
      </c>
      <c r="L139" s="3" t="s">
        <v>51</v>
      </c>
    </row>
    <row r="140" spans="1:12" x14ac:dyDescent="0.2">
      <c r="A140" s="2" t="s">
        <v>55</v>
      </c>
      <c r="B140" s="2" t="s">
        <v>282</v>
      </c>
      <c r="C140" s="2" t="s">
        <v>281</v>
      </c>
      <c r="D140" s="3">
        <v>1</v>
      </c>
      <c r="E140" s="3">
        <v>1</v>
      </c>
      <c r="F140" s="3" t="s">
        <v>52</v>
      </c>
      <c r="G140" s="3">
        <v>1</v>
      </c>
      <c r="H140" s="3">
        <v>1</v>
      </c>
      <c r="I140" s="3">
        <v>1</v>
      </c>
      <c r="J140" s="3">
        <v>0</v>
      </c>
      <c r="K140" s="3">
        <v>0</v>
      </c>
      <c r="L140" s="3">
        <v>0</v>
      </c>
    </row>
    <row r="141" spans="1:12" x14ac:dyDescent="0.2">
      <c r="A141" s="2" t="s">
        <v>120</v>
      </c>
      <c r="B141" s="2" t="s">
        <v>347</v>
      </c>
      <c r="C141" s="2" t="s">
        <v>278</v>
      </c>
      <c r="D141" s="3">
        <v>1</v>
      </c>
      <c r="E141" s="3" t="s">
        <v>51</v>
      </c>
      <c r="F141" s="3" t="s">
        <v>52</v>
      </c>
      <c r="G141" s="3" t="s">
        <v>51</v>
      </c>
      <c r="H141" s="3">
        <v>0</v>
      </c>
      <c r="I141" s="3">
        <v>1</v>
      </c>
      <c r="J141" s="3" t="s">
        <v>51</v>
      </c>
      <c r="K141" s="3">
        <v>0</v>
      </c>
      <c r="L141" s="3" t="s">
        <v>51</v>
      </c>
    </row>
    <row r="142" spans="1:12" x14ac:dyDescent="0.2">
      <c r="A142" s="2" t="s">
        <v>132</v>
      </c>
      <c r="B142" s="2" t="s">
        <v>359</v>
      </c>
      <c r="C142" s="2" t="s">
        <v>281</v>
      </c>
      <c r="D142" s="3">
        <v>1</v>
      </c>
      <c r="E142" s="3">
        <v>1</v>
      </c>
      <c r="F142" s="3" t="s">
        <v>52</v>
      </c>
      <c r="G142" s="3">
        <v>1</v>
      </c>
      <c r="H142" s="3">
        <v>0</v>
      </c>
      <c r="I142" s="3">
        <v>1</v>
      </c>
      <c r="J142" s="3">
        <v>0</v>
      </c>
      <c r="K142" s="3" t="s">
        <v>52</v>
      </c>
      <c r="L142" s="3">
        <v>0</v>
      </c>
    </row>
    <row r="143" spans="1:12" x14ac:dyDescent="0.2">
      <c r="A143" s="2" t="s">
        <v>110</v>
      </c>
      <c r="B143" s="2" t="s">
        <v>338</v>
      </c>
      <c r="C143" s="2" t="s">
        <v>278</v>
      </c>
      <c r="D143" s="3">
        <v>1</v>
      </c>
      <c r="E143" s="3" t="s">
        <v>51</v>
      </c>
      <c r="F143" s="3">
        <v>0</v>
      </c>
      <c r="G143" s="3" t="s">
        <v>51</v>
      </c>
      <c r="H143" s="3">
        <v>1</v>
      </c>
      <c r="I143" s="3">
        <v>1</v>
      </c>
      <c r="J143" s="3" t="s">
        <v>51</v>
      </c>
      <c r="K143" s="3">
        <v>0</v>
      </c>
      <c r="L143" s="3" t="s">
        <v>51</v>
      </c>
    </row>
    <row r="144" spans="1:12" x14ac:dyDescent="0.2">
      <c r="A144" s="2" t="s">
        <v>113</v>
      </c>
      <c r="B144" s="2" t="s">
        <v>341</v>
      </c>
      <c r="C144" s="2" t="s">
        <v>278</v>
      </c>
      <c r="D144" s="3">
        <v>1</v>
      </c>
      <c r="E144" s="3" t="s">
        <v>51</v>
      </c>
      <c r="F144" s="3" t="s">
        <v>52</v>
      </c>
      <c r="G144" s="3" t="s">
        <v>51</v>
      </c>
      <c r="H144" s="3">
        <v>0</v>
      </c>
      <c r="I144" s="3">
        <v>1</v>
      </c>
      <c r="J144" s="3" t="s">
        <v>51</v>
      </c>
      <c r="K144" s="3">
        <v>0</v>
      </c>
      <c r="L144" s="3" t="s">
        <v>51</v>
      </c>
    </row>
    <row r="145" spans="1:12" x14ac:dyDescent="0.2">
      <c r="A145" s="2" t="s">
        <v>153</v>
      </c>
      <c r="B145" s="2" t="s">
        <v>381</v>
      </c>
      <c r="C145" s="2" t="s">
        <v>281</v>
      </c>
      <c r="D145" s="3">
        <v>1</v>
      </c>
      <c r="E145" s="3">
        <v>1</v>
      </c>
      <c r="F145" s="3" t="s">
        <v>52</v>
      </c>
      <c r="G145" s="3">
        <v>1</v>
      </c>
      <c r="H145" s="3">
        <v>0</v>
      </c>
      <c r="I145" s="3">
        <v>1</v>
      </c>
      <c r="J145" s="3">
        <v>0</v>
      </c>
      <c r="K145" s="3">
        <v>0</v>
      </c>
      <c r="L145" s="3">
        <v>0</v>
      </c>
    </row>
    <row r="146" spans="1:12" x14ac:dyDescent="0.2">
      <c r="A146" s="2" t="s">
        <v>111</v>
      </c>
      <c r="B146" s="2" t="s">
        <v>339</v>
      </c>
      <c r="C146" s="2" t="s">
        <v>278</v>
      </c>
      <c r="D146" s="3">
        <v>1</v>
      </c>
      <c r="E146" s="3" t="s">
        <v>51</v>
      </c>
      <c r="F146" s="3" t="s">
        <v>52</v>
      </c>
      <c r="G146" s="3" t="s">
        <v>51</v>
      </c>
      <c r="H146" s="3">
        <v>0</v>
      </c>
      <c r="I146" s="3">
        <v>1</v>
      </c>
      <c r="J146" s="3" t="s">
        <v>51</v>
      </c>
      <c r="K146" s="3">
        <v>0</v>
      </c>
      <c r="L146" s="3" t="s">
        <v>51</v>
      </c>
    </row>
    <row r="147" spans="1:12" x14ac:dyDescent="0.2">
      <c r="A147" s="2" t="s">
        <v>153</v>
      </c>
      <c r="B147" s="2" t="s">
        <v>381</v>
      </c>
      <c r="C147" s="2" t="s">
        <v>278</v>
      </c>
      <c r="D147" s="3">
        <v>1</v>
      </c>
      <c r="E147" s="3" t="s">
        <v>51</v>
      </c>
      <c r="F147" s="3" t="s">
        <v>52</v>
      </c>
      <c r="G147" s="3" t="s">
        <v>51</v>
      </c>
      <c r="H147" s="3">
        <v>0</v>
      </c>
      <c r="I147" s="3">
        <v>1</v>
      </c>
      <c r="J147" s="3" t="s">
        <v>51</v>
      </c>
      <c r="K147" s="3">
        <v>0</v>
      </c>
      <c r="L147" s="3" t="s">
        <v>51</v>
      </c>
    </row>
    <row r="148" spans="1:12" x14ac:dyDescent="0.2">
      <c r="A148" s="2" t="s">
        <v>154</v>
      </c>
      <c r="B148" s="2" t="s">
        <v>382</v>
      </c>
      <c r="C148" s="2" t="s">
        <v>278</v>
      </c>
      <c r="D148" s="3">
        <v>1</v>
      </c>
      <c r="E148" s="3" t="s">
        <v>51</v>
      </c>
      <c r="F148" s="3">
        <v>0</v>
      </c>
      <c r="G148" s="3" t="s">
        <v>51</v>
      </c>
      <c r="H148" s="3">
        <v>1</v>
      </c>
      <c r="I148" s="3">
        <v>1</v>
      </c>
      <c r="J148" s="3" t="s">
        <v>51</v>
      </c>
      <c r="K148" s="3">
        <v>0</v>
      </c>
      <c r="L148" s="3" t="s">
        <v>51</v>
      </c>
    </row>
    <row r="149" spans="1:12" x14ac:dyDescent="0.2">
      <c r="A149" s="2" t="s">
        <v>70</v>
      </c>
      <c r="B149" s="2" t="s">
        <v>298</v>
      </c>
      <c r="C149" s="2" t="s">
        <v>278</v>
      </c>
      <c r="D149" s="3">
        <v>1</v>
      </c>
      <c r="E149" s="3" t="s">
        <v>51</v>
      </c>
      <c r="F149" s="3" t="s">
        <v>52</v>
      </c>
      <c r="G149" s="3" t="s">
        <v>51</v>
      </c>
      <c r="H149" s="3">
        <v>1</v>
      </c>
      <c r="I149" s="3">
        <v>1</v>
      </c>
      <c r="J149" s="3" t="s">
        <v>51</v>
      </c>
      <c r="K149" s="3">
        <v>0</v>
      </c>
      <c r="L149" s="3" t="s">
        <v>51</v>
      </c>
    </row>
    <row r="150" spans="1:12" x14ac:dyDescent="0.2">
      <c r="A150" s="2" t="s">
        <v>69</v>
      </c>
      <c r="B150" s="2" t="s">
        <v>297</v>
      </c>
      <c r="C150" s="2" t="s">
        <v>281</v>
      </c>
      <c r="D150" s="3">
        <v>1</v>
      </c>
      <c r="E150" s="3">
        <v>1</v>
      </c>
      <c r="F150" s="3" t="s">
        <v>52</v>
      </c>
      <c r="G150" s="3">
        <v>1</v>
      </c>
      <c r="H150" s="3">
        <v>1</v>
      </c>
      <c r="I150" s="3">
        <v>1</v>
      </c>
      <c r="J150" s="3">
        <v>0</v>
      </c>
      <c r="K150" s="3">
        <v>0</v>
      </c>
      <c r="L150" s="3">
        <v>0</v>
      </c>
    </row>
    <row r="151" spans="1:12" x14ac:dyDescent="0.2">
      <c r="A151" s="2" t="s">
        <v>151</v>
      </c>
      <c r="B151" s="2" t="s">
        <v>378</v>
      </c>
      <c r="C151" s="2" t="s">
        <v>281</v>
      </c>
      <c r="D151" s="3">
        <v>1</v>
      </c>
      <c r="E151" s="3">
        <v>1</v>
      </c>
      <c r="F151" s="3" t="s">
        <v>52</v>
      </c>
      <c r="G151" s="3">
        <v>1</v>
      </c>
      <c r="H151" s="3">
        <v>0</v>
      </c>
      <c r="I151" s="3">
        <v>1</v>
      </c>
      <c r="J151" s="3">
        <v>0</v>
      </c>
      <c r="K151" s="3">
        <v>0</v>
      </c>
      <c r="L151" s="3">
        <v>0</v>
      </c>
    </row>
    <row r="152" spans="1:12" x14ac:dyDescent="0.2">
      <c r="A152" s="2" t="s">
        <v>124</v>
      </c>
      <c r="B152" s="2" t="s">
        <v>351</v>
      </c>
      <c r="C152" s="2" t="s">
        <v>281</v>
      </c>
      <c r="D152" s="3">
        <v>1</v>
      </c>
      <c r="E152" s="3">
        <v>1</v>
      </c>
      <c r="F152" s="3" t="s">
        <v>52</v>
      </c>
      <c r="G152" s="3">
        <v>1</v>
      </c>
      <c r="H152" s="3">
        <v>0</v>
      </c>
      <c r="I152" s="3">
        <v>1</v>
      </c>
      <c r="J152" s="3">
        <v>0</v>
      </c>
      <c r="K152" s="3">
        <v>0</v>
      </c>
      <c r="L152" s="3">
        <v>0</v>
      </c>
    </row>
    <row r="153" spans="1:12" x14ac:dyDescent="0.2">
      <c r="A153" s="2" t="s">
        <v>84</v>
      </c>
      <c r="B153" s="2" t="s">
        <v>312</v>
      </c>
      <c r="C153" s="2" t="s">
        <v>278</v>
      </c>
      <c r="D153" s="3">
        <v>1</v>
      </c>
      <c r="E153" s="3" t="s">
        <v>51</v>
      </c>
      <c r="F153" s="3" t="s">
        <v>52</v>
      </c>
      <c r="G153" s="3" t="s">
        <v>51</v>
      </c>
      <c r="H153" s="3">
        <v>0</v>
      </c>
      <c r="I153" s="3">
        <v>1</v>
      </c>
      <c r="J153" s="3" t="s">
        <v>51</v>
      </c>
      <c r="K153" s="3" t="s">
        <v>52</v>
      </c>
      <c r="L153" s="3" t="s">
        <v>51</v>
      </c>
    </row>
    <row r="154" spans="1:12" x14ac:dyDescent="0.2">
      <c r="A154" s="2" t="s">
        <v>155</v>
      </c>
      <c r="B154" s="2" t="s">
        <v>383</v>
      </c>
      <c r="C154" s="2" t="s">
        <v>278</v>
      </c>
      <c r="D154" s="3">
        <v>1</v>
      </c>
      <c r="E154" s="3" t="s">
        <v>51</v>
      </c>
      <c r="F154" s="3" t="s">
        <v>52</v>
      </c>
      <c r="G154" s="3" t="s">
        <v>51</v>
      </c>
      <c r="H154" s="3">
        <v>1</v>
      </c>
      <c r="I154" s="3">
        <v>1</v>
      </c>
      <c r="J154" s="3" t="s">
        <v>51</v>
      </c>
      <c r="K154" s="3">
        <v>0</v>
      </c>
      <c r="L154" s="3" t="s">
        <v>51</v>
      </c>
    </row>
    <row r="155" spans="1:12" x14ac:dyDescent="0.2">
      <c r="A155" s="2" t="s">
        <v>156</v>
      </c>
      <c r="B155" s="2" t="s">
        <v>384</v>
      </c>
      <c r="C155" s="2" t="s">
        <v>278</v>
      </c>
      <c r="D155" s="3">
        <v>1</v>
      </c>
      <c r="E155" s="3" t="s">
        <v>51</v>
      </c>
      <c r="F155" s="3">
        <v>0</v>
      </c>
      <c r="G155" s="3" t="s">
        <v>51</v>
      </c>
      <c r="H155" s="3">
        <v>1</v>
      </c>
      <c r="I155" s="3">
        <v>1</v>
      </c>
      <c r="J155" s="3" t="s">
        <v>51</v>
      </c>
      <c r="K155" s="3">
        <v>0</v>
      </c>
      <c r="L155" s="3" t="s">
        <v>51</v>
      </c>
    </row>
    <row r="156" spans="1:12" x14ac:dyDescent="0.2">
      <c r="A156" s="2" t="s">
        <v>121</v>
      </c>
      <c r="B156" s="2" t="s">
        <v>348</v>
      </c>
      <c r="C156" s="2" t="s">
        <v>278</v>
      </c>
      <c r="D156" s="3">
        <v>1</v>
      </c>
      <c r="E156" s="3" t="s">
        <v>51</v>
      </c>
      <c r="F156" s="3">
        <v>0</v>
      </c>
      <c r="G156" s="3" t="s">
        <v>51</v>
      </c>
      <c r="H156" s="3">
        <v>1</v>
      </c>
      <c r="I156" s="3">
        <v>1</v>
      </c>
      <c r="J156" s="3" t="s">
        <v>51</v>
      </c>
      <c r="K156" s="3">
        <v>0</v>
      </c>
      <c r="L156" s="3" t="s">
        <v>51</v>
      </c>
    </row>
    <row r="157" spans="1:12" x14ac:dyDescent="0.2">
      <c r="A157" s="2" t="s">
        <v>50</v>
      </c>
      <c r="B157" s="2" t="s">
        <v>277</v>
      </c>
      <c r="C157" s="2" t="s">
        <v>281</v>
      </c>
      <c r="D157" s="3">
        <v>1</v>
      </c>
      <c r="E157" s="3">
        <v>1</v>
      </c>
      <c r="F157" s="3" t="s">
        <v>52</v>
      </c>
      <c r="G157" s="3">
        <v>1</v>
      </c>
      <c r="H157" s="3">
        <v>1</v>
      </c>
      <c r="I157" s="3">
        <v>1</v>
      </c>
      <c r="J157" s="3">
        <v>0</v>
      </c>
      <c r="K157" s="3" t="s">
        <v>52</v>
      </c>
      <c r="L157" s="3">
        <v>0</v>
      </c>
    </row>
    <row r="158" spans="1:12" x14ac:dyDescent="0.2">
      <c r="A158" s="2" t="s">
        <v>145</v>
      </c>
      <c r="B158" s="2" t="s">
        <v>372</v>
      </c>
      <c r="C158" s="2" t="s">
        <v>278</v>
      </c>
      <c r="D158" s="3">
        <v>1</v>
      </c>
      <c r="E158" s="3" t="s">
        <v>51</v>
      </c>
      <c r="F158" s="3">
        <v>0</v>
      </c>
      <c r="G158" s="3" t="s">
        <v>51</v>
      </c>
      <c r="H158" s="3">
        <v>1</v>
      </c>
      <c r="I158" s="3">
        <v>1</v>
      </c>
      <c r="J158" s="3" t="s">
        <v>51</v>
      </c>
      <c r="K158" s="3">
        <v>0</v>
      </c>
      <c r="L158" s="3" t="s">
        <v>51</v>
      </c>
    </row>
    <row r="159" spans="1:12" x14ac:dyDescent="0.2">
      <c r="A159" s="2" t="s">
        <v>57</v>
      </c>
      <c r="B159" s="2" t="s">
        <v>284</v>
      </c>
      <c r="C159" s="2" t="s">
        <v>278</v>
      </c>
      <c r="D159" s="3">
        <v>1</v>
      </c>
      <c r="E159" s="3" t="s">
        <v>51</v>
      </c>
      <c r="F159" s="3" t="s">
        <v>52</v>
      </c>
      <c r="G159" s="3" t="s">
        <v>51</v>
      </c>
      <c r="H159" s="3">
        <v>1</v>
      </c>
      <c r="I159" s="3">
        <v>1</v>
      </c>
      <c r="J159" s="3" t="s">
        <v>51</v>
      </c>
      <c r="K159" s="3" t="s">
        <v>52</v>
      </c>
      <c r="L159" s="3" t="s">
        <v>51</v>
      </c>
    </row>
    <row r="160" spans="1:12" x14ac:dyDescent="0.2">
      <c r="A160" s="2" t="s">
        <v>148</v>
      </c>
      <c r="B160" s="2" t="s">
        <v>375</v>
      </c>
      <c r="C160" s="2" t="s">
        <v>278</v>
      </c>
      <c r="D160" s="3">
        <v>1</v>
      </c>
      <c r="E160" s="3" t="s">
        <v>51</v>
      </c>
      <c r="F160" s="3">
        <v>0</v>
      </c>
      <c r="G160" s="3" t="s">
        <v>51</v>
      </c>
      <c r="H160" s="3">
        <v>1</v>
      </c>
      <c r="I160" s="3">
        <v>1</v>
      </c>
      <c r="J160" s="3" t="s">
        <v>51</v>
      </c>
      <c r="K160" s="3">
        <v>0</v>
      </c>
      <c r="L160" s="3" t="s">
        <v>51</v>
      </c>
    </row>
    <row r="161" spans="1:12" x14ac:dyDescent="0.2">
      <c r="A161" s="2" t="s">
        <v>157</v>
      </c>
      <c r="B161" s="2" t="s">
        <v>385</v>
      </c>
      <c r="C161" s="2" t="s">
        <v>278</v>
      </c>
      <c r="D161" s="3">
        <v>1</v>
      </c>
      <c r="E161" s="3" t="s">
        <v>51</v>
      </c>
      <c r="F161" s="3" t="s">
        <v>52</v>
      </c>
      <c r="G161" s="3" t="s">
        <v>51</v>
      </c>
      <c r="H161" s="3">
        <v>0</v>
      </c>
      <c r="I161" s="3">
        <v>1</v>
      </c>
      <c r="J161" s="3" t="s">
        <v>51</v>
      </c>
      <c r="K161" s="3" t="s">
        <v>52</v>
      </c>
      <c r="L161" s="3" t="s">
        <v>51</v>
      </c>
    </row>
    <row r="162" spans="1:12" x14ac:dyDescent="0.2">
      <c r="A162" s="2" t="s">
        <v>158</v>
      </c>
      <c r="B162" s="2" t="s">
        <v>386</v>
      </c>
      <c r="C162" s="2" t="s">
        <v>278</v>
      </c>
      <c r="D162" s="3">
        <v>1</v>
      </c>
      <c r="E162" s="3" t="s">
        <v>51</v>
      </c>
      <c r="F162" s="3" t="s">
        <v>52</v>
      </c>
      <c r="G162" s="3" t="s">
        <v>51</v>
      </c>
      <c r="H162" s="3">
        <v>0</v>
      </c>
      <c r="I162" s="3">
        <v>1</v>
      </c>
      <c r="J162" s="3" t="s">
        <v>51</v>
      </c>
      <c r="K162" s="3" t="s">
        <v>52</v>
      </c>
      <c r="L162" s="3" t="s">
        <v>51</v>
      </c>
    </row>
    <row r="163" spans="1:12" x14ac:dyDescent="0.2">
      <c r="A163" s="2" t="s">
        <v>159</v>
      </c>
      <c r="B163" s="2" t="s">
        <v>387</v>
      </c>
      <c r="C163" s="2" t="s">
        <v>278</v>
      </c>
      <c r="D163" s="3">
        <v>1</v>
      </c>
      <c r="E163" s="3" t="s">
        <v>51</v>
      </c>
      <c r="F163" s="3">
        <v>0</v>
      </c>
      <c r="G163" s="3" t="s">
        <v>51</v>
      </c>
      <c r="H163" s="3">
        <v>1</v>
      </c>
      <c r="I163" s="3">
        <v>1</v>
      </c>
      <c r="J163" s="3" t="s">
        <v>51</v>
      </c>
      <c r="K163" s="3" t="s">
        <v>52</v>
      </c>
      <c r="L163" s="3" t="s">
        <v>51</v>
      </c>
    </row>
    <row r="164" spans="1:12" x14ac:dyDescent="0.2">
      <c r="A164" s="2" t="s">
        <v>58</v>
      </c>
      <c r="B164" s="2" t="s">
        <v>285</v>
      </c>
      <c r="C164" s="2" t="s">
        <v>278</v>
      </c>
      <c r="D164" s="3">
        <v>1</v>
      </c>
      <c r="E164" s="3" t="s">
        <v>51</v>
      </c>
      <c r="F164" s="3" t="s">
        <v>52</v>
      </c>
      <c r="G164" s="3" t="s">
        <v>51</v>
      </c>
      <c r="H164" s="3">
        <v>1</v>
      </c>
      <c r="I164" s="3">
        <v>1</v>
      </c>
      <c r="J164" s="3" t="s">
        <v>51</v>
      </c>
      <c r="K164" s="3">
        <v>0</v>
      </c>
      <c r="L164" s="3" t="s">
        <v>51</v>
      </c>
    </row>
    <row r="165" spans="1:12" x14ac:dyDescent="0.2">
      <c r="A165" s="2" t="s">
        <v>141</v>
      </c>
      <c r="B165" s="2" t="s">
        <v>368</v>
      </c>
      <c r="C165" s="2" t="s">
        <v>278</v>
      </c>
      <c r="D165" s="3">
        <v>1</v>
      </c>
      <c r="E165" s="3" t="s">
        <v>51</v>
      </c>
      <c r="F165" s="3" t="s">
        <v>52</v>
      </c>
      <c r="G165" s="3" t="s">
        <v>51</v>
      </c>
      <c r="H165" s="3">
        <v>0</v>
      </c>
      <c r="I165" s="3">
        <v>1</v>
      </c>
      <c r="J165" s="3" t="s">
        <v>51</v>
      </c>
      <c r="K165" s="3" t="s">
        <v>52</v>
      </c>
      <c r="L165" s="3" t="s">
        <v>51</v>
      </c>
    </row>
    <row r="166" spans="1:12" x14ac:dyDescent="0.2">
      <c r="A166" s="2" t="s">
        <v>95</v>
      </c>
      <c r="B166" s="2" t="s">
        <v>323</v>
      </c>
      <c r="C166" s="2" t="s">
        <v>281</v>
      </c>
      <c r="D166" s="3">
        <v>1</v>
      </c>
      <c r="E166" s="3">
        <v>1</v>
      </c>
      <c r="F166" s="3">
        <v>0</v>
      </c>
      <c r="G166" s="3">
        <v>1</v>
      </c>
      <c r="H166" s="3">
        <v>1</v>
      </c>
      <c r="I166" s="3">
        <v>1</v>
      </c>
      <c r="J166" s="3">
        <v>0</v>
      </c>
      <c r="K166" s="3">
        <v>0</v>
      </c>
      <c r="L166" s="3">
        <v>0</v>
      </c>
    </row>
    <row r="167" spans="1:12" x14ac:dyDescent="0.2">
      <c r="A167" s="2" t="s">
        <v>160</v>
      </c>
      <c r="B167" s="2" t="s">
        <v>388</v>
      </c>
      <c r="C167" s="2" t="s">
        <v>278</v>
      </c>
      <c r="D167" s="3">
        <v>1</v>
      </c>
      <c r="E167" s="3" t="s">
        <v>51</v>
      </c>
      <c r="F167" s="3" t="s">
        <v>52</v>
      </c>
      <c r="G167" s="3" t="s">
        <v>51</v>
      </c>
      <c r="H167" s="3">
        <v>1</v>
      </c>
      <c r="I167" s="3">
        <v>1</v>
      </c>
      <c r="J167" s="3" t="s">
        <v>51</v>
      </c>
      <c r="K167" s="3">
        <v>0</v>
      </c>
      <c r="L167" s="3" t="s">
        <v>51</v>
      </c>
    </row>
    <row r="168" spans="1:12" x14ac:dyDescent="0.2">
      <c r="A168" s="2" t="s">
        <v>158</v>
      </c>
      <c r="B168" s="2" t="s">
        <v>386</v>
      </c>
      <c r="C168" s="2" t="s">
        <v>281</v>
      </c>
      <c r="D168" s="3">
        <v>1</v>
      </c>
      <c r="E168" s="3">
        <v>1</v>
      </c>
      <c r="F168" s="3" t="s">
        <v>52</v>
      </c>
      <c r="G168" s="3">
        <v>1</v>
      </c>
      <c r="H168" s="3">
        <v>0</v>
      </c>
      <c r="I168" s="3">
        <v>1</v>
      </c>
      <c r="J168" s="3">
        <v>0</v>
      </c>
      <c r="K168" s="3" t="s">
        <v>52</v>
      </c>
      <c r="L168" s="3">
        <v>0</v>
      </c>
    </row>
    <row r="169" spans="1:12" x14ac:dyDescent="0.2">
      <c r="A169" s="2" t="s">
        <v>161</v>
      </c>
      <c r="B169" s="2" t="s">
        <v>389</v>
      </c>
      <c r="C169" s="2" t="s">
        <v>281</v>
      </c>
      <c r="D169" s="3">
        <v>1</v>
      </c>
      <c r="E169" s="3">
        <v>1</v>
      </c>
      <c r="F169" s="3" t="s">
        <v>52</v>
      </c>
      <c r="G169" s="3">
        <v>1</v>
      </c>
      <c r="H169" s="3">
        <v>0</v>
      </c>
      <c r="I169" s="3">
        <v>1</v>
      </c>
      <c r="J169" s="3">
        <v>0</v>
      </c>
      <c r="K169" s="3" t="s">
        <v>52</v>
      </c>
      <c r="L169" s="3">
        <v>0</v>
      </c>
    </row>
    <row r="170" spans="1:12" x14ac:dyDescent="0.2">
      <c r="A170" s="6" t="s">
        <v>162</v>
      </c>
      <c r="B170" s="6" t="s">
        <v>390</v>
      </c>
      <c r="C170" s="2" t="s">
        <v>290</v>
      </c>
      <c r="D170" s="3">
        <v>1</v>
      </c>
      <c r="E170" s="3" t="s">
        <v>51</v>
      </c>
      <c r="F170" s="3" t="s">
        <v>52</v>
      </c>
      <c r="G170" s="3" t="s">
        <v>51</v>
      </c>
      <c r="H170" s="3">
        <v>1</v>
      </c>
      <c r="I170" s="3">
        <v>1</v>
      </c>
      <c r="J170" s="3" t="s">
        <v>51</v>
      </c>
      <c r="K170" s="3">
        <v>0</v>
      </c>
      <c r="L170" s="3" t="s">
        <v>51</v>
      </c>
    </row>
    <row r="171" spans="1:12" x14ac:dyDescent="0.2">
      <c r="A171" s="2" t="s">
        <v>147</v>
      </c>
      <c r="B171" s="2" t="s">
        <v>374</v>
      </c>
      <c r="C171" s="2" t="s">
        <v>278</v>
      </c>
      <c r="D171" s="3">
        <v>1</v>
      </c>
      <c r="E171" s="3" t="s">
        <v>51</v>
      </c>
      <c r="F171" s="3" t="s">
        <v>52</v>
      </c>
      <c r="G171" s="3" t="s">
        <v>51</v>
      </c>
      <c r="H171" s="3">
        <v>0</v>
      </c>
      <c r="I171" s="3">
        <v>1</v>
      </c>
      <c r="J171" s="3" t="s">
        <v>51</v>
      </c>
      <c r="K171" s="3">
        <v>0</v>
      </c>
      <c r="L171" s="3" t="s">
        <v>51</v>
      </c>
    </row>
    <row r="172" spans="1:12" x14ac:dyDescent="0.2">
      <c r="A172" s="2" t="s">
        <v>101</v>
      </c>
      <c r="B172" s="2" t="s">
        <v>329</v>
      </c>
      <c r="C172" s="2" t="s">
        <v>281</v>
      </c>
      <c r="D172" s="3">
        <v>1</v>
      </c>
      <c r="E172" s="3">
        <v>1</v>
      </c>
      <c r="F172" s="3" t="s">
        <v>52</v>
      </c>
      <c r="G172" s="3">
        <v>1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</row>
    <row r="173" spans="1:12" x14ac:dyDescent="0.2">
      <c r="A173" s="2" t="s">
        <v>163</v>
      </c>
      <c r="B173" s="2" t="s">
        <v>391</v>
      </c>
      <c r="C173" s="2" t="s">
        <v>278</v>
      </c>
      <c r="D173" s="3">
        <v>1</v>
      </c>
      <c r="E173" s="3" t="s">
        <v>51</v>
      </c>
      <c r="F173" s="3">
        <v>0</v>
      </c>
      <c r="G173" s="3" t="s">
        <v>51</v>
      </c>
      <c r="H173" s="3">
        <v>1</v>
      </c>
      <c r="I173" s="3">
        <v>1</v>
      </c>
      <c r="J173" s="3" t="s">
        <v>51</v>
      </c>
      <c r="K173" s="3">
        <v>0</v>
      </c>
      <c r="L173" s="3" t="s">
        <v>51</v>
      </c>
    </row>
    <row r="174" spans="1:12" x14ac:dyDescent="0.2">
      <c r="A174" s="2" t="s">
        <v>59</v>
      </c>
      <c r="B174" s="2" t="s">
        <v>286</v>
      </c>
      <c r="C174" s="2" t="s">
        <v>278</v>
      </c>
      <c r="D174" s="3">
        <v>1</v>
      </c>
      <c r="E174" s="3" t="s">
        <v>51</v>
      </c>
      <c r="F174" s="3">
        <v>0</v>
      </c>
      <c r="G174" s="3" t="s">
        <v>51</v>
      </c>
      <c r="H174" s="3">
        <v>1</v>
      </c>
      <c r="I174" s="3">
        <v>1</v>
      </c>
      <c r="J174" s="3" t="s">
        <v>51</v>
      </c>
      <c r="K174" s="3">
        <v>0</v>
      </c>
      <c r="L174" s="3" t="s">
        <v>51</v>
      </c>
    </row>
    <row r="175" spans="1:12" x14ac:dyDescent="0.2">
      <c r="A175" s="2" t="s">
        <v>127</v>
      </c>
      <c r="B175" s="2" t="s">
        <v>354</v>
      </c>
      <c r="C175" s="2" t="s">
        <v>278</v>
      </c>
      <c r="D175" s="3">
        <v>1</v>
      </c>
      <c r="E175" s="3" t="s">
        <v>51</v>
      </c>
      <c r="F175" s="3" t="s">
        <v>52</v>
      </c>
      <c r="G175" s="3" t="s">
        <v>51</v>
      </c>
      <c r="H175" s="3">
        <v>1</v>
      </c>
      <c r="I175" s="3">
        <v>1</v>
      </c>
      <c r="J175" s="3" t="s">
        <v>51</v>
      </c>
      <c r="K175" s="3" t="s">
        <v>52</v>
      </c>
      <c r="L175" s="3" t="s">
        <v>51</v>
      </c>
    </row>
    <row r="176" spans="1:12" x14ac:dyDescent="0.2">
      <c r="A176" s="2" t="s">
        <v>164</v>
      </c>
      <c r="B176" s="2" t="s">
        <v>392</v>
      </c>
      <c r="C176" s="2" t="s">
        <v>278</v>
      </c>
      <c r="D176" s="3">
        <v>1</v>
      </c>
      <c r="E176" s="3" t="s">
        <v>51</v>
      </c>
      <c r="F176" s="3" t="s">
        <v>52</v>
      </c>
      <c r="G176" s="3" t="s">
        <v>51</v>
      </c>
      <c r="H176" s="3">
        <v>0</v>
      </c>
      <c r="I176" s="3">
        <v>1</v>
      </c>
      <c r="J176" s="3" t="s">
        <v>51</v>
      </c>
      <c r="K176" s="3" t="s">
        <v>52</v>
      </c>
      <c r="L176" s="3" t="s">
        <v>51</v>
      </c>
    </row>
    <row r="177" spans="1:12" x14ac:dyDescent="0.2">
      <c r="A177" s="2" t="s">
        <v>144</v>
      </c>
      <c r="B177" s="2" t="s">
        <v>371</v>
      </c>
      <c r="C177" s="2" t="s">
        <v>281</v>
      </c>
      <c r="D177" s="3">
        <v>1</v>
      </c>
      <c r="E177" s="3">
        <v>1</v>
      </c>
      <c r="F177" s="3">
        <v>0</v>
      </c>
      <c r="G177" s="3">
        <v>1</v>
      </c>
      <c r="H177" s="3">
        <v>1</v>
      </c>
      <c r="I177" s="3">
        <v>1</v>
      </c>
      <c r="J177" s="3">
        <v>0</v>
      </c>
      <c r="K177" s="3">
        <v>0</v>
      </c>
      <c r="L177" s="3">
        <v>0</v>
      </c>
    </row>
    <row r="178" spans="1:12" x14ac:dyDescent="0.2">
      <c r="A178" s="2" t="s">
        <v>140</v>
      </c>
      <c r="B178" s="2" t="s">
        <v>367</v>
      </c>
      <c r="C178" s="2" t="s">
        <v>278</v>
      </c>
      <c r="D178" s="3">
        <v>1</v>
      </c>
      <c r="E178" s="3" t="s">
        <v>51</v>
      </c>
      <c r="F178" s="3">
        <v>0</v>
      </c>
      <c r="G178" s="3" t="s">
        <v>51</v>
      </c>
      <c r="H178" s="3">
        <v>0</v>
      </c>
      <c r="I178" s="3">
        <v>1</v>
      </c>
      <c r="J178" s="3" t="s">
        <v>51</v>
      </c>
      <c r="K178" s="3">
        <v>0</v>
      </c>
      <c r="L178" s="3" t="s">
        <v>51</v>
      </c>
    </row>
    <row r="179" spans="1:12" x14ac:dyDescent="0.2">
      <c r="A179" s="2" t="s">
        <v>165</v>
      </c>
      <c r="B179" s="2" t="s">
        <v>393</v>
      </c>
      <c r="C179" s="2" t="s">
        <v>278</v>
      </c>
      <c r="D179" s="3">
        <v>1</v>
      </c>
      <c r="E179" s="3" t="s">
        <v>51</v>
      </c>
      <c r="F179" s="3" t="s">
        <v>52</v>
      </c>
      <c r="G179" s="3" t="s">
        <v>51</v>
      </c>
      <c r="H179" s="3">
        <v>1</v>
      </c>
      <c r="I179" s="3">
        <v>1</v>
      </c>
      <c r="J179" s="3" t="s">
        <v>51</v>
      </c>
      <c r="K179" s="3">
        <v>0</v>
      </c>
      <c r="L179" s="3" t="s">
        <v>51</v>
      </c>
    </row>
    <row r="180" spans="1:12" x14ac:dyDescent="0.2">
      <c r="A180" s="2" t="s">
        <v>54</v>
      </c>
      <c r="B180" s="2" t="s">
        <v>280</v>
      </c>
      <c r="C180" s="2" t="s">
        <v>278</v>
      </c>
      <c r="D180" s="3">
        <v>1</v>
      </c>
      <c r="E180" s="3" t="s">
        <v>51</v>
      </c>
      <c r="F180" s="3" t="s">
        <v>52</v>
      </c>
      <c r="G180" s="3" t="s">
        <v>51</v>
      </c>
      <c r="H180" s="3">
        <v>1</v>
      </c>
      <c r="I180" s="3">
        <v>1</v>
      </c>
      <c r="J180" s="3" t="s">
        <v>51</v>
      </c>
      <c r="K180" s="3" t="s">
        <v>52</v>
      </c>
      <c r="L180" s="3" t="s">
        <v>51</v>
      </c>
    </row>
    <row r="181" spans="1:12" x14ac:dyDescent="0.2">
      <c r="A181" s="2" t="s">
        <v>80</v>
      </c>
      <c r="B181" s="2" t="s">
        <v>308</v>
      </c>
      <c r="C181" s="2" t="s">
        <v>281</v>
      </c>
      <c r="D181" s="3">
        <v>1</v>
      </c>
      <c r="E181" s="3">
        <v>1</v>
      </c>
      <c r="F181" s="3" t="s">
        <v>52</v>
      </c>
      <c r="G181" s="3">
        <v>1</v>
      </c>
      <c r="H181" s="3">
        <v>0</v>
      </c>
      <c r="I181" s="3">
        <v>1</v>
      </c>
      <c r="J181" s="3">
        <v>0</v>
      </c>
      <c r="K181" s="3">
        <v>0</v>
      </c>
      <c r="L181" s="3">
        <v>0</v>
      </c>
    </row>
    <row r="182" spans="1:12" x14ac:dyDescent="0.2">
      <c r="A182" s="2" t="s">
        <v>166</v>
      </c>
      <c r="B182" s="2" t="s">
        <v>394</v>
      </c>
      <c r="C182" s="2" t="s">
        <v>278</v>
      </c>
      <c r="D182" s="3">
        <v>1</v>
      </c>
      <c r="E182" s="3" t="s">
        <v>51</v>
      </c>
      <c r="F182" s="3" t="s">
        <v>52</v>
      </c>
      <c r="G182" s="3" t="s">
        <v>51</v>
      </c>
      <c r="H182" s="3">
        <v>1</v>
      </c>
      <c r="I182" s="3">
        <v>1</v>
      </c>
      <c r="J182" s="3" t="s">
        <v>51</v>
      </c>
      <c r="K182" s="3">
        <v>0</v>
      </c>
      <c r="L182" s="3" t="s">
        <v>51</v>
      </c>
    </row>
    <row r="183" spans="1:12" x14ac:dyDescent="0.2">
      <c r="A183" s="2" t="s">
        <v>92</v>
      </c>
      <c r="B183" s="2" t="s">
        <v>320</v>
      </c>
      <c r="C183" s="2" t="s">
        <v>281</v>
      </c>
      <c r="D183" s="3">
        <v>1</v>
      </c>
      <c r="E183" s="3">
        <v>1</v>
      </c>
      <c r="F183" s="3" t="s">
        <v>52</v>
      </c>
      <c r="G183" s="3">
        <v>1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</row>
    <row r="184" spans="1:12" x14ac:dyDescent="0.2">
      <c r="A184" s="2" t="s">
        <v>161</v>
      </c>
      <c r="B184" s="2" t="s">
        <v>389</v>
      </c>
      <c r="C184" s="2" t="s">
        <v>278</v>
      </c>
      <c r="D184" s="3">
        <v>1</v>
      </c>
      <c r="E184" s="3" t="s">
        <v>51</v>
      </c>
      <c r="F184" s="3" t="s">
        <v>52</v>
      </c>
      <c r="G184" s="3" t="s">
        <v>51</v>
      </c>
      <c r="H184" s="3">
        <v>0</v>
      </c>
      <c r="I184" s="3">
        <v>1</v>
      </c>
      <c r="J184" s="3" t="s">
        <v>51</v>
      </c>
      <c r="K184" s="3" t="s">
        <v>52</v>
      </c>
      <c r="L184" s="3" t="s">
        <v>51</v>
      </c>
    </row>
    <row r="185" spans="1:12" x14ac:dyDescent="0.2">
      <c r="A185" s="2" t="s">
        <v>71</v>
      </c>
      <c r="B185" s="2" t="s">
        <v>299</v>
      </c>
      <c r="C185" s="2" t="s">
        <v>278</v>
      </c>
      <c r="D185" s="3">
        <v>1</v>
      </c>
      <c r="E185" s="3" t="s">
        <v>51</v>
      </c>
      <c r="F185" s="3">
        <v>0</v>
      </c>
      <c r="G185" s="3" t="s">
        <v>51</v>
      </c>
      <c r="H185" s="3">
        <v>0</v>
      </c>
      <c r="I185" s="3">
        <v>1</v>
      </c>
      <c r="J185" s="3" t="s">
        <v>51</v>
      </c>
      <c r="K185" s="3" t="s">
        <v>52</v>
      </c>
      <c r="L185" s="3" t="s">
        <v>51</v>
      </c>
    </row>
    <row r="186" spans="1:12" x14ac:dyDescent="0.2">
      <c r="A186" s="2" t="s">
        <v>166</v>
      </c>
      <c r="B186" s="2" t="s">
        <v>394</v>
      </c>
      <c r="C186" s="2" t="s">
        <v>281</v>
      </c>
      <c r="D186" s="3">
        <v>1</v>
      </c>
      <c r="E186" s="3">
        <v>1</v>
      </c>
      <c r="F186" s="3">
        <v>0</v>
      </c>
      <c r="G186" s="3">
        <v>1</v>
      </c>
      <c r="H186" s="3">
        <v>1</v>
      </c>
      <c r="I186" s="3">
        <v>1</v>
      </c>
      <c r="J186" s="3">
        <v>0</v>
      </c>
      <c r="K186" s="3">
        <v>0</v>
      </c>
      <c r="L186" s="3">
        <v>0</v>
      </c>
    </row>
    <row r="187" spans="1:12" x14ac:dyDescent="0.2">
      <c r="A187" s="2" t="s">
        <v>167</v>
      </c>
      <c r="B187" s="2" t="s">
        <v>395</v>
      </c>
      <c r="C187" s="2" t="s">
        <v>278</v>
      </c>
      <c r="D187" s="3">
        <v>1</v>
      </c>
      <c r="E187" s="3" t="s">
        <v>51</v>
      </c>
      <c r="F187" s="3" t="s">
        <v>52</v>
      </c>
      <c r="G187" s="3" t="s">
        <v>51</v>
      </c>
      <c r="H187" s="3">
        <v>0</v>
      </c>
      <c r="I187" s="3">
        <v>1</v>
      </c>
      <c r="J187" s="3" t="s">
        <v>51</v>
      </c>
      <c r="K187" s="3">
        <v>0</v>
      </c>
      <c r="L187" s="3" t="s">
        <v>51</v>
      </c>
    </row>
    <row r="188" spans="1:12" x14ac:dyDescent="0.2">
      <c r="A188" s="2" t="s">
        <v>137</v>
      </c>
      <c r="B188" s="2" t="s">
        <v>364</v>
      </c>
      <c r="C188" s="2" t="s">
        <v>281</v>
      </c>
      <c r="D188" s="3">
        <v>1</v>
      </c>
      <c r="E188" s="3">
        <v>1</v>
      </c>
      <c r="F188" s="3">
        <v>0</v>
      </c>
      <c r="G188" s="3">
        <v>1</v>
      </c>
      <c r="H188" s="3">
        <v>1</v>
      </c>
      <c r="I188" s="3">
        <v>1</v>
      </c>
      <c r="J188" s="3">
        <v>0</v>
      </c>
      <c r="K188" s="3">
        <v>0</v>
      </c>
      <c r="L188" s="3">
        <v>0</v>
      </c>
    </row>
    <row r="189" spans="1:12" x14ac:dyDescent="0.2">
      <c r="A189" s="2" t="s">
        <v>168</v>
      </c>
      <c r="B189" s="2" t="s">
        <v>396</v>
      </c>
      <c r="C189" s="2" t="s">
        <v>278</v>
      </c>
      <c r="D189" s="3">
        <v>1</v>
      </c>
      <c r="E189" s="3" t="s">
        <v>51</v>
      </c>
      <c r="F189" s="3" t="s">
        <v>52</v>
      </c>
      <c r="G189" s="3" t="s">
        <v>51</v>
      </c>
      <c r="H189" s="3">
        <v>1</v>
      </c>
      <c r="I189" s="3">
        <v>1</v>
      </c>
      <c r="J189" s="3" t="s">
        <v>51</v>
      </c>
      <c r="K189" s="3">
        <v>0</v>
      </c>
      <c r="L189" s="3" t="s">
        <v>51</v>
      </c>
    </row>
    <row r="190" spans="1:12" x14ac:dyDescent="0.2">
      <c r="A190" s="2" t="s">
        <v>125</v>
      </c>
      <c r="B190" s="2" t="s">
        <v>352</v>
      </c>
      <c r="C190" s="2" t="s">
        <v>278</v>
      </c>
      <c r="D190" s="3">
        <v>1</v>
      </c>
      <c r="E190" s="3" t="s">
        <v>51</v>
      </c>
      <c r="F190" s="3">
        <v>0</v>
      </c>
      <c r="G190" s="3" t="s">
        <v>51</v>
      </c>
      <c r="H190" s="3">
        <v>1</v>
      </c>
      <c r="I190" s="3">
        <v>1</v>
      </c>
      <c r="J190" s="3" t="s">
        <v>51</v>
      </c>
      <c r="K190" s="3">
        <v>0</v>
      </c>
      <c r="L190" s="3" t="s">
        <v>51</v>
      </c>
    </row>
    <row r="191" spans="1:12" x14ac:dyDescent="0.2">
      <c r="A191" s="2" t="s">
        <v>65</v>
      </c>
      <c r="B191" s="2" t="s">
        <v>293</v>
      </c>
      <c r="C191" s="2" t="s">
        <v>281</v>
      </c>
      <c r="D191" s="3">
        <v>1</v>
      </c>
      <c r="E191" s="3">
        <v>1</v>
      </c>
      <c r="F191" s="3">
        <v>0</v>
      </c>
      <c r="G191" s="3">
        <v>1</v>
      </c>
      <c r="H191" s="3">
        <v>1</v>
      </c>
      <c r="I191" s="3">
        <v>1</v>
      </c>
      <c r="J191" s="3">
        <v>0</v>
      </c>
      <c r="K191" s="3">
        <v>0</v>
      </c>
      <c r="L191" s="3">
        <v>0</v>
      </c>
    </row>
    <row r="192" spans="1:12" x14ac:dyDescent="0.2">
      <c r="A192" s="2" t="s">
        <v>128</v>
      </c>
      <c r="B192" s="2" t="s">
        <v>355</v>
      </c>
      <c r="C192" s="2" t="s">
        <v>281</v>
      </c>
      <c r="D192" s="3">
        <v>1</v>
      </c>
      <c r="E192" s="3">
        <v>1</v>
      </c>
      <c r="F192" s="3">
        <v>0</v>
      </c>
      <c r="G192" s="3">
        <v>1</v>
      </c>
      <c r="H192" s="3">
        <v>1</v>
      </c>
      <c r="I192" s="3">
        <v>1</v>
      </c>
      <c r="J192" s="3">
        <v>0</v>
      </c>
      <c r="K192" s="3">
        <v>0</v>
      </c>
      <c r="L192" s="3">
        <v>0</v>
      </c>
    </row>
    <row r="193" spans="1:12" x14ac:dyDescent="0.2">
      <c r="A193" s="2" t="s">
        <v>82</v>
      </c>
      <c r="B193" s="2" t="s">
        <v>310</v>
      </c>
      <c r="C193" s="2" t="s">
        <v>278</v>
      </c>
      <c r="D193" s="3">
        <v>1</v>
      </c>
      <c r="E193" s="3" t="s">
        <v>51</v>
      </c>
      <c r="F193" s="3" t="s">
        <v>52</v>
      </c>
      <c r="G193" s="3" t="s">
        <v>51</v>
      </c>
      <c r="H193" s="3">
        <v>1</v>
      </c>
      <c r="I193" s="3">
        <v>1</v>
      </c>
      <c r="J193" s="3" t="s">
        <v>51</v>
      </c>
      <c r="K193" s="3">
        <v>0</v>
      </c>
      <c r="L193" s="3" t="s">
        <v>51</v>
      </c>
    </row>
    <row r="194" spans="1:12" x14ac:dyDescent="0.2">
      <c r="A194" s="2" t="s">
        <v>88</v>
      </c>
      <c r="B194" s="2" t="s">
        <v>316</v>
      </c>
      <c r="C194" s="2" t="s">
        <v>281</v>
      </c>
      <c r="D194" s="3">
        <v>1</v>
      </c>
      <c r="E194" s="3">
        <v>1</v>
      </c>
      <c r="F194" s="3" t="s">
        <v>52</v>
      </c>
      <c r="G194" s="3">
        <v>1</v>
      </c>
      <c r="H194" s="3">
        <v>0</v>
      </c>
      <c r="I194" s="3">
        <v>1</v>
      </c>
      <c r="J194" s="3">
        <v>0</v>
      </c>
      <c r="K194" s="3">
        <v>0</v>
      </c>
      <c r="L194" s="3">
        <v>0</v>
      </c>
    </row>
    <row r="195" spans="1:12" x14ac:dyDescent="0.2">
      <c r="A195" s="2" t="s">
        <v>143</v>
      </c>
      <c r="B195" s="2" t="s">
        <v>370</v>
      </c>
      <c r="C195" s="2" t="s">
        <v>281</v>
      </c>
      <c r="D195" s="3">
        <v>1</v>
      </c>
      <c r="E195" s="3">
        <v>1</v>
      </c>
      <c r="F195" s="3">
        <v>0</v>
      </c>
      <c r="G195" s="3">
        <v>1</v>
      </c>
      <c r="H195" s="3">
        <v>1</v>
      </c>
      <c r="I195" s="3">
        <v>1</v>
      </c>
      <c r="J195" s="3">
        <v>0</v>
      </c>
      <c r="K195" s="3">
        <v>0</v>
      </c>
      <c r="L195" s="3">
        <v>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5"/>
  <sheetViews>
    <sheetView topLeftCell="U1" workbookViewId="0">
      <selection activeCell="W1" activeCellId="1" sqref="A4:C20 W1"/>
    </sheetView>
  </sheetViews>
  <sheetFormatPr defaultColWidth="11.5703125" defaultRowHeight="12.75" x14ac:dyDescent="0.2"/>
  <cols>
    <col min="1" max="1" width="9.28515625" style="8" customWidth="1"/>
    <col min="2" max="2" width="17.85546875" style="8" customWidth="1"/>
    <col min="3" max="4" width="17.28515625" style="8" customWidth="1"/>
    <col min="5" max="5" width="25.5703125" style="8" customWidth="1"/>
    <col min="6" max="7" width="11.5703125" style="8"/>
    <col min="8" max="8" width="20.140625" style="9" customWidth="1"/>
    <col min="9" max="9" width="11.5703125" style="8"/>
    <col min="10" max="10" width="16.42578125" style="8" customWidth="1"/>
    <col min="11" max="11" width="18.7109375" style="8" customWidth="1"/>
    <col min="12" max="12" width="24.28515625" style="8" customWidth="1"/>
    <col min="13" max="13" width="20.7109375" style="8" customWidth="1"/>
    <col min="14" max="14" width="16.85546875" style="8" customWidth="1"/>
    <col min="15" max="15" width="11.28515625" style="8" customWidth="1"/>
    <col min="16" max="16" width="17.28515625" style="10" customWidth="1"/>
    <col min="17" max="17" width="17.5703125" style="8" customWidth="1"/>
    <col min="18" max="18" width="21.5703125" style="8" customWidth="1"/>
    <col min="19" max="19" width="16.5703125" style="8" customWidth="1"/>
    <col min="20" max="20" width="17.28515625" style="8" customWidth="1"/>
    <col min="21" max="21" width="18.85546875" style="8" customWidth="1"/>
    <col min="22" max="22" width="15.85546875" style="8" customWidth="1"/>
    <col min="23" max="23" width="14.5703125" customWidth="1"/>
    <col min="24" max="24" width="15.28515625" style="8" customWidth="1"/>
    <col min="25" max="25" width="27.42578125" style="8" customWidth="1"/>
    <col min="26" max="26" width="11.5703125" style="8"/>
    <col min="27" max="27" width="16.85546875" style="10" customWidth="1"/>
    <col min="28" max="28" width="22" style="8" customWidth="1"/>
    <col min="29" max="29" width="16.85546875" style="8" customWidth="1"/>
    <col min="30" max="30" width="11.5703125" style="8"/>
    <col min="31" max="31" width="20.5703125" style="8" customWidth="1"/>
    <col min="32" max="32" width="44.140625" style="8" customWidth="1"/>
    <col min="33" max="33" width="24.42578125" style="8" customWidth="1"/>
    <col min="34" max="34" width="15.7109375" style="8" customWidth="1"/>
    <col min="35" max="35" width="10.28515625" style="8" customWidth="1"/>
    <col min="36" max="36" width="20.5703125" style="8" customWidth="1"/>
    <col min="37" max="37" width="23.7109375" style="8" customWidth="1"/>
    <col min="38" max="38" width="16.85546875" style="8" customWidth="1"/>
    <col min="39" max="39" width="27" style="8" customWidth="1"/>
    <col min="40" max="40" width="20.7109375" style="8" customWidth="1"/>
    <col min="41" max="41" width="17.42578125" style="8" customWidth="1"/>
    <col min="42" max="42" width="18.140625" style="10" customWidth="1"/>
    <col min="43" max="43" width="26" style="11" customWidth="1"/>
    <col min="44" max="16384" width="11.5703125" style="8"/>
  </cols>
  <sheetData>
    <row r="1" spans="1:43" s="18" customFormat="1" ht="15" x14ac:dyDescent="0.25">
      <c r="A1" s="12"/>
      <c r="B1" s="13" t="s">
        <v>397</v>
      </c>
      <c r="C1" s="14"/>
      <c r="D1" s="37" t="s">
        <v>1</v>
      </c>
      <c r="E1" s="37"/>
      <c r="F1" s="37"/>
      <c r="G1" s="37"/>
      <c r="H1" s="38" t="s">
        <v>2</v>
      </c>
      <c r="I1" s="38"/>
      <c r="J1" s="39" t="s">
        <v>3</v>
      </c>
      <c r="K1" s="39"/>
      <c r="L1" s="39"/>
      <c r="M1" s="39"/>
      <c r="N1" s="39"/>
      <c r="O1" s="39"/>
      <c r="P1" s="10" t="s">
        <v>398</v>
      </c>
      <c r="Q1" s="40" t="s">
        <v>4</v>
      </c>
      <c r="R1" s="40"/>
      <c r="S1" s="41" t="s">
        <v>5</v>
      </c>
      <c r="T1" s="41"/>
      <c r="U1" s="41"/>
      <c r="V1" s="41"/>
      <c r="W1" s="41"/>
      <c r="X1" s="42" t="s">
        <v>6</v>
      </c>
      <c r="Y1" s="42"/>
      <c r="Z1" s="42"/>
      <c r="AA1" s="10" t="s">
        <v>398</v>
      </c>
      <c r="AB1" s="43" t="s">
        <v>7</v>
      </c>
      <c r="AC1" s="43"/>
      <c r="AD1" s="43"/>
      <c r="AE1" s="44" t="s">
        <v>8</v>
      </c>
      <c r="AF1" s="44"/>
      <c r="AG1" s="44"/>
      <c r="AH1" s="44"/>
      <c r="AI1" s="15"/>
      <c r="AJ1" s="16" t="s">
        <v>399</v>
      </c>
      <c r="AK1" s="16"/>
      <c r="AL1" s="16" t="s">
        <v>400</v>
      </c>
      <c r="AM1" s="16"/>
      <c r="AN1" s="16"/>
      <c r="AO1" s="16"/>
      <c r="AP1" s="10" t="s">
        <v>401</v>
      </c>
      <c r="AQ1" s="17" t="s">
        <v>402</v>
      </c>
    </row>
    <row r="2" spans="1:43" ht="15" x14ac:dyDescent="0.25">
      <c r="A2" s="12" t="s">
        <v>0</v>
      </c>
      <c r="B2" s="13"/>
      <c r="C2" s="14" t="s">
        <v>403</v>
      </c>
      <c r="D2" s="37" t="s">
        <v>404</v>
      </c>
      <c r="E2" s="37"/>
      <c r="F2" s="37"/>
      <c r="G2" s="37"/>
      <c r="H2" s="19" t="s">
        <v>42</v>
      </c>
      <c r="I2" s="20"/>
      <c r="J2" s="39" t="s">
        <v>405</v>
      </c>
      <c r="K2" s="39"/>
      <c r="L2" s="39"/>
      <c r="M2" s="39"/>
      <c r="N2" s="39"/>
      <c r="O2" s="39"/>
      <c r="P2" s="10" t="s">
        <v>406</v>
      </c>
      <c r="Q2" s="40" t="s">
        <v>407</v>
      </c>
      <c r="R2" s="40"/>
      <c r="S2" s="41" t="s">
        <v>408</v>
      </c>
      <c r="T2" s="41"/>
      <c r="U2" s="41"/>
      <c r="V2" s="41"/>
      <c r="W2" s="41"/>
      <c r="X2" s="42" t="s">
        <v>409</v>
      </c>
      <c r="Y2" s="42"/>
      <c r="Z2" s="42"/>
      <c r="AA2" s="10" t="s">
        <v>410</v>
      </c>
      <c r="AB2" s="43" t="s">
        <v>411</v>
      </c>
      <c r="AC2" s="43"/>
      <c r="AD2" s="43"/>
      <c r="AE2" s="45" t="s">
        <v>48</v>
      </c>
      <c r="AF2" s="45"/>
      <c r="AG2" s="45"/>
      <c r="AH2" s="45"/>
      <c r="AI2" s="15"/>
      <c r="AJ2" s="16" t="s">
        <v>412</v>
      </c>
      <c r="AK2" s="16"/>
      <c r="AL2" s="16" t="s">
        <v>413</v>
      </c>
      <c r="AM2" s="16"/>
      <c r="AN2" s="16"/>
      <c r="AO2" s="16"/>
      <c r="AP2" s="10" t="s">
        <v>414</v>
      </c>
      <c r="AQ2"/>
    </row>
    <row r="3" spans="1:43" x14ac:dyDescent="0.2">
      <c r="A3" s="12"/>
      <c r="B3" s="21" t="s">
        <v>40</v>
      </c>
      <c r="C3" s="14"/>
      <c r="D3" s="22" t="s">
        <v>415</v>
      </c>
      <c r="E3" s="22" t="s">
        <v>416</v>
      </c>
      <c r="F3" s="22" t="s">
        <v>417</v>
      </c>
      <c r="G3" s="22" t="s">
        <v>418</v>
      </c>
      <c r="H3" s="20" t="s">
        <v>40</v>
      </c>
      <c r="I3" s="20" t="s">
        <v>418</v>
      </c>
      <c r="J3" s="23" t="s">
        <v>419</v>
      </c>
      <c r="K3" s="23" t="s">
        <v>420</v>
      </c>
      <c r="L3" s="23" t="s">
        <v>421</v>
      </c>
      <c r="M3" s="23" t="s">
        <v>422</v>
      </c>
      <c r="N3" s="23" t="s">
        <v>421</v>
      </c>
      <c r="O3" s="23" t="s">
        <v>418</v>
      </c>
      <c r="P3"/>
      <c r="Q3" s="24" t="s">
        <v>40</v>
      </c>
      <c r="R3" s="24" t="s">
        <v>418</v>
      </c>
      <c r="S3" s="25" t="s">
        <v>423</v>
      </c>
      <c r="T3" s="25" t="s">
        <v>424</v>
      </c>
      <c r="U3" s="25" t="s">
        <v>425</v>
      </c>
      <c r="V3" s="25" t="s">
        <v>426</v>
      </c>
      <c r="X3" s="26" t="s">
        <v>275</v>
      </c>
      <c r="Y3" s="26" t="s">
        <v>427</v>
      </c>
      <c r="Z3" s="26" t="s">
        <v>418</v>
      </c>
      <c r="AA3"/>
      <c r="AB3" s="27" t="s">
        <v>428</v>
      </c>
      <c r="AC3" s="27" t="s">
        <v>429</v>
      </c>
      <c r="AD3" s="27" t="s">
        <v>418</v>
      </c>
      <c r="AE3" s="15" t="s">
        <v>430</v>
      </c>
      <c r="AF3" s="15" t="s">
        <v>431</v>
      </c>
      <c r="AG3" s="15" t="s">
        <v>432</v>
      </c>
      <c r="AH3" s="15" t="s">
        <v>433</v>
      </c>
      <c r="AI3" s="15" t="s">
        <v>418</v>
      </c>
      <c r="AJ3" s="16" t="s">
        <v>434</v>
      </c>
      <c r="AK3" s="16" t="s">
        <v>435</v>
      </c>
      <c r="AL3" s="16" t="s">
        <v>417</v>
      </c>
      <c r="AM3" s="16" t="s">
        <v>436</v>
      </c>
      <c r="AN3" s="16" t="s">
        <v>437</v>
      </c>
      <c r="AO3" s="16" t="s">
        <v>418</v>
      </c>
      <c r="AP3"/>
      <c r="AQ3"/>
    </row>
    <row r="4" spans="1:43" ht="26.25" x14ac:dyDescent="0.25">
      <c r="A4" s="8">
        <v>1</v>
      </c>
      <c r="B4" s="8" t="s">
        <v>169</v>
      </c>
      <c r="C4" s="8" t="s">
        <v>438</v>
      </c>
      <c r="D4" s="8" t="s">
        <v>439</v>
      </c>
      <c r="E4" s="8" t="s">
        <v>440</v>
      </c>
      <c r="F4" s="28">
        <v>3.1999999999999998E-39</v>
      </c>
      <c r="G4" s="8">
        <v>1</v>
      </c>
      <c r="H4" s="29" t="s">
        <v>441</v>
      </c>
      <c r="I4" s="8">
        <v>1</v>
      </c>
      <c r="J4" s="8" t="s">
        <v>442</v>
      </c>
      <c r="K4" s="30" t="s">
        <v>443</v>
      </c>
      <c r="L4" s="8" t="s">
        <v>444</v>
      </c>
      <c r="M4" s="30" t="s">
        <v>445</v>
      </c>
      <c r="N4"/>
      <c r="O4" s="8">
        <v>0</v>
      </c>
      <c r="P4" s="10">
        <v>2</v>
      </c>
      <c r="Q4" s="8" t="s">
        <v>169</v>
      </c>
      <c r="R4" s="8">
        <v>1</v>
      </c>
      <c r="S4" s="8" t="s">
        <v>446</v>
      </c>
      <c r="T4" s="8" t="s">
        <v>447</v>
      </c>
      <c r="U4" s="8" t="s">
        <v>448</v>
      </c>
      <c r="V4" s="8" t="s">
        <v>447</v>
      </c>
      <c r="X4"/>
      <c r="Y4"/>
      <c r="Z4" s="8">
        <v>0</v>
      </c>
      <c r="AA4" s="10">
        <v>2</v>
      </c>
      <c r="AB4"/>
      <c r="AC4"/>
      <c r="AD4" s="8">
        <v>0</v>
      </c>
      <c r="AE4" s="8" t="s">
        <v>449</v>
      </c>
      <c r="AF4" s="8" t="s">
        <v>450</v>
      </c>
      <c r="AG4" s="8" t="s">
        <v>451</v>
      </c>
      <c r="AH4" s="8" t="s">
        <v>452</v>
      </c>
      <c r="AI4" s="8">
        <v>0</v>
      </c>
      <c r="AJ4" s="8" t="s">
        <v>453</v>
      </c>
      <c r="AK4" s="8" t="s">
        <v>454</v>
      </c>
      <c r="AL4" s="8">
        <v>0</v>
      </c>
      <c r="AM4"/>
      <c r="AN4"/>
      <c r="AO4" s="8">
        <v>1</v>
      </c>
      <c r="AP4" s="10">
        <v>1</v>
      </c>
      <c r="AQ4" s="11">
        <v>5</v>
      </c>
    </row>
    <row r="5" spans="1:43" x14ac:dyDescent="0.2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</row>
    <row r="6" spans="1:43" ht="15" x14ac:dyDescent="0.25">
      <c r="A6" s="8">
        <v>2</v>
      </c>
      <c r="B6" s="8" t="s">
        <v>170</v>
      </c>
      <c r="C6"/>
      <c r="D6" s="8" t="s">
        <v>455</v>
      </c>
      <c r="E6" s="8" t="s">
        <v>456</v>
      </c>
      <c r="F6" s="28">
        <v>4.1999999999999999E-12</v>
      </c>
      <c r="G6" s="8">
        <v>1</v>
      </c>
      <c r="H6" s="31" t="s">
        <v>457</v>
      </c>
      <c r="I6" s="8">
        <v>1</v>
      </c>
      <c r="J6"/>
      <c r="K6"/>
      <c r="L6"/>
      <c r="M6"/>
      <c r="N6"/>
      <c r="O6" s="8">
        <v>0</v>
      </c>
      <c r="P6" s="10">
        <v>2</v>
      </c>
      <c r="Q6" s="32" t="s">
        <v>170</v>
      </c>
      <c r="R6" s="8">
        <v>1</v>
      </c>
      <c r="S6" s="8" t="s">
        <v>458</v>
      </c>
      <c r="T6" s="8" t="s">
        <v>459</v>
      </c>
      <c r="U6" s="8" t="s">
        <v>460</v>
      </c>
      <c r="V6" s="8" t="s">
        <v>461</v>
      </c>
      <c r="X6" s="8" t="s">
        <v>462</v>
      </c>
      <c r="Y6"/>
      <c r="Z6" s="8">
        <v>0</v>
      </c>
      <c r="AA6" s="10">
        <v>2</v>
      </c>
      <c r="AB6"/>
      <c r="AC6"/>
      <c r="AD6" s="8">
        <v>0</v>
      </c>
      <c r="AE6" s="8" t="s">
        <v>463</v>
      </c>
      <c r="AF6" s="8" t="s">
        <v>464</v>
      </c>
      <c r="AG6" s="8" t="s">
        <v>465</v>
      </c>
      <c r="AH6" s="8" t="s">
        <v>466</v>
      </c>
      <c r="AI6" s="8">
        <v>1</v>
      </c>
      <c r="AJ6" s="8" t="s">
        <v>467</v>
      </c>
      <c r="AK6" s="8" t="s">
        <v>468</v>
      </c>
      <c r="AL6" s="8">
        <v>2E-19</v>
      </c>
      <c r="AM6" s="8" t="s">
        <v>469</v>
      </c>
      <c r="AN6" s="8">
        <v>0</v>
      </c>
      <c r="AO6" s="8">
        <v>1</v>
      </c>
      <c r="AP6" s="10">
        <v>2</v>
      </c>
      <c r="AQ6" s="11">
        <v>6</v>
      </c>
    </row>
    <row r="7" spans="1:43" x14ac:dyDescent="0.2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 ht="27.75" x14ac:dyDescent="0.25">
      <c r="A8" s="8">
        <v>3</v>
      </c>
      <c r="B8" s="8" t="s">
        <v>171</v>
      </c>
      <c r="C8"/>
      <c r="D8" s="8" t="s">
        <v>470</v>
      </c>
      <c r="E8" s="28">
        <v>1.8E-24</v>
      </c>
      <c r="F8"/>
      <c r="G8" s="8">
        <v>0</v>
      </c>
      <c r="H8"/>
      <c r="I8" s="8">
        <v>0</v>
      </c>
      <c r="J8"/>
      <c r="K8"/>
      <c r="L8"/>
      <c r="M8" s="8" t="s">
        <v>471</v>
      </c>
      <c r="N8" s="8" t="s">
        <v>472</v>
      </c>
      <c r="O8" s="8">
        <v>0</v>
      </c>
      <c r="P8" s="10">
        <v>1</v>
      </c>
      <c r="Q8"/>
      <c r="R8" s="8">
        <v>0</v>
      </c>
      <c r="S8" s="8" t="s">
        <v>458</v>
      </c>
      <c r="T8" s="8" t="s">
        <v>473</v>
      </c>
      <c r="U8" s="8" t="s">
        <v>474</v>
      </c>
      <c r="V8"/>
      <c r="X8"/>
      <c r="Y8"/>
      <c r="Z8" s="8">
        <v>0</v>
      </c>
      <c r="AA8" s="10">
        <v>0</v>
      </c>
      <c r="AB8"/>
      <c r="AC8"/>
      <c r="AD8" s="8">
        <v>0</v>
      </c>
      <c r="AE8" s="32" t="s">
        <v>475</v>
      </c>
      <c r="AF8" s="8" t="s">
        <v>476</v>
      </c>
      <c r="AG8" s="8" t="s">
        <v>477</v>
      </c>
      <c r="AH8" s="8" t="s">
        <v>452</v>
      </c>
      <c r="AI8" s="8">
        <v>0</v>
      </c>
      <c r="AJ8" s="8" t="s">
        <v>478</v>
      </c>
      <c r="AK8" s="30" t="s">
        <v>479</v>
      </c>
      <c r="AL8" s="8">
        <v>0</v>
      </c>
      <c r="AM8" s="8" t="s">
        <v>480</v>
      </c>
      <c r="AN8" s="8">
        <v>0</v>
      </c>
      <c r="AO8" s="8">
        <v>1</v>
      </c>
      <c r="AP8" s="10">
        <v>1</v>
      </c>
      <c r="AQ8" s="11">
        <v>2</v>
      </c>
    </row>
    <row r="9" spans="1:43" x14ac:dyDescent="0.2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 s="8" t="s">
        <v>481</v>
      </c>
      <c r="AN9" s="8">
        <v>0</v>
      </c>
      <c r="AO9"/>
      <c r="AP9"/>
      <c r="AQ9"/>
    </row>
    <row r="10" spans="1:43" x14ac:dyDescent="0.2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</row>
    <row r="11" spans="1:43" ht="15" x14ac:dyDescent="0.25">
      <c r="A11" s="8">
        <v>4</v>
      </c>
      <c r="B11" s="8" t="s">
        <v>172</v>
      </c>
      <c r="C11" s="8" t="s">
        <v>482</v>
      </c>
      <c r="D11" s="8" t="s">
        <v>483</v>
      </c>
      <c r="E11" s="8" t="s">
        <v>484</v>
      </c>
      <c r="F11" s="28">
        <v>1.9000000000000001E-9</v>
      </c>
      <c r="G11" s="8">
        <v>1</v>
      </c>
      <c r="H11" s="29" t="s">
        <v>485</v>
      </c>
      <c r="I11" s="8">
        <v>1</v>
      </c>
      <c r="J11" s="8" t="s">
        <v>486</v>
      </c>
      <c r="K11" s="8" t="s">
        <v>487</v>
      </c>
      <c r="L11" s="8" t="s">
        <v>488</v>
      </c>
      <c r="M11" s="8" t="s">
        <v>489</v>
      </c>
      <c r="N11" s="8" t="s">
        <v>472</v>
      </c>
      <c r="O11" s="8">
        <v>1</v>
      </c>
      <c r="P11" s="10">
        <v>3</v>
      </c>
      <c r="Q11" s="32" t="s">
        <v>490</v>
      </c>
      <c r="R11" s="8">
        <v>1</v>
      </c>
      <c r="S11" s="8" t="s">
        <v>458</v>
      </c>
      <c r="T11" s="8" t="s">
        <v>491</v>
      </c>
      <c r="U11" s="8" t="s">
        <v>492</v>
      </c>
      <c r="V11" s="8" t="s">
        <v>461</v>
      </c>
      <c r="X11" s="8" t="s">
        <v>493</v>
      </c>
      <c r="Y11" s="8">
        <v>88</v>
      </c>
      <c r="Z11" s="8">
        <v>1</v>
      </c>
      <c r="AA11" s="10">
        <v>3</v>
      </c>
      <c r="AB11"/>
      <c r="AC11"/>
      <c r="AD11" s="8">
        <v>0</v>
      </c>
      <c r="AE11" s="32" t="s">
        <v>494</v>
      </c>
      <c r="AF11" s="8" t="s">
        <v>495</v>
      </c>
      <c r="AG11" s="8" t="s">
        <v>496</v>
      </c>
      <c r="AH11" s="8" t="s">
        <v>452</v>
      </c>
      <c r="AI11" s="8">
        <v>1</v>
      </c>
      <c r="AJ11" s="8" t="s">
        <v>497</v>
      </c>
      <c r="AK11" s="8" t="s">
        <v>498</v>
      </c>
      <c r="AL11" s="8">
        <v>1.2</v>
      </c>
      <c r="AM11"/>
      <c r="AN11"/>
      <c r="AO11" s="8">
        <v>0</v>
      </c>
      <c r="AP11" s="10">
        <v>1</v>
      </c>
      <c r="AQ11" s="11">
        <v>7</v>
      </c>
    </row>
    <row r="12" spans="1:43" x14ac:dyDescent="0.2">
      <c r="A12"/>
      <c r="B12"/>
      <c r="C12"/>
      <c r="D12" s="8" t="s">
        <v>499</v>
      </c>
      <c r="E12" s="8" t="s">
        <v>500</v>
      </c>
      <c r="F12" s="28">
        <v>4.300000000000001E-61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X12"/>
      <c r="Y12"/>
      <c r="Z12"/>
      <c r="AA12"/>
      <c r="AB12"/>
      <c r="AC12"/>
      <c r="AD12"/>
      <c r="AE12"/>
      <c r="AF12"/>
      <c r="AG12"/>
      <c r="AH12"/>
      <c r="AI12"/>
      <c r="AJ12"/>
      <c r="AM12"/>
      <c r="AN12"/>
      <c r="AO12"/>
      <c r="AP12"/>
      <c r="AQ12"/>
    </row>
    <row r="13" spans="1:43" x14ac:dyDescent="0.2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 ht="15" x14ac:dyDescent="0.25">
      <c r="A14" s="8">
        <v>5</v>
      </c>
      <c r="B14" s="8" t="s">
        <v>173</v>
      </c>
      <c r="C14" s="8" t="s">
        <v>501</v>
      </c>
      <c r="D14" s="8" t="s">
        <v>502</v>
      </c>
      <c r="E14" s="8" t="s">
        <v>503</v>
      </c>
      <c r="F14" s="28">
        <v>2.8999999999999996E-105</v>
      </c>
      <c r="G14" s="8">
        <v>1</v>
      </c>
      <c r="H14" s="31" t="s">
        <v>504</v>
      </c>
      <c r="I14" s="8">
        <v>1</v>
      </c>
      <c r="J14" s="8" t="s">
        <v>505</v>
      </c>
      <c r="K14" s="8" t="s">
        <v>506</v>
      </c>
      <c r="L14" s="8" t="s">
        <v>507</v>
      </c>
      <c r="M14" s="8" t="s">
        <v>508</v>
      </c>
      <c r="N14" s="8" t="s">
        <v>509</v>
      </c>
      <c r="O14" s="8">
        <v>1</v>
      </c>
      <c r="P14" s="10">
        <v>3</v>
      </c>
      <c r="Q14" s="8" t="s">
        <v>173</v>
      </c>
      <c r="R14" s="8">
        <v>1</v>
      </c>
      <c r="S14" s="8" t="s">
        <v>458</v>
      </c>
      <c r="T14" s="8" t="s">
        <v>510</v>
      </c>
      <c r="U14" s="8" t="s">
        <v>511</v>
      </c>
      <c r="V14" s="8" t="s">
        <v>510</v>
      </c>
      <c r="X14"/>
      <c r="Y14"/>
      <c r="Z14" s="8">
        <v>0</v>
      </c>
      <c r="AA14" s="10">
        <v>2</v>
      </c>
      <c r="AB14" s="8" t="s">
        <v>512</v>
      </c>
      <c r="AC14" s="8">
        <v>0</v>
      </c>
      <c r="AD14" s="8">
        <v>1</v>
      </c>
      <c r="AE14" s="8" t="s">
        <v>513</v>
      </c>
      <c r="AF14" s="8" t="s">
        <v>514</v>
      </c>
      <c r="AG14" s="8" t="s">
        <v>515</v>
      </c>
      <c r="AH14" s="8" t="s">
        <v>452</v>
      </c>
      <c r="AI14" s="8">
        <v>0</v>
      </c>
      <c r="AJ14" s="8" t="s">
        <v>516</v>
      </c>
      <c r="AK14" s="8" t="s">
        <v>517</v>
      </c>
      <c r="AL14" s="8" t="s">
        <v>518</v>
      </c>
      <c r="AM14" s="8" t="s">
        <v>519</v>
      </c>
      <c r="AN14" s="8">
        <v>9.576230000000001E-122</v>
      </c>
      <c r="AO14" s="8">
        <v>1</v>
      </c>
      <c r="AP14" s="10">
        <v>2</v>
      </c>
      <c r="AQ14" s="11">
        <v>7</v>
      </c>
    </row>
    <row r="15" spans="1:43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 ht="15" x14ac:dyDescent="0.25">
      <c r="A18" s="8">
        <v>6</v>
      </c>
      <c r="B18" s="8" t="s">
        <v>174</v>
      </c>
      <c r="C18" s="8" t="s">
        <v>520</v>
      </c>
      <c r="D18" s="8" t="s">
        <v>521</v>
      </c>
      <c r="E18" s="8" t="s">
        <v>522</v>
      </c>
      <c r="F18" s="28">
        <v>6.0000000000000008E-8</v>
      </c>
      <c r="G18" s="8">
        <v>1</v>
      </c>
      <c r="H18" s="29" t="s">
        <v>523</v>
      </c>
      <c r="I18" s="8">
        <v>1</v>
      </c>
      <c r="J18" s="8" t="s">
        <v>524</v>
      </c>
      <c r="K18" s="8" t="s">
        <v>525</v>
      </c>
      <c r="L18" s="8" t="s">
        <v>488</v>
      </c>
      <c r="M18" s="8" t="s">
        <v>526</v>
      </c>
      <c r="N18" s="8" t="s">
        <v>527</v>
      </c>
      <c r="O18" s="8">
        <v>1</v>
      </c>
      <c r="P18" s="10">
        <v>3</v>
      </c>
      <c r="Q18" s="8" t="s">
        <v>174</v>
      </c>
      <c r="R18" s="8">
        <v>1</v>
      </c>
      <c r="S18" s="8" t="s">
        <v>458</v>
      </c>
      <c r="T18" s="8" t="s">
        <v>510</v>
      </c>
      <c r="U18" s="8" t="s">
        <v>528</v>
      </c>
      <c r="V18"/>
      <c r="X18"/>
      <c r="Y18"/>
      <c r="Z18" s="8">
        <v>0</v>
      </c>
      <c r="AA18" s="10">
        <v>1</v>
      </c>
      <c r="AB18"/>
      <c r="AC18"/>
      <c r="AD18" s="8">
        <v>0</v>
      </c>
      <c r="AE18" s="8" t="s">
        <v>529</v>
      </c>
      <c r="AF18" s="8" t="s">
        <v>530</v>
      </c>
      <c r="AG18" s="8" t="s">
        <v>531</v>
      </c>
      <c r="AH18" s="8" t="s">
        <v>452</v>
      </c>
      <c r="AI18" s="8">
        <v>0</v>
      </c>
      <c r="AJ18" s="8" t="s">
        <v>532</v>
      </c>
      <c r="AK18" s="8" t="s">
        <v>533</v>
      </c>
      <c r="AL18" s="28">
        <v>1.0000000000000001E-24</v>
      </c>
      <c r="AM18" s="8" t="s">
        <v>534</v>
      </c>
      <c r="AN18" s="8">
        <v>0</v>
      </c>
      <c r="AO18" s="8">
        <v>1</v>
      </c>
      <c r="AP18" s="10">
        <v>1</v>
      </c>
      <c r="AQ18" s="11">
        <v>5</v>
      </c>
    </row>
    <row r="19" spans="1:43" x14ac:dyDescent="0.2">
      <c r="A19"/>
      <c r="B19"/>
      <c r="C19"/>
      <c r="D19"/>
      <c r="E19"/>
      <c r="F19"/>
      <c r="G19"/>
      <c r="H19"/>
      <c r="I19"/>
      <c r="J19"/>
      <c r="K19"/>
      <c r="L19"/>
      <c r="M19" s="8" t="s">
        <v>535</v>
      </c>
      <c r="N19"/>
      <c r="O19"/>
      <c r="P19"/>
      <c r="Q19"/>
      <c r="R19"/>
      <c r="S19"/>
      <c r="T19"/>
      <c r="U19"/>
      <c r="V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 s="8" t="s">
        <v>536</v>
      </c>
      <c r="AN19" s="8">
        <v>0</v>
      </c>
      <c r="AO19" s="8">
        <v>1</v>
      </c>
      <c r="AP19"/>
      <c r="AQ19"/>
    </row>
    <row r="20" spans="1:43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ht="15" x14ac:dyDescent="0.25">
      <c r="A21" s="8">
        <v>7</v>
      </c>
      <c r="B21" s="8" t="s">
        <v>175</v>
      </c>
      <c r="C21" s="8" t="s">
        <v>537</v>
      </c>
      <c r="D21" s="8" t="s">
        <v>538</v>
      </c>
      <c r="E21" s="8" t="s">
        <v>539</v>
      </c>
      <c r="F21" s="28">
        <v>9.5999999999999998E-15</v>
      </c>
      <c r="G21" s="8">
        <v>1</v>
      </c>
      <c r="H21" s="31" t="s">
        <v>540</v>
      </c>
      <c r="I21" s="8">
        <v>1</v>
      </c>
      <c r="J21" s="8" t="s">
        <v>541</v>
      </c>
      <c r="K21" s="8" t="s">
        <v>542</v>
      </c>
      <c r="L21" s="8" t="s">
        <v>543</v>
      </c>
      <c r="M21" s="8" t="s">
        <v>544</v>
      </c>
      <c r="N21" s="8" t="s">
        <v>545</v>
      </c>
      <c r="O21" s="8">
        <v>1</v>
      </c>
      <c r="P21" s="10">
        <v>3</v>
      </c>
      <c r="Q21" s="32" t="s">
        <v>175</v>
      </c>
      <c r="R21" s="8">
        <v>1</v>
      </c>
      <c r="S21" s="8" t="s">
        <v>446</v>
      </c>
      <c r="T21" s="8" t="s">
        <v>546</v>
      </c>
      <c r="U21" s="8" t="s">
        <v>547</v>
      </c>
      <c r="V21"/>
      <c r="X21"/>
      <c r="Y21"/>
      <c r="Z21" s="8">
        <v>0</v>
      </c>
      <c r="AA21" s="10">
        <v>1</v>
      </c>
      <c r="AB21" s="8" t="s">
        <v>548</v>
      </c>
      <c r="AC21" s="28">
        <v>1.9999999999999999E-147</v>
      </c>
      <c r="AD21" s="8">
        <v>0</v>
      </c>
      <c r="AE21" s="8" t="s">
        <v>549</v>
      </c>
      <c r="AF21" s="8" t="s">
        <v>550</v>
      </c>
      <c r="AG21" s="8" t="s">
        <v>551</v>
      </c>
      <c r="AH21" s="8" t="s">
        <v>452</v>
      </c>
      <c r="AI21" s="8">
        <v>0</v>
      </c>
      <c r="AJ21" s="8" t="s">
        <v>552</v>
      </c>
      <c r="AK21" s="8" t="s">
        <v>553</v>
      </c>
      <c r="AL21" s="8">
        <v>0.22</v>
      </c>
      <c r="AM21" s="8" t="s">
        <v>554</v>
      </c>
      <c r="AN21" s="28">
        <v>3.0774900000000003E-83</v>
      </c>
      <c r="AO21" s="8">
        <v>0</v>
      </c>
      <c r="AP21" s="10">
        <v>0</v>
      </c>
      <c r="AQ21" s="11">
        <v>4</v>
      </c>
    </row>
    <row r="22" spans="1:43" x14ac:dyDescent="0.2">
      <c r="A22"/>
      <c r="B22"/>
      <c r="C22"/>
      <c r="D22"/>
      <c r="E22"/>
      <c r="F22"/>
      <c r="G22"/>
      <c r="H22"/>
      <c r="I22"/>
      <c r="J22"/>
      <c r="K22" s="8" t="s">
        <v>555</v>
      </c>
      <c r="L22" s="8" t="s">
        <v>556</v>
      </c>
      <c r="M22" s="8" t="s">
        <v>555</v>
      </c>
      <c r="N22" s="8" t="s">
        <v>557</v>
      </c>
      <c r="O22"/>
      <c r="P22"/>
      <c r="Q22"/>
      <c r="R22"/>
      <c r="S22"/>
      <c r="T22"/>
      <c r="U22"/>
      <c r="V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ht="26.25" x14ac:dyDescent="0.25">
      <c r="A25" s="8">
        <v>8</v>
      </c>
      <c r="B25" s="8" t="s">
        <v>176</v>
      </c>
      <c r="C25" s="8" t="s">
        <v>558</v>
      </c>
      <c r="D25"/>
      <c r="E25"/>
      <c r="F25"/>
      <c r="G25" s="8">
        <v>0</v>
      </c>
      <c r="H25" s="31" t="s">
        <v>559</v>
      </c>
      <c r="I25" s="8">
        <v>1</v>
      </c>
      <c r="J25" s="30" t="s">
        <v>560</v>
      </c>
      <c r="K25" s="30" t="s">
        <v>560</v>
      </c>
      <c r="L25" s="8" t="s">
        <v>509</v>
      </c>
      <c r="M25" s="8" t="s">
        <v>561</v>
      </c>
      <c r="N25" s="8" t="s">
        <v>562</v>
      </c>
      <c r="O25" s="8">
        <v>1</v>
      </c>
      <c r="P25" s="10">
        <v>2</v>
      </c>
      <c r="Q25" s="8" t="s">
        <v>563</v>
      </c>
      <c r="R25" s="8">
        <v>0</v>
      </c>
      <c r="S25" s="8" t="s">
        <v>458</v>
      </c>
      <c r="T25"/>
      <c r="U25" s="8" t="s">
        <v>528</v>
      </c>
      <c r="V25" s="8" t="s">
        <v>461</v>
      </c>
      <c r="X25" s="8" t="s">
        <v>564</v>
      </c>
      <c r="Y25" s="8">
        <v>82</v>
      </c>
      <c r="Z25" s="8">
        <v>1</v>
      </c>
      <c r="AA25" s="10">
        <v>2</v>
      </c>
      <c r="AB25"/>
      <c r="AC25"/>
      <c r="AD25" s="8">
        <v>0</v>
      </c>
      <c r="AE25" s="8" t="s">
        <v>565</v>
      </c>
      <c r="AF25" s="8" t="s">
        <v>566</v>
      </c>
      <c r="AG25" s="8" t="s">
        <v>567</v>
      </c>
      <c r="AH25" s="8" t="s">
        <v>568</v>
      </c>
      <c r="AI25" s="8">
        <v>1</v>
      </c>
      <c r="AJ25" s="8" t="s">
        <v>569</v>
      </c>
      <c r="AK25" s="8" t="s">
        <v>570</v>
      </c>
      <c r="AL25" s="8">
        <v>2.2000000000000002</v>
      </c>
      <c r="AM25"/>
      <c r="AN25"/>
      <c r="AO25" s="8">
        <v>0</v>
      </c>
      <c r="AP25" s="10">
        <v>1</v>
      </c>
      <c r="AQ25" s="11">
        <v>5</v>
      </c>
    </row>
    <row r="26" spans="1:43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 s="8">
        <v>0</v>
      </c>
      <c r="AP26"/>
      <c r="AQ26"/>
    </row>
    <row r="27" spans="1:43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 ht="15" x14ac:dyDescent="0.25">
      <c r="A28" s="8">
        <v>9</v>
      </c>
      <c r="B28" s="8" t="s">
        <v>177</v>
      </c>
      <c r="C28" s="8" t="s">
        <v>571</v>
      </c>
      <c r="D28" s="8" t="s">
        <v>521</v>
      </c>
      <c r="E28" s="8" t="s">
        <v>522</v>
      </c>
      <c r="F28" s="28">
        <v>1.6999999999999996E-29</v>
      </c>
      <c r="G28" s="8">
        <v>1</v>
      </c>
      <c r="H28" s="31" t="s">
        <v>572</v>
      </c>
      <c r="I28" s="8">
        <v>1</v>
      </c>
      <c r="J28" s="8" t="s">
        <v>573</v>
      </c>
      <c r="K28" s="8" t="s">
        <v>574</v>
      </c>
      <c r="L28" s="8" t="s">
        <v>575</v>
      </c>
      <c r="M28" s="8" t="s">
        <v>576</v>
      </c>
      <c r="N28" s="8" t="s">
        <v>577</v>
      </c>
      <c r="O28" s="8">
        <v>1</v>
      </c>
      <c r="P28" s="10">
        <v>3</v>
      </c>
      <c r="Q28" s="8" t="s">
        <v>177</v>
      </c>
      <c r="R28" s="8">
        <v>1</v>
      </c>
      <c r="S28" s="8" t="s">
        <v>473</v>
      </c>
      <c r="T28" s="8" t="s">
        <v>461</v>
      </c>
      <c r="U28" s="8" t="s">
        <v>578</v>
      </c>
      <c r="V28"/>
      <c r="X28"/>
      <c r="Y28"/>
      <c r="Z28" s="8">
        <v>0</v>
      </c>
      <c r="AA28" s="10">
        <v>1</v>
      </c>
      <c r="AB28"/>
      <c r="AC28"/>
      <c r="AD28" s="8">
        <v>0</v>
      </c>
      <c r="AE28" s="8" t="s">
        <v>579</v>
      </c>
      <c r="AF28" s="8" t="s">
        <v>580</v>
      </c>
      <c r="AG28" s="8" t="s">
        <v>581</v>
      </c>
      <c r="AH28" s="8" t="s">
        <v>568</v>
      </c>
      <c r="AI28" s="8">
        <v>0</v>
      </c>
      <c r="AJ28" s="8" t="s">
        <v>582</v>
      </c>
      <c r="AK28" s="8" t="s">
        <v>583</v>
      </c>
      <c r="AL28" s="8">
        <v>0</v>
      </c>
      <c r="AM28" s="8" t="s">
        <v>584</v>
      </c>
      <c r="AN28" s="28">
        <v>1.9641199999999999E-108</v>
      </c>
      <c r="AO28" s="8">
        <v>1</v>
      </c>
      <c r="AP28" s="10">
        <v>1</v>
      </c>
      <c r="AQ28" s="11">
        <v>5</v>
      </c>
    </row>
    <row r="29" spans="1:43" ht="14.25" customHeight="1" x14ac:dyDescent="0.2">
      <c r="A29"/>
      <c r="B29"/>
      <c r="C29"/>
      <c r="D29"/>
      <c r="E29"/>
      <c r="F29"/>
      <c r="G29"/>
      <c r="H29"/>
      <c r="I29"/>
      <c r="J29"/>
      <c r="K29" s="8" t="s">
        <v>585</v>
      </c>
      <c r="L29" s="8" t="s">
        <v>444</v>
      </c>
      <c r="M29" s="8" t="s">
        <v>586</v>
      </c>
      <c r="N29"/>
      <c r="O29"/>
      <c r="P29"/>
      <c r="Q29"/>
      <c r="R29"/>
      <c r="S29"/>
      <c r="T29"/>
      <c r="U29"/>
      <c r="V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 s="8">
        <v>1</v>
      </c>
      <c r="AP29"/>
      <c r="AQ29"/>
    </row>
    <row r="30" spans="1:43" ht="14.25" customHeigh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</row>
    <row r="31" spans="1:43" ht="16.5" customHeight="1" x14ac:dyDescent="0.25">
      <c r="A31" s="8">
        <v>10</v>
      </c>
      <c r="B31" s="8" t="s">
        <v>178</v>
      </c>
      <c r="C31" s="8" t="s">
        <v>587</v>
      </c>
      <c r="D31" s="8" t="s">
        <v>588</v>
      </c>
      <c r="E31" s="8" t="s">
        <v>589</v>
      </c>
      <c r="F31" s="28">
        <v>3.4999999999999998E-44</v>
      </c>
      <c r="G31" s="8">
        <v>1</v>
      </c>
      <c r="H31" s="31" t="s">
        <v>590</v>
      </c>
      <c r="I31" s="8">
        <v>1</v>
      </c>
      <c r="J31" s="8" t="s">
        <v>591</v>
      </c>
      <c r="K31" s="8" t="s">
        <v>592</v>
      </c>
      <c r="L31" s="8" t="s">
        <v>509</v>
      </c>
      <c r="M31"/>
      <c r="N31"/>
      <c r="O31" s="8">
        <v>1</v>
      </c>
      <c r="P31" s="10">
        <v>3</v>
      </c>
      <c r="Q31" s="8" t="s">
        <v>593</v>
      </c>
      <c r="R31" s="8">
        <v>0</v>
      </c>
      <c r="S31" s="8" t="s">
        <v>458</v>
      </c>
      <c r="T31" s="8" t="s">
        <v>594</v>
      </c>
      <c r="U31" s="8" t="s">
        <v>595</v>
      </c>
      <c r="V31" s="8" t="s">
        <v>510</v>
      </c>
      <c r="X31"/>
      <c r="Y31"/>
      <c r="Z31" s="8">
        <v>0</v>
      </c>
      <c r="AA31" s="10">
        <v>1</v>
      </c>
      <c r="AB31"/>
      <c r="AC31"/>
      <c r="AD31" s="8">
        <v>0</v>
      </c>
      <c r="AE31" s="8" t="s">
        <v>596</v>
      </c>
      <c r="AF31" s="8" t="s">
        <v>597</v>
      </c>
      <c r="AG31" s="8" t="s">
        <v>598</v>
      </c>
      <c r="AH31" s="8" t="s">
        <v>452</v>
      </c>
      <c r="AI31" s="8">
        <v>0</v>
      </c>
      <c r="AJ31" s="8" t="s">
        <v>599</v>
      </c>
      <c r="AK31"/>
      <c r="AL31"/>
      <c r="AM31"/>
      <c r="AN31"/>
      <c r="AO31" s="8">
        <v>0</v>
      </c>
      <c r="AP31" s="10">
        <v>0</v>
      </c>
      <c r="AQ31" s="11">
        <v>4</v>
      </c>
    </row>
    <row r="32" spans="1:43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 s="8" t="s">
        <v>600</v>
      </c>
      <c r="R32"/>
      <c r="S32"/>
      <c r="T32"/>
      <c r="U32"/>
      <c r="V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</row>
    <row r="34" spans="1:43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</row>
    <row r="35" spans="1:43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</row>
    <row r="36" spans="1:43" ht="15" x14ac:dyDescent="0.25">
      <c r="A36" s="8">
        <v>11</v>
      </c>
      <c r="B36" s="8" t="s">
        <v>179</v>
      </c>
      <c r="C36"/>
      <c r="D36" s="8" t="s">
        <v>601</v>
      </c>
      <c r="E36" s="8" t="s">
        <v>602</v>
      </c>
      <c r="F36" s="28">
        <v>7.0999999999999989E-6</v>
      </c>
      <c r="G36" s="8">
        <v>1</v>
      </c>
      <c r="H36" s="31" t="s">
        <v>603</v>
      </c>
      <c r="I36" s="8">
        <v>1</v>
      </c>
      <c r="J36"/>
      <c r="K36"/>
      <c r="L36"/>
      <c r="M36" s="8" t="s">
        <v>604</v>
      </c>
      <c r="N36" s="8" t="s">
        <v>488</v>
      </c>
      <c r="O36" s="8">
        <v>0</v>
      </c>
      <c r="P36" s="10">
        <v>2</v>
      </c>
      <c r="Q36" s="8" t="s">
        <v>179</v>
      </c>
      <c r="R36" s="8">
        <v>1</v>
      </c>
      <c r="S36" s="8" t="s">
        <v>458</v>
      </c>
      <c r="T36"/>
      <c r="U36" s="8" t="s">
        <v>605</v>
      </c>
      <c r="V36" s="8" t="s">
        <v>510</v>
      </c>
      <c r="X36"/>
      <c r="Y36"/>
      <c r="Z36" s="8">
        <v>0</v>
      </c>
      <c r="AA36" s="10">
        <v>2</v>
      </c>
      <c r="AB36" s="8" t="s">
        <v>606</v>
      </c>
      <c r="AC36" s="28">
        <v>1.9999999999999999E-112</v>
      </c>
      <c r="AD36" s="8">
        <v>1</v>
      </c>
      <c r="AE36" s="8" t="s">
        <v>607</v>
      </c>
      <c r="AF36" s="8" t="s">
        <v>608</v>
      </c>
      <c r="AG36" s="8" t="s">
        <v>609</v>
      </c>
      <c r="AH36" s="8" t="s">
        <v>452</v>
      </c>
      <c r="AI36" s="8">
        <v>0</v>
      </c>
      <c r="AJ36" s="8" t="s">
        <v>610</v>
      </c>
      <c r="AK36"/>
      <c r="AL36"/>
      <c r="AM36"/>
      <c r="AN36"/>
      <c r="AO36" s="8">
        <v>0</v>
      </c>
      <c r="AP36" s="10">
        <v>1</v>
      </c>
      <c r="AQ36" s="11">
        <v>5</v>
      </c>
    </row>
    <row r="37" spans="1:43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X37"/>
      <c r="Y37"/>
      <c r="Z37"/>
      <c r="AA37"/>
      <c r="AB37" s="8" t="s">
        <v>611</v>
      </c>
      <c r="AC37" s="28">
        <v>2.0000000000000002E-111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</row>
    <row r="38" spans="1:43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</row>
    <row r="39" spans="1:43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</row>
    <row r="40" spans="1:43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</row>
    <row r="41" spans="1:43" ht="26.25" x14ac:dyDescent="0.25">
      <c r="A41" s="8">
        <v>12</v>
      </c>
      <c r="B41" s="8" t="s">
        <v>180</v>
      </c>
      <c r="C41" s="8" t="s">
        <v>612</v>
      </c>
      <c r="D41"/>
      <c r="E41"/>
      <c r="F41"/>
      <c r="G41" s="8">
        <v>0</v>
      </c>
      <c r="H41" s="31" t="s">
        <v>613</v>
      </c>
      <c r="I41" s="8">
        <v>1</v>
      </c>
      <c r="J41" s="30" t="s">
        <v>614</v>
      </c>
      <c r="K41" s="30" t="s">
        <v>614</v>
      </c>
      <c r="L41" s="8" t="s">
        <v>488</v>
      </c>
      <c r="M41" s="8" t="s">
        <v>615</v>
      </c>
      <c r="N41" s="8" t="s">
        <v>616</v>
      </c>
      <c r="O41" s="8">
        <v>1</v>
      </c>
      <c r="P41" s="10">
        <v>2</v>
      </c>
      <c r="Q41" s="8" t="s">
        <v>617</v>
      </c>
      <c r="R41" s="8">
        <v>0</v>
      </c>
      <c r="S41" s="8" t="s">
        <v>458</v>
      </c>
      <c r="T41" s="8" t="s">
        <v>510</v>
      </c>
      <c r="U41" s="8" t="s">
        <v>618</v>
      </c>
      <c r="V41" s="8" t="s">
        <v>510</v>
      </c>
      <c r="X41"/>
      <c r="Y41"/>
      <c r="Z41" s="8">
        <v>0</v>
      </c>
      <c r="AA41" s="10">
        <v>1</v>
      </c>
      <c r="AB41"/>
      <c r="AC41"/>
      <c r="AD41" s="8">
        <v>0</v>
      </c>
      <c r="AE41" s="8" t="s">
        <v>619</v>
      </c>
      <c r="AF41" s="8" t="s">
        <v>620</v>
      </c>
      <c r="AG41" s="8" t="s">
        <v>621</v>
      </c>
      <c r="AH41" s="8" t="s">
        <v>452</v>
      </c>
      <c r="AI41" s="8">
        <v>1</v>
      </c>
      <c r="AJ41" s="8" t="s">
        <v>622</v>
      </c>
      <c r="AK41"/>
      <c r="AL41"/>
      <c r="AM41"/>
      <c r="AN41"/>
      <c r="AO41" s="8">
        <v>0</v>
      </c>
      <c r="AP41" s="10">
        <v>1</v>
      </c>
      <c r="AQ41" s="11">
        <v>4</v>
      </c>
    </row>
    <row r="42" spans="1:43" ht="13.5" customHeigh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</row>
    <row r="43" spans="1:43" ht="13.5" customHeigh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</row>
    <row r="44" spans="1:43" ht="15" x14ac:dyDescent="0.25">
      <c r="A44" s="8">
        <v>13</v>
      </c>
      <c r="B44" s="8" t="s">
        <v>181</v>
      </c>
      <c r="C44"/>
      <c r="D44"/>
      <c r="E44"/>
      <c r="F44"/>
      <c r="G44" s="8">
        <v>0</v>
      </c>
      <c r="H44" s="31" t="s">
        <v>623</v>
      </c>
      <c r="I44" s="8">
        <v>1</v>
      </c>
      <c r="J44"/>
      <c r="K44"/>
      <c r="L44"/>
      <c r="M44" s="8" t="s">
        <v>624</v>
      </c>
      <c r="N44"/>
      <c r="O44" s="8">
        <v>0</v>
      </c>
      <c r="P44" s="10">
        <v>1</v>
      </c>
      <c r="Q44" s="8" t="s">
        <v>625</v>
      </c>
      <c r="R44" s="8">
        <v>0</v>
      </c>
      <c r="S44" s="8" t="s">
        <v>458</v>
      </c>
      <c r="T44" s="8" t="s">
        <v>510</v>
      </c>
      <c r="U44" s="8" t="s">
        <v>626</v>
      </c>
      <c r="V44"/>
      <c r="X44"/>
      <c r="Y44"/>
      <c r="Z44" s="8">
        <v>0</v>
      </c>
      <c r="AA44" s="10">
        <v>0</v>
      </c>
      <c r="AB44" s="8" t="s">
        <v>627</v>
      </c>
      <c r="AC44" s="8">
        <v>0</v>
      </c>
      <c r="AD44" s="8">
        <v>1</v>
      </c>
      <c r="AE44" s="8" t="s">
        <v>628</v>
      </c>
      <c r="AF44" s="8" t="s">
        <v>629</v>
      </c>
      <c r="AG44" s="8" t="s">
        <v>630</v>
      </c>
      <c r="AH44" s="8" t="s">
        <v>568</v>
      </c>
      <c r="AI44" s="8">
        <v>0</v>
      </c>
      <c r="AJ44" s="8" t="s">
        <v>631</v>
      </c>
      <c r="AK44"/>
      <c r="AL44"/>
      <c r="AM44"/>
      <c r="AN44"/>
      <c r="AO44" s="8">
        <v>0</v>
      </c>
      <c r="AP44" s="10">
        <v>1</v>
      </c>
      <c r="AQ44" s="11">
        <v>2</v>
      </c>
    </row>
    <row r="45" spans="1:43" ht="15" x14ac:dyDescent="0.25">
      <c r="A45"/>
      <c r="B45"/>
      <c r="C45"/>
      <c r="D45"/>
      <c r="E45"/>
      <c r="F45"/>
      <c r="G45"/>
      <c r="H45" s="31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</row>
    <row r="46" spans="1:43" ht="15" x14ac:dyDescent="0.25">
      <c r="A46"/>
      <c r="B46"/>
      <c r="C46"/>
      <c r="D46"/>
      <c r="E46"/>
      <c r="F46"/>
      <c r="G46"/>
      <c r="H46" s="31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</row>
    <row r="47" spans="1:43" ht="15" x14ac:dyDescent="0.25">
      <c r="A47" s="8">
        <v>14</v>
      </c>
      <c r="B47" s="8" t="s">
        <v>182</v>
      </c>
      <c r="C47"/>
      <c r="D47" s="8" t="s">
        <v>632</v>
      </c>
      <c r="E47" s="8" t="s">
        <v>633</v>
      </c>
      <c r="F47" s="28">
        <v>4.4000000000000004E-13</v>
      </c>
      <c r="G47" s="8">
        <v>1</v>
      </c>
      <c r="H47" s="31" t="s">
        <v>634</v>
      </c>
      <c r="I47" s="8">
        <v>1</v>
      </c>
      <c r="J47"/>
      <c r="K47"/>
      <c r="L47"/>
      <c r="M47" s="8" t="s">
        <v>635</v>
      </c>
      <c r="N47" s="8" t="s">
        <v>636</v>
      </c>
      <c r="O47" s="8">
        <v>0</v>
      </c>
      <c r="P47" s="10">
        <v>2</v>
      </c>
      <c r="Q47" s="8" t="s">
        <v>182</v>
      </c>
      <c r="R47" s="8">
        <v>1</v>
      </c>
      <c r="S47" s="8" t="s">
        <v>458</v>
      </c>
      <c r="T47" s="8" t="s">
        <v>473</v>
      </c>
      <c r="U47" s="8" t="s">
        <v>637</v>
      </c>
      <c r="V47" s="8" t="s">
        <v>473</v>
      </c>
      <c r="X47"/>
      <c r="Y47"/>
      <c r="Z47" s="8">
        <v>0</v>
      </c>
      <c r="AA47" s="10">
        <v>2</v>
      </c>
      <c r="AB47"/>
      <c r="AC47"/>
      <c r="AD47" s="8">
        <v>0</v>
      </c>
      <c r="AE47" s="8" t="s">
        <v>638</v>
      </c>
      <c r="AF47" s="8" t="s">
        <v>639</v>
      </c>
      <c r="AG47" s="8" t="s">
        <v>640</v>
      </c>
      <c r="AH47" s="8" t="s">
        <v>452</v>
      </c>
      <c r="AI47" s="8">
        <v>1</v>
      </c>
      <c r="AJ47" s="8" t="s">
        <v>631</v>
      </c>
      <c r="AK47"/>
      <c r="AL47"/>
      <c r="AM47"/>
      <c r="AN47"/>
      <c r="AO47" s="8">
        <v>0</v>
      </c>
      <c r="AP47" s="10">
        <v>1</v>
      </c>
      <c r="AQ47" s="11">
        <v>5</v>
      </c>
    </row>
    <row r="48" spans="1:43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</row>
    <row r="49" spans="1:43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</row>
    <row r="50" spans="1:43" ht="15" x14ac:dyDescent="0.25">
      <c r="A50" s="8">
        <v>15</v>
      </c>
      <c r="B50" s="8" t="s">
        <v>183</v>
      </c>
      <c r="C50" s="8" t="s">
        <v>641</v>
      </c>
      <c r="D50" s="8" t="s">
        <v>642</v>
      </c>
      <c r="E50" s="8" t="s">
        <v>643</v>
      </c>
      <c r="F50" s="28">
        <v>1.3E-23</v>
      </c>
      <c r="G50" s="8">
        <v>0</v>
      </c>
      <c r="H50" s="31" t="s">
        <v>644</v>
      </c>
      <c r="I50" s="8">
        <v>1</v>
      </c>
      <c r="J50" s="8" t="s">
        <v>645</v>
      </c>
      <c r="K50" s="8" t="s">
        <v>646</v>
      </c>
      <c r="L50" s="8" t="s">
        <v>488</v>
      </c>
      <c r="M50" s="8" t="s">
        <v>647</v>
      </c>
      <c r="N50" s="8" t="s">
        <v>488</v>
      </c>
      <c r="O50" s="8">
        <v>1</v>
      </c>
      <c r="P50" s="10">
        <v>2</v>
      </c>
      <c r="Q50" s="8" t="s">
        <v>648</v>
      </c>
      <c r="R50" s="8">
        <v>0</v>
      </c>
      <c r="S50" s="8" t="s">
        <v>458</v>
      </c>
      <c r="T50" s="8" t="s">
        <v>510</v>
      </c>
      <c r="U50" s="8" t="s">
        <v>649</v>
      </c>
      <c r="V50" s="8" t="s">
        <v>510</v>
      </c>
      <c r="X50" s="8" t="s">
        <v>650</v>
      </c>
      <c r="Y50" s="8">
        <v>94</v>
      </c>
      <c r="Z50" s="8">
        <v>1</v>
      </c>
      <c r="AA50" s="10">
        <v>2</v>
      </c>
      <c r="AB50" s="8" t="s">
        <v>651</v>
      </c>
      <c r="AC50" s="8">
        <v>0</v>
      </c>
      <c r="AD50" s="8">
        <v>1</v>
      </c>
      <c r="AE50" s="8" t="s">
        <v>652</v>
      </c>
      <c r="AF50" s="8" t="s">
        <v>653</v>
      </c>
      <c r="AG50" s="8" t="s">
        <v>654</v>
      </c>
      <c r="AH50" s="8" t="s">
        <v>452</v>
      </c>
      <c r="AI50" s="8">
        <v>0</v>
      </c>
      <c r="AJ50" s="8" t="s">
        <v>651</v>
      </c>
      <c r="AK50" s="8" t="s">
        <v>655</v>
      </c>
      <c r="AL50" s="28">
        <v>3.999999999999999E-49</v>
      </c>
      <c r="AM50" s="8" t="s">
        <v>656</v>
      </c>
      <c r="AN50" s="28">
        <v>1.20594E-107</v>
      </c>
      <c r="AO50" s="8">
        <v>1</v>
      </c>
      <c r="AP50" s="33" t="s">
        <v>657</v>
      </c>
      <c r="AQ50" s="11">
        <v>7</v>
      </c>
    </row>
    <row r="51" spans="1:43" x14ac:dyDescent="0.2">
      <c r="A51"/>
      <c r="B51"/>
      <c r="C51"/>
      <c r="D51"/>
      <c r="E51" s="8" t="s">
        <v>643</v>
      </c>
      <c r="F51" s="28">
        <v>7.6999999999999999E-12</v>
      </c>
      <c r="G51"/>
      <c r="H51"/>
      <c r="I51"/>
      <c r="J51"/>
      <c r="K51" s="8" t="s">
        <v>658</v>
      </c>
      <c r="L51" s="8" t="s">
        <v>659</v>
      </c>
      <c r="M51"/>
      <c r="N51"/>
      <c r="O51"/>
      <c r="P51"/>
      <c r="Q51"/>
      <c r="R51"/>
      <c r="S51"/>
      <c r="T51"/>
      <c r="U51"/>
      <c r="V51"/>
      <c r="X51" s="8" t="s">
        <v>660</v>
      </c>
      <c r="Y51" s="8">
        <v>88</v>
      </c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</row>
    <row r="52" spans="1:43" x14ac:dyDescent="0.2">
      <c r="A52"/>
      <c r="B52"/>
      <c r="C52"/>
      <c r="D52"/>
      <c r="E52" s="8" t="s">
        <v>643</v>
      </c>
      <c r="F52" s="28">
        <v>3.1000000000000003E-30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</row>
    <row r="53" spans="1:43" x14ac:dyDescent="0.2">
      <c r="A53"/>
      <c r="B53"/>
      <c r="C53"/>
      <c r="D53"/>
      <c r="E53" s="8" t="s">
        <v>643</v>
      </c>
      <c r="F53" s="28">
        <v>5.4000000000000001E-41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</row>
    <row r="54" spans="1:43" ht="15" x14ac:dyDescent="0.25">
      <c r="A54" s="8">
        <v>16</v>
      </c>
      <c r="B54" s="8" t="s">
        <v>184</v>
      </c>
      <c r="C54" s="8" t="s">
        <v>661</v>
      </c>
      <c r="D54" s="8" t="s">
        <v>662</v>
      </c>
      <c r="E54" s="8" t="s">
        <v>663</v>
      </c>
      <c r="F54" s="28">
        <v>2.7000000000000001E-21</v>
      </c>
      <c r="G54" s="8">
        <v>1</v>
      </c>
      <c r="H54" s="31" t="s">
        <v>664</v>
      </c>
      <c r="I54" s="8">
        <v>1</v>
      </c>
      <c r="J54" s="8" t="s">
        <v>665</v>
      </c>
      <c r="K54" s="8" t="s">
        <v>666</v>
      </c>
      <c r="L54" s="8" t="s">
        <v>488</v>
      </c>
      <c r="M54" s="8" t="s">
        <v>667</v>
      </c>
      <c r="N54" s="8" t="s">
        <v>636</v>
      </c>
      <c r="O54" s="8">
        <v>0</v>
      </c>
      <c r="P54" s="10">
        <v>2</v>
      </c>
      <c r="Q54" s="8" t="s">
        <v>184</v>
      </c>
      <c r="R54" s="8">
        <v>1</v>
      </c>
      <c r="S54" s="8" t="s">
        <v>458</v>
      </c>
      <c r="T54" s="8" t="s">
        <v>668</v>
      </c>
      <c r="U54" s="8" t="s">
        <v>547</v>
      </c>
      <c r="V54"/>
      <c r="X54"/>
      <c r="Y54"/>
      <c r="Z54" s="8">
        <v>0</v>
      </c>
      <c r="AA54" s="10">
        <v>1</v>
      </c>
      <c r="AB54" s="8" t="s">
        <v>669</v>
      </c>
      <c r="AC54" s="8">
        <v>0</v>
      </c>
      <c r="AD54" s="8">
        <v>1</v>
      </c>
      <c r="AE54" s="8" t="s">
        <v>670</v>
      </c>
      <c r="AF54" s="8" t="s">
        <v>671</v>
      </c>
      <c r="AG54" s="8" t="s">
        <v>672</v>
      </c>
      <c r="AH54" s="8" t="s">
        <v>452</v>
      </c>
      <c r="AI54" s="8">
        <v>0</v>
      </c>
      <c r="AJ54" s="8" t="s">
        <v>673</v>
      </c>
      <c r="AK54" s="8" t="s">
        <v>674</v>
      </c>
      <c r="AL54" s="28">
        <v>5E-53</v>
      </c>
      <c r="AM54" s="28" t="s">
        <v>675</v>
      </c>
      <c r="AN54" s="8">
        <v>0</v>
      </c>
      <c r="AO54" s="8">
        <v>1</v>
      </c>
      <c r="AP54" s="10">
        <v>2</v>
      </c>
      <c r="AQ54" s="11">
        <v>5</v>
      </c>
    </row>
    <row r="55" spans="1:43" x14ac:dyDescent="0.2">
      <c r="A55"/>
      <c r="B55"/>
      <c r="C55"/>
      <c r="D55" s="8" t="s">
        <v>676</v>
      </c>
      <c r="E55" s="8" t="s">
        <v>677</v>
      </c>
      <c r="F55" s="28">
        <v>1.0999999999999999E-15</v>
      </c>
      <c r="G55"/>
      <c r="H55"/>
      <c r="I55"/>
      <c r="J55"/>
      <c r="K55" s="8" t="s">
        <v>678</v>
      </c>
      <c r="L55" s="8" t="s">
        <v>659</v>
      </c>
      <c r="M55"/>
      <c r="N55"/>
      <c r="O55"/>
      <c r="P55"/>
      <c r="Q55"/>
      <c r="R55"/>
      <c r="S55"/>
      <c r="T55"/>
      <c r="U55"/>
      <c r="V55"/>
      <c r="X55"/>
      <c r="Y55"/>
      <c r="Z55"/>
      <c r="AA55"/>
      <c r="AB55" s="8" t="s">
        <v>673</v>
      </c>
      <c r="AC55" s="8">
        <v>0</v>
      </c>
      <c r="AD55"/>
      <c r="AE55"/>
      <c r="AF55"/>
      <c r="AG55"/>
      <c r="AH55"/>
      <c r="AI55"/>
      <c r="AJ55"/>
      <c r="AK55" s="8" t="s">
        <v>679</v>
      </c>
      <c r="AL55" s="28">
        <v>3E-51</v>
      </c>
      <c r="AM55" s="8" t="s">
        <v>680</v>
      </c>
      <c r="AN55" s="8">
        <v>0</v>
      </c>
      <c r="AO55" s="8">
        <v>1</v>
      </c>
      <c r="AP55"/>
      <c r="AQ55"/>
    </row>
    <row r="56" spans="1:43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</row>
    <row r="57" spans="1:43" ht="15" x14ac:dyDescent="0.25">
      <c r="A57" s="8">
        <v>17</v>
      </c>
      <c r="B57" s="8" t="s">
        <v>185</v>
      </c>
      <c r="C57" s="8" t="s">
        <v>681</v>
      </c>
      <c r="D57"/>
      <c r="E57"/>
      <c r="F57"/>
      <c r="G57" s="8">
        <v>0</v>
      </c>
      <c r="H57" s="29" t="s">
        <v>682</v>
      </c>
      <c r="I57" s="8">
        <v>1</v>
      </c>
      <c r="J57" s="8" t="s">
        <v>683</v>
      </c>
      <c r="K57" s="8" t="s">
        <v>683</v>
      </c>
      <c r="L57" s="8" t="s">
        <v>684</v>
      </c>
      <c r="M57" s="8" t="s">
        <v>685</v>
      </c>
      <c r="N57" s="8" t="s">
        <v>686</v>
      </c>
      <c r="O57" s="8">
        <v>1</v>
      </c>
      <c r="P57" s="10">
        <v>2</v>
      </c>
      <c r="Q57" s="8" t="s">
        <v>687</v>
      </c>
      <c r="R57" s="8">
        <v>0</v>
      </c>
      <c r="S57" s="8" t="s">
        <v>446</v>
      </c>
      <c r="T57" s="8" t="s">
        <v>688</v>
      </c>
      <c r="U57" s="8" t="s">
        <v>689</v>
      </c>
      <c r="V57" s="8" t="s">
        <v>688</v>
      </c>
      <c r="X57"/>
      <c r="Y57"/>
      <c r="Z57" s="8">
        <v>0</v>
      </c>
      <c r="AA57" s="10">
        <v>1</v>
      </c>
      <c r="AB57" s="8" t="s">
        <v>690</v>
      </c>
      <c r="AC57" s="8">
        <v>0</v>
      </c>
      <c r="AD57" s="8">
        <v>1</v>
      </c>
      <c r="AE57" s="8" t="s">
        <v>691</v>
      </c>
      <c r="AF57" s="8" t="s">
        <v>692</v>
      </c>
      <c r="AG57" s="8" t="s">
        <v>693</v>
      </c>
      <c r="AH57" s="8" t="s">
        <v>568</v>
      </c>
      <c r="AI57" s="8">
        <v>0</v>
      </c>
      <c r="AJ57" s="8" t="s">
        <v>694</v>
      </c>
      <c r="AK57"/>
      <c r="AL57"/>
      <c r="AM57"/>
      <c r="AN57"/>
      <c r="AO57" s="8">
        <v>0</v>
      </c>
      <c r="AP57" s="10">
        <v>1</v>
      </c>
      <c r="AQ57" s="11">
        <v>4</v>
      </c>
    </row>
    <row r="58" spans="1:43" x14ac:dyDescent="0.2">
      <c r="A58"/>
      <c r="B58"/>
      <c r="C58"/>
      <c r="D58"/>
      <c r="E58"/>
      <c r="F58"/>
      <c r="G58"/>
      <c r="H58"/>
      <c r="I58"/>
      <c r="J58"/>
      <c r="K58" s="8" t="s">
        <v>695</v>
      </c>
      <c r="L58" s="8" t="s">
        <v>659</v>
      </c>
      <c r="M58" s="8" t="s">
        <v>696</v>
      </c>
      <c r="N58" s="8" t="s">
        <v>697</v>
      </c>
      <c r="O58"/>
      <c r="P58"/>
      <c r="Q58"/>
      <c r="R58"/>
      <c r="S58"/>
      <c r="T58"/>
      <c r="U58"/>
      <c r="V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</row>
    <row r="59" spans="1:43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3" ht="15" x14ac:dyDescent="0.25">
      <c r="A60" s="8">
        <v>18</v>
      </c>
      <c r="B60" s="8" t="s">
        <v>186</v>
      </c>
      <c r="C60" s="8" t="s">
        <v>698</v>
      </c>
      <c r="D60" s="8" t="s">
        <v>699</v>
      </c>
      <c r="E60" s="8" t="s">
        <v>700</v>
      </c>
      <c r="F60" s="8">
        <v>3.9E-23</v>
      </c>
      <c r="G60" s="8">
        <v>1</v>
      </c>
      <c r="H60" s="31" t="s">
        <v>701</v>
      </c>
      <c r="I60" s="8">
        <v>1</v>
      </c>
      <c r="J60" s="8" t="s">
        <v>702</v>
      </c>
      <c r="K60"/>
      <c r="L60"/>
      <c r="M60" s="8" t="s">
        <v>703</v>
      </c>
      <c r="N60"/>
      <c r="O60" s="8">
        <v>0</v>
      </c>
      <c r="P60" s="10">
        <v>2</v>
      </c>
      <c r="Q60" s="8" t="s">
        <v>186</v>
      </c>
      <c r="R60" s="8">
        <v>1</v>
      </c>
      <c r="S60" s="8" t="s">
        <v>446</v>
      </c>
      <c r="T60" s="8" t="s">
        <v>546</v>
      </c>
      <c r="U60" s="8" t="s">
        <v>704</v>
      </c>
      <c r="V60" s="8" t="s">
        <v>688</v>
      </c>
      <c r="X60" s="8" t="s">
        <v>705</v>
      </c>
      <c r="Y60" s="8">
        <v>77</v>
      </c>
      <c r="Z60" s="8">
        <v>1</v>
      </c>
      <c r="AA60" s="10">
        <v>3</v>
      </c>
      <c r="AB60" s="8" t="s">
        <v>706</v>
      </c>
      <c r="AC60" s="8">
        <v>0</v>
      </c>
      <c r="AD60" s="8">
        <v>1</v>
      </c>
      <c r="AE60" s="32" t="s">
        <v>707</v>
      </c>
      <c r="AF60" s="8" t="s">
        <v>708</v>
      </c>
      <c r="AG60" s="8">
        <v>25.78</v>
      </c>
      <c r="AH60" s="8" t="s">
        <v>568</v>
      </c>
      <c r="AI60" s="8">
        <v>0</v>
      </c>
      <c r="AJ60" s="8" t="s">
        <v>709</v>
      </c>
      <c r="AK60" s="8" t="s">
        <v>710</v>
      </c>
      <c r="AL60" s="8">
        <v>0.43</v>
      </c>
      <c r="AM60" s="8" t="s">
        <v>711</v>
      </c>
      <c r="AN60" s="8">
        <v>0</v>
      </c>
      <c r="AO60" s="8">
        <v>1</v>
      </c>
      <c r="AP60" s="10">
        <v>2</v>
      </c>
      <c r="AQ60" s="11">
        <v>7</v>
      </c>
    </row>
    <row r="61" spans="1:43" ht="15" x14ac:dyDescent="0.25">
      <c r="A61"/>
      <c r="B61"/>
      <c r="C61"/>
      <c r="D61" s="8" t="s">
        <v>712</v>
      </c>
      <c r="E61" s="8" t="s">
        <v>713</v>
      </c>
      <c r="F61" s="8">
        <v>1.1000000000000001E-7</v>
      </c>
      <c r="G61"/>
      <c r="H61" s="31" t="s">
        <v>714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X61" s="8" t="s">
        <v>713</v>
      </c>
      <c r="Y61" s="8">
        <v>69</v>
      </c>
      <c r="Z61"/>
      <c r="AA61"/>
      <c r="AB61" s="8" t="s">
        <v>715</v>
      </c>
      <c r="AC61" s="8">
        <v>0</v>
      </c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3" x14ac:dyDescent="0.2">
      <c r="A62"/>
      <c r="B62"/>
      <c r="C62"/>
      <c r="D62" s="8" t="s">
        <v>716</v>
      </c>
      <c r="E62" s="8" t="s">
        <v>717</v>
      </c>
      <c r="F62" s="8">
        <v>1.4999999999999999E-38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X62"/>
      <c r="Y62"/>
      <c r="Z62"/>
      <c r="AA62"/>
      <c r="AB62"/>
      <c r="AC62"/>
      <c r="AD62"/>
      <c r="AE62"/>
      <c r="AF62"/>
      <c r="AG62"/>
      <c r="AH62"/>
      <c r="AI62"/>
      <c r="AJ62"/>
      <c r="AL62"/>
      <c r="AM62"/>
      <c r="AN62"/>
      <c r="AO62"/>
      <c r="AP62"/>
      <c r="AQ62"/>
    </row>
    <row r="63" spans="1:43" ht="22.5" customHeight="1" x14ac:dyDescent="0.25">
      <c r="A63" s="8">
        <v>19</v>
      </c>
      <c r="B63" s="8" t="s">
        <v>187</v>
      </c>
      <c r="C63" s="8" t="s">
        <v>718</v>
      </c>
      <c r="D63" s="8" t="s">
        <v>719</v>
      </c>
      <c r="E63" s="8" t="s">
        <v>720</v>
      </c>
      <c r="F63" s="8">
        <v>4.0000000000000002E-25</v>
      </c>
      <c r="G63" s="8">
        <v>1</v>
      </c>
      <c r="H63" s="31" t="s">
        <v>721</v>
      </c>
      <c r="I63" s="8">
        <v>1</v>
      </c>
      <c r="J63" s="8" t="s">
        <v>722</v>
      </c>
      <c r="K63" s="8" t="s">
        <v>723</v>
      </c>
      <c r="L63" s="8" t="s">
        <v>724</v>
      </c>
      <c r="M63" s="8" t="s">
        <v>725</v>
      </c>
      <c r="N63" s="8" t="s">
        <v>726</v>
      </c>
      <c r="O63" s="8">
        <v>0</v>
      </c>
      <c r="P63" s="10">
        <v>2</v>
      </c>
      <c r="Q63" s="8" t="s">
        <v>187</v>
      </c>
      <c r="R63" s="8">
        <v>1</v>
      </c>
      <c r="S63" s="8" t="s">
        <v>458</v>
      </c>
      <c r="T63" s="8" t="s">
        <v>510</v>
      </c>
      <c r="U63" s="8" t="s">
        <v>727</v>
      </c>
      <c r="V63"/>
      <c r="X63" s="8" t="s">
        <v>728</v>
      </c>
      <c r="Y63"/>
      <c r="Z63" s="8">
        <v>0</v>
      </c>
      <c r="AA63" s="10">
        <v>2</v>
      </c>
      <c r="AB63" s="8" t="s">
        <v>729</v>
      </c>
      <c r="AC63" s="8">
        <v>0</v>
      </c>
      <c r="AD63" s="8">
        <v>1</v>
      </c>
      <c r="AE63" s="32" t="s">
        <v>730</v>
      </c>
      <c r="AF63" s="8" t="s">
        <v>731</v>
      </c>
      <c r="AG63" s="8">
        <v>40.24</v>
      </c>
      <c r="AH63" s="8" t="s">
        <v>568</v>
      </c>
      <c r="AI63" s="8">
        <v>1</v>
      </c>
      <c r="AJ63" s="8" t="s">
        <v>729</v>
      </c>
      <c r="AK63" s="8" t="s">
        <v>732</v>
      </c>
      <c r="AL63" s="8" t="s">
        <v>733</v>
      </c>
      <c r="AM63" s="8" t="s">
        <v>734</v>
      </c>
      <c r="AN63" s="8">
        <v>6.6521699999999989E-126</v>
      </c>
      <c r="AO63" s="8">
        <v>1</v>
      </c>
      <c r="AP63" s="10">
        <v>3</v>
      </c>
      <c r="AQ63" s="11">
        <v>7</v>
      </c>
    </row>
    <row r="64" spans="1:43" ht="15" x14ac:dyDescent="0.25">
      <c r="A64"/>
      <c r="B64"/>
      <c r="C64"/>
      <c r="D64" s="8" t="s">
        <v>719</v>
      </c>
      <c r="E64" s="8" t="s">
        <v>720</v>
      </c>
      <c r="F64" s="8">
        <v>3.9E-19</v>
      </c>
      <c r="G64"/>
      <c r="H64" s="31" t="s">
        <v>735</v>
      </c>
      <c r="I64"/>
      <c r="J64" s="8" t="s">
        <v>736</v>
      </c>
      <c r="K64" s="8" t="s">
        <v>737</v>
      </c>
      <c r="L64" s="8" t="s">
        <v>738</v>
      </c>
      <c r="M64" s="8" t="s">
        <v>739</v>
      </c>
      <c r="N64"/>
      <c r="O64"/>
      <c r="P64"/>
      <c r="Q64"/>
      <c r="R64"/>
      <c r="S64"/>
      <c r="T64"/>
      <c r="U64"/>
      <c r="V64"/>
      <c r="X64"/>
      <c r="Y64"/>
      <c r="Z64"/>
      <c r="AA64"/>
      <c r="AB64" s="8" t="s">
        <v>740</v>
      </c>
      <c r="AC64" s="8">
        <v>0</v>
      </c>
      <c r="AD64"/>
      <c r="AE64"/>
      <c r="AF64"/>
      <c r="AG64"/>
      <c r="AH64"/>
      <c r="AI64"/>
      <c r="AJ64"/>
      <c r="AK64" s="8" t="s">
        <v>741</v>
      </c>
      <c r="AL64" s="8" t="s">
        <v>733</v>
      </c>
      <c r="AM64" s="8" t="s">
        <v>742</v>
      </c>
      <c r="AN64" s="8">
        <v>6.6521699999999989E-126</v>
      </c>
      <c r="AO64"/>
      <c r="AP64"/>
      <c r="AQ64"/>
    </row>
    <row r="65" spans="1:43" x14ac:dyDescent="0.2">
      <c r="A65"/>
      <c r="B65"/>
      <c r="C65"/>
      <c r="D65"/>
      <c r="E65"/>
      <c r="F65"/>
      <c r="G65"/>
      <c r="H65"/>
      <c r="I65"/>
      <c r="J65" s="8" t="s">
        <v>725</v>
      </c>
      <c r="K65"/>
      <c r="L65"/>
      <c r="M65"/>
      <c r="N65"/>
      <c r="O65"/>
      <c r="P65"/>
      <c r="Q65"/>
      <c r="R65"/>
      <c r="S65"/>
      <c r="T65"/>
      <c r="U65"/>
      <c r="V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</row>
    <row r="66" spans="1:43" ht="15" x14ac:dyDescent="0.25">
      <c r="A66" s="8">
        <v>20</v>
      </c>
      <c r="B66" s="8" t="s">
        <v>188</v>
      </c>
      <c r="C66" s="8" t="s">
        <v>743</v>
      </c>
      <c r="D66" s="8" t="s">
        <v>744</v>
      </c>
      <c r="E66" s="8" t="s">
        <v>745</v>
      </c>
      <c r="F66" s="8">
        <v>4.7999999999999996E-7</v>
      </c>
      <c r="G66" s="8">
        <v>1</v>
      </c>
      <c r="H66" s="31" t="s">
        <v>746</v>
      </c>
      <c r="I66" s="8">
        <v>1</v>
      </c>
      <c r="J66" s="8" t="s">
        <v>747</v>
      </c>
      <c r="K66" s="8" t="s">
        <v>747</v>
      </c>
      <c r="L66" s="8" t="s">
        <v>748</v>
      </c>
      <c r="M66" s="8" t="s">
        <v>749</v>
      </c>
      <c r="N66"/>
      <c r="O66" s="8">
        <v>0</v>
      </c>
      <c r="P66" s="10">
        <v>2</v>
      </c>
      <c r="Q66" s="8" t="s">
        <v>750</v>
      </c>
      <c r="R66" s="8">
        <v>0</v>
      </c>
      <c r="S66" s="8" t="s">
        <v>446</v>
      </c>
      <c r="T66" s="8" t="s">
        <v>546</v>
      </c>
      <c r="U66" s="8" t="s">
        <v>751</v>
      </c>
      <c r="V66" s="8" t="s">
        <v>688</v>
      </c>
      <c r="X66" s="8" t="s">
        <v>752</v>
      </c>
      <c r="Y66" s="8">
        <v>65</v>
      </c>
      <c r="Z66" s="8">
        <v>1</v>
      </c>
      <c r="AA66" s="10">
        <v>2</v>
      </c>
      <c r="AB66" s="8" t="s">
        <v>753</v>
      </c>
      <c r="AC66" s="8">
        <v>0</v>
      </c>
      <c r="AD66" s="8">
        <v>1</v>
      </c>
      <c r="AE66" s="32" t="s">
        <v>754</v>
      </c>
      <c r="AF66" s="8" t="s">
        <v>755</v>
      </c>
      <c r="AG66" s="8">
        <v>31.98</v>
      </c>
      <c r="AH66" s="8" t="s">
        <v>568</v>
      </c>
      <c r="AI66" s="8">
        <v>1</v>
      </c>
      <c r="AJ66" s="8" t="s">
        <v>756</v>
      </c>
      <c r="AK66" s="8" t="s">
        <v>757</v>
      </c>
      <c r="AL66" s="8">
        <v>7.4999999999999997E-2</v>
      </c>
      <c r="AM66" s="8" t="s">
        <v>758</v>
      </c>
      <c r="AN66" s="8">
        <v>1.5937399999999999E-47</v>
      </c>
      <c r="AO66" s="8">
        <v>1</v>
      </c>
      <c r="AP66" s="10">
        <v>3</v>
      </c>
      <c r="AQ66" s="11">
        <v>7</v>
      </c>
    </row>
    <row r="67" spans="1:43" ht="15" x14ac:dyDescent="0.25">
      <c r="A67"/>
      <c r="B67"/>
      <c r="C67"/>
      <c r="D67" s="8" t="s">
        <v>744</v>
      </c>
      <c r="E67" s="8" t="s">
        <v>745</v>
      </c>
      <c r="F67" s="8">
        <v>5.9000000000000003E-10</v>
      </c>
      <c r="G67"/>
      <c r="H67" s="31" t="s">
        <v>750</v>
      </c>
      <c r="I67"/>
      <c r="J67" s="8" t="s">
        <v>759</v>
      </c>
      <c r="K67" s="8" t="s">
        <v>760</v>
      </c>
      <c r="L67" s="8" t="s">
        <v>761</v>
      </c>
      <c r="M67"/>
      <c r="N67"/>
      <c r="O67"/>
      <c r="P67"/>
      <c r="Q67"/>
      <c r="R67"/>
      <c r="S67"/>
      <c r="T67"/>
      <c r="U67"/>
      <c r="V67"/>
      <c r="X67"/>
      <c r="Y67"/>
      <c r="Z67"/>
      <c r="AA67"/>
      <c r="AB67" s="8" t="s">
        <v>762</v>
      </c>
      <c r="AC67" s="8">
        <v>0</v>
      </c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</row>
    <row r="68" spans="1:43" x14ac:dyDescent="0.2">
      <c r="A68"/>
      <c r="B68"/>
      <c r="C68"/>
      <c r="D68" s="8" t="s">
        <v>744</v>
      </c>
      <c r="E68" s="8" t="s">
        <v>745</v>
      </c>
      <c r="F68" s="8">
        <v>3.1000000000000005E-9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X68"/>
      <c r="Y68"/>
      <c r="Z68"/>
      <c r="AA68"/>
      <c r="AB68"/>
      <c r="AC68"/>
      <c r="AD68"/>
      <c r="AE68"/>
      <c r="AF68"/>
      <c r="AG68"/>
      <c r="AH68"/>
      <c r="AI68"/>
      <c r="AJ68"/>
      <c r="AL68"/>
      <c r="AM68"/>
      <c r="AN68"/>
      <c r="AO68"/>
      <c r="AP68"/>
      <c r="AQ68"/>
    </row>
    <row r="69" spans="1:43" x14ac:dyDescent="0.2">
      <c r="A69"/>
      <c r="B69"/>
      <c r="C69"/>
      <c r="D69" s="8" t="s">
        <v>763</v>
      </c>
      <c r="E69" s="8" t="s">
        <v>764</v>
      </c>
      <c r="F69" s="8">
        <v>2.1999999999999998E-19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</row>
    <row r="70" spans="1:43" ht="15" x14ac:dyDescent="0.25">
      <c r="A70" s="8">
        <v>21</v>
      </c>
      <c r="B70" s="8" t="s">
        <v>189</v>
      </c>
      <c r="C70" s="8" t="s">
        <v>743</v>
      </c>
      <c r="D70" s="8" t="s">
        <v>744</v>
      </c>
      <c r="E70" s="8" t="s">
        <v>745</v>
      </c>
      <c r="F70" s="8">
        <v>3.3000000000000002E-6</v>
      </c>
      <c r="G70" s="8">
        <v>1</v>
      </c>
      <c r="H70" s="31" t="s">
        <v>765</v>
      </c>
      <c r="I70" s="8">
        <v>1</v>
      </c>
      <c r="J70" s="8" t="s">
        <v>747</v>
      </c>
      <c r="K70" s="8" t="s">
        <v>747</v>
      </c>
      <c r="L70" s="8" t="s">
        <v>766</v>
      </c>
      <c r="M70" s="8" t="s">
        <v>749</v>
      </c>
      <c r="N70"/>
      <c r="O70" s="8">
        <v>0</v>
      </c>
      <c r="P70" s="10">
        <v>2</v>
      </c>
      <c r="Q70" s="8" t="s">
        <v>767</v>
      </c>
      <c r="R70" s="8">
        <v>0</v>
      </c>
      <c r="S70" s="8" t="s">
        <v>446</v>
      </c>
      <c r="T70" s="8" t="s">
        <v>546</v>
      </c>
      <c r="U70" s="8" t="s">
        <v>768</v>
      </c>
      <c r="V70" s="8" t="s">
        <v>688</v>
      </c>
      <c r="X70" s="8" t="s">
        <v>752</v>
      </c>
      <c r="Y70" s="8">
        <v>65</v>
      </c>
      <c r="Z70" s="8">
        <v>1</v>
      </c>
      <c r="AA70" s="10">
        <v>2</v>
      </c>
      <c r="AB70" s="8" t="s">
        <v>769</v>
      </c>
      <c r="AC70" s="8">
        <v>0</v>
      </c>
      <c r="AD70" s="8">
        <v>1</v>
      </c>
      <c r="AE70" s="32" t="s">
        <v>754</v>
      </c>
      <c r="AF70" s="8" t="s">
        <v>755</v>
      </c>
      <c r="AG70" s="8">
        <v>33.04</v>
      </c>
      <c r="AH70" s="8" t="s">
        <v>568</v>
      </c>
      <c r="AI70" s="8">
        <v>1</v>
      </c>
      <c r="AJ70" s="8" t="s">
        <v>770</v>
      </c>
      <c r="AK70" s="8" t="s">
        <v>757</v>
      </c>
      <c r="AL70" s="8">
        <v>8.2000000000000017E-2</v>
      </c>
      <c r="AM70" s="8" t="s">
        <v>758</v>
      </c>
      <c r="AN70" s="8">
        <v>3.7823999999999994E-49</v>
      </c>
      <c r="AO70" s="8">
        <v>0</v>
      </c>
      <c r="AP70" s="10">
        <v>3</v>
      </c>
      <c r="AQ70" s="11">
        <v>7</v>
      </c>
    </row>
    <row r="71" spans="1:43" x14ac:dyDescent="0.2">
      <c r="A71"/>
      <c r="B71"/>
      <c r="C71"/>
      <c r="D71" s="8" t="s">
        <v>744</v>
      </c>
      <c r="E71" s="8" t="s">
        <v>745</v>
      </c>
      <c r="F71" s="8">
        <v>5.9000000000000003E-10</v>
      </c>
      <c r="G71"/>
      <c r="H71"/>
      <c r="I71"/>
      <c r="J71" s="8" t="s">
        <v>759</v>
      </c>
      <c r="K71" s="8" t="s">
        <v>760</v>
      </c>
      <c r="L71" s="8" t="s">
        <v>771</v>
      </c>
      <c r="M71"/>
      <c r="N71"/>
      <c r="O71"/>
      <c r="P71"/>
      <c r="Q71"/>
      <c r="R71"/>
      <c r="S71"/>
      <c r="T71"/>
      <c r="U71"/>
      <c r="V71"/>
      <c r="X71"/>
      <c r="Y71"/>
      <c r="Z71"/>
      <c r="AA71"/>
      <c r="AB71" s="8" t="s">
        <v>772</v>
      </c>
      <c r="AC71" s="8">
        <v>0</v>
      </c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</row>
    <row r="72" spans="1:43" x14ac:dyDescent="0.2">
      <c r="A72"/>
      <c r="B72"/>
      <c r="C72"/>
      <c r="D72" s="8" t="s">
        <v>744</v>
      </c>
      <c r="E72" s="8" t="s">
        <v>745</v>
      </c>
      <c r="F72" s="8">
        <v>7.7999999999999989E-11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</row>
    <row r="73" spans="1:43" x14ac:dyDescent="0.2">
      <c r="A73"/>
      <c r="B73"/>
      <c r="C73"/>
      <c r="D73" s="8" t="s">
        <v>763</v>
      </c>
      <c r="E73" s="8" t="s">
        <v>764</v>
      </c>
      <c r="F73" s="8">
        <v>1.7999999999999996E-21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</row>
    <row r="74" spans="1:43" ht="15" x14ac:dyDescent="0.25">
      <c r="A74" s="8">
        <v>22</v>
      </c>
      <c r="B74" s="8" t="s">
        <v>190</v>
      </c>
      <c r="C74" s="8" t="s">
        <v>773</v>
      </c>
      <c r="D74" s="8" t="s">
        <v>774</v>
      </c>
      <c r="E74" s="8" t="s">
        <v>775</v>
      </c>
      <c r="F74" s="8">
        <v>1.1000000000000001E-7</v>
      </c>
      <c r="G74" s="8">
        <v>1</v>
      </c>
      <c r="H74" s="31" t="s">
        <v>776</v>
      </c>
      <c r="I74" s="8">
        <v>1</v>
      </c>
      <c r="J74" s="8" t="s">
        <v>777</v>
      </c>
      <c r="K74" s="8" t="s">
        <v>777</v>
      </c>
      <c r="L74" s="8" t="s">
        <v>761</v>
      </c>
      <c r="M74" s="8" t="s">
        <v>778</v>
      </c>
      <c r="N74" s="8" t="s">
        <v>726</v>
      </c>
      <c r="O74" s="8">
        <v>1</v>
      </c>
      <c r="P74" s="10">
        <v>3</v>
      </c>
      <c r="Q74" s="8" t="s">
        <v>779</v>
      </c>
      <c r="R74" s="8">
        <v>0</v>
      </c>
      <c r="S74" s="8" t="s">
        <v>473</v>
      </c>
      <c r="T74" s="8" t="s">
        <v>473</v>
      </c>
      <c r="U74" s="8" t="s">
        <v>780</v>
      </c>
      <c r="V74" s="8" t="s">
        <v>473</v>
      </c>
      <c r="X74" s="8" t="s">
        <v>781</v>
      </c>
      <c r="Y74" s="8">
        <v>70</v>
      </c>
      <c r="Z74" s="8">
        <v>1</v>
      </c>
      <c r="AA74" s="10">
        <v>2</v>
      </c>
      <c r="AB74" s="8" t="s">
        <v>782</v>
      </c>
      <c r="AC74" s="8">
        <v>0</v>
      </c>
      <c r="AD74" s="8">
        <v>1</v>
      </c>
      <c r="AE74" s="32" t="s">
        <v>783</v>
      </c>
      <c r="AF74" s="8" t="s">
        <v>784</v>
      </c>
      <c r="AG74" s="8">
        <v>27.32</v>
      </c>
      <c r="AH74" s="8" t="s">
        <v>568</v>
      </c>
      <c r="AI74" s="8">
        <v>0</v>
      </c>
      <c r="AJ74" s="8" t="s">
        <v>785</v>
      </c>
      <c r="AK74" s="8" t="s">
        <v>786</v>
      </c>
      <c r="AL74" s="8">
        <v>3.0000000000000001E-17</v>
      </c>
      <c r="AM74" s="8" t="s">
        <v>787</v>
      </c>
      <c r="AN74" s="8">
        <v>5.7280200000000007E-122</v>
      </c>
      <c r="AO74" s="8">
        <v>1</v>
      </c>
      <c r="AP74" s="10">
        <v>2</v>
      </c>
      <c r="AQ74" s="11">
        <v>7</v>
      </c>
    </row>
    <row r="75" spans="1:43" x14ac:dyDescent="0.2">
      <c r="A75"/>
      <c r="B75"/>
      <c r="C75"/>
      <c r="D75" s="8" t="s">
        <v>788</v>
      </c>
      <c r="E75" s="8" t="s">
        <v>789</v>
      </c>
      <c r="F75" s="8">
        <v>2.6999999999999999E-14</v>
      </c>
      <c r="G75"/>
      <c r="H75"/>
      <c r="I75"/>
      <c r="J75"/>
      <c r="K75" s="8" t="s">
        <v>778</v>
      </c>
      <c r="L75" s="8" t="s">
        <v>790</v>
      </c>
      <c r="M75" s="8" t="s">
        <v>777</v>
      </c>
      <c r="N75"/>
      <c r="O75"/>
      <c r="P75"/>
      <c r="Q75"/>
      <c r="R75"/>
      <c r="S75"/>
      <c r="T75"/>
      <c r="U75"/>
      <c r="V75"/>
      <c r="X75" s="8" t="s">
        <v>791</v>
      </c>
      <c r="Y75" s="8">
        <v>70</v>
      </c>
      <c r="Z75"/>
      <c r="AA75"/>
      <c r="AB75" s="8" t="s">
        <v>792</v>
      </c>
      <c r="AC75" s="8">
        <v>0</v>
      </c>
      <c r="AD75"/>
      <c r="AE75"/>
      <c r="AF75"/>
      <c r="AG75"/>
      <c r="AH75"/>
      <c r="AI75"/>
      <c r="AJ75"/>
      <c r="AL75"/>
      <c r="AM75"/>
      <c r="AN75"/>
      <c r="AO75"/>
      <c r="AP75"/>
      <c r="AQ75"/>
    </row>
    <row r="76" spans="1:43" x14ac:dyDescent="0.2">
      <c r="A76"/>
      <c r="B76"/>
      <c r="C76"/>
      <c r="D76" s="8" t="s">
        <v>793</v>
      </c>
      <c r="E76" s="8" t="s">
        <v>794</v>
      </c>
      <c r="F76" s="8">
        <v>2.0000000000000001E-4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X76" s="8" t="s">
        <v>795</v>
      </c>
      <c r="Y76" s="8">
        <v>68</v>
      </c>
      <c r="Z76"/>
      <c r="AA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</row>
    <row r="77" spans="1:43" x14ac:dyDescent="0.2">
      <c r="A77"/>
      <c r="B77"/>
      <c r="C77"/>
      <c r="D77" s="8" t="s">
        <v>788</v>
      </c>
      <c r="E77" s="8" t="s">
        <v>789</v>
      </c>
      <c r="F77" s="8">
        <v>7.9999999999999998E-16</v>
      </c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</row>
    <row r="78" spans="1:43" x14ac:dyDescent="0.2">
      <c r="A78"/>
      <c r="B78"/>
      <c r="C78"/>
      <c r="D78" s="8" t="s">
        <v>796</v>
      </c>
      <c r="E78" s="8" t="s">
        <v>797</v>
      </c>
      <c r="F78" s="8">
        <v>2.0000000000000001E-10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</row>
    <row r="79" spans="1:43" ht="18.75" customHeight="1" x14ac:dyDescent="0.25">
      <c r="A79" s="8">
        <v>23</v>
      </c>
      <c r="B79" s="8" t="s">
        <v>191</v>
      </c>
      <c r="C79" s="8" t="s">
        <v>798</v>
      </c>
      <c r="D79" s="8" t="s">
        <v>799</v>
      </c>
      <c r="E79" s="8" t="s">
        <v>800</v>
      </c>
      <c r="F79" s="8">
        <v>7.9000000000000006E-8</v>
      </c>
      <c r="G79" s="8">
        <v>1</v>
      </c>
      <c r="H79" s="31" t="s">
        <v>801</v>
      </c>
      <c r="I79" s="8">
        <v>1</v>
      </c>
      <c r="J79" s="8" t="s">
        <v>802</v>
      </c>
      <c r="K79" s="8" t="s">
        <v>803</v>
      </c>
      <c r="L79" s="8" t="s">
        <v>771</v>
      </c>
      <c r="M79" s="8" t="s">
        <v>803</v>
      </c>
      <c r="N79" s="8" t="s">
        <v>726</v>
      </c>
      <c r="O79" s="8">
        <v>1</v>
      </c>
      <c r="P79" s="10">
        <v>3</v>
      </c>
      <c r="Q79" s="8" t="s">
        <v>804</v>
      </c>
      <c r="R79" s="8">
        <v>0</v>
      </c>
      <c r="S79" s="8" t="s">
        <v>805</v>
      </c>
      <c r="T79" s="8" t="s">
        <v>510</v>
      </c>
      <c r="U79" s="8" t="s">
        <v>806</v>
      </c>
      <c r="V79"/>
      <c r="X79"/>
      <c r="Y79"/>
      <c r="Z79" s="8">
        <v>0</v>
      </c>
      <c r="AA79" s="10">
        <v>0</v>
      </c>
      <c r="AB79" s="8" t="s">
        <v>807</v>
      </c>
      <c r="AC79" s="8">
        <v>0</v>
      </c>
      <c r="AD79" s="8">
        <v>1</v>
      </c>
      <c r="AE79" s="32" t="s">
        <v>808</v>
      </c>
      <c r="AF79" s="8" t="s">
        <v>809</v>
      </c>
      <c r="AG79" s="8">
        <v>17.7</v>
      </c>
      <c r="AH79" s="8" t="s">
        <v>568</v>
      </c>
      <c r="AI79" s="8">
        <v>0</v>
      </c>
      <c r="AJ79" s="8" t="s">
        <v>810</v>
      </c>
      <c r="AK79" s="8" t="s">
        <v>811</v>
      </c>
      <c r="AL79" s="8">
        <v>7.6999999999999999E-2</v>
      </c>
      <c r="AM79" s="8" t="s">
        <v>812</v>
      </c>
      <c r="AN79"/>
      <c r="AO79" s="8">
        <v>0</v>
      </c>
      <c r="AP79" s="10">
        <v>2</v>
      </c>
      <c r="AQ79" s="11">
        <v>5</v>
      </c>
    </row>
    <row r="80" spans="1:43" x14ac:dyDescent="0.2">
      <c r="A80"/>
      <c r="B80"/>
      <c r="C80"/>
      <c r="D80"/>
      <c r="E80"/>
      <c r="F80"/>
      <c r="G80"/>
      <c r="H80"/>
      <c r="I80"/>
      <c r="J80" s="8" t="s">
        <v>803</v>
      </c>
      <c r="K80" s="8" t="s">
        <v>802</v>
      </c>
      <c r="L80" s="8" t="s">
        <v>761</v>
      </c>
      <c r="M80" s="8" t="s">
        <v>802</v>
      </c>
      <c r="N80"/>
      <c r="O80"/>
      <c r="P80"/>
      <c r="Q80"/>
      <c r="R80"/>
      <c r="S80"/>
      <c r="T80"/>
      <c r="U80"/>
      <c r="V80"/>
      <c r="X80"/>
      <c r="Y80"/>
      <c r="Z80"/>
      <c r="AA80"/>
      <c r="AB80" s="8" t="s">
        <v>813</v>
      </c>
      <c r="AC80" s="8">
        <v>0</v>
      </c>
      <c r="AD80"/>
      <c r="AE80"/>
      <c r="AF80"/>
      <c r="AG80"/>
      <c r="AH80"/>
      <c r="AI80"/>
      <c r="AJ80"/>
      <c r="AK80" s="8" t="s">
        <v>814</v>
      </c>
      <c r="AL80" s="8">
        <v>1.2</v>
      </c>
      <c r="AM80"/>
      <c r="AN80"/>
      <c r="AO80"/>
      <c r="AP80"/>
      <c r="AQ80"/>
    </row>
    <row r="81" spans="1:43" x14ac:dyDescent="0.2">
      <c r="A81"/>
      <c r="B81"/>
      <c r="C81"/>
      <c r="D81"/>
      <c r="E81"/>
      <c r="F81"/>
      <c r="G81"/>
      <c r="H81"/>
      <c r="I81"/>
      <c r="J81" s="8" t="s">
        <v>815</v>
      </c>
      <c r="K81" s="8" t="s">
        <v>815</v>
      </c>
      <c r="L81" s="8" t="s">
        <v>761</v>
      </c>
      <c r="M81" s="8" t="s">
        <v>815</v>
      </c>
      <c r="N81"/>
      <c r="O81"/>
      <c r="P81"/>
      <c r="Q81"/>
      <c r="R81"/>
      <c r="S81"/>
      <c r="T81"/>
      <c r="U81"/>
      <c r="V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</row>
    <row r="82" spans="1:43" ht="21.75" customHeight="1" x14ac:dyDescent="0.25">
      <c r="A82" s="8">
        <v>24</v>
      </c>
      <c r="B82" s="8" t="s">
        <v>192</v>
      </c>
      <c r="C82" s="8" t="s">
        <v>816</v>
      </c>
      <c r="D82" s="8" t="s">
        <v>817</v>
      </c>
      <c r="E82" s="8" t="s">
        <v>818</v>
      </c>
      <c r="F82" s="8">
        <v>2.7999999999999995E-34</v>
      </c>
      <c r="G82" s="8">
        <v>1</v>
      </c>
      <c r="H82" s="31" t="s">
        <v>819</v>
      </c>
      <c r="I82" s="8">
        <v>1</v>
      </c>
      <c r="J82" s="8" t="s">
        <v>820</v>
      </c>
      <c r="K82" s="8" t="s">
        <v>821</v>
      </c>
      <c r="L82" s="8" t="s">
        <v>761</v>
      </c>
      <c r="M82" s="8" t="s">
        <v>822</v>
      </c>
      <c r="N82" s="8" t="s">
        <v>577</v>
      </c>
      <c r="O82" s="8">
        <v>1</v>
      </c>
      <c r="P82" s="10">
        <v>3</v>
      </c>
      <c r="Q82" s="8" t="s">
        <v>823</v>
      </c>
      <c r="R82" s="8">
        <v>0</v>
      </c>
      <c r="S82" s="8" t="s">
        <v>458</v>
      </c>
      <c r="T82" s="8" t="s">
        <v>461</v>
      </c>
      <c r="U82" s="8" t="s">
        <v>780</v>
      </c>
      <c r="V82" s="8" t="s">
        <v>461</v>
      </c>
      <c r="X82"/>
      <c r="Y82"/>
      <c r="Z82" s="8">
        <v>0</v>
      </c>
      <c r="AA82" s="10">
        <v>1</v>
      </c>
      <c r="AB82" s="8" t="s">
        <v>824</v>
      </c>
      <c r="AC82" s="8">
        <v>0</v>
      </c>
      <c r="AD82" s="8">
        <v>1</v>
      </c>
      <c r="AE82" s="32" t="s">
        <v>825</v>
      </c>
      <c r="AF82" s="8" t="s">
        <v>826</v>
      </c>
      <c r="AG82" s="8">
        <v>21.03</v>
      </c>
      <c r="AH82" s="8" t="s">
        <v>568</v>
      </c>
      <c r="AI82" s="8">
        <v>0</v>
      </c>
      <c r="AJ82" s="8" t="s">
        <v>824</v>
      </c>
      <c r="AK82" s="8" t="s">
        <v>827</v>
      </c>
      <c r="AL82" s="8">
        <v>9.9999999999999996E-82</v>
      </c>
      <c r="AM82" s="8" t="s">
        <v>828</v>
      </c>
      <c r="AN82" s="8">
        <v>7.9271699999999994E-126</v>
      </c>
      <c r="AO82" s="8">
        <v>1</v>
      </c>
      <c r="AP82" s="10">
        <v>1</v>
      </c>
      <c r="AQ82" s="11">
        <v>5</v>
      </c>
    </row>
    <row r="83" spans="1:43" ht="15" x14ac:dyDescent="0.25">
      <c r="A83"/>
      <c r="B83"/>
      <c r="C83"/>
      <c r="D83" s="8" t="s">
        <v>829</v>
      </c>
      <c r="E83" s="8" t="s">
        <v>830</v>
      </c>
      <c r="F83" s="8">
        <v>3.2000000000000002E-16</v>
      </c>
      <c r="G83"/>
      <c r="H83" s="31" t="s">
        <v>823</v>
      </c>
      <c r="I83"/>
      <c r="J83" s="8" t="s">
        <v>831</v>
      </c>
      <c r="K83" s="8" t="s">
        <v>822</v>
      </c>
      <c r="L83" s="8" t="s">
        <v>761</v>
      </c>
      <c r="M83"/>
      <c r="N83"/>
      <c r="O83"/>
      <c r="P83"/>
      <c r="Q83"/>
      <c r="R83"/>
      <c r="S83"/>
      <c r="T83"/>
      <c r="U83"/>
      <c r="V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 s="8" t="s">
        <v>832</v>
      </c>
      <c r="AN83" s="8">
        <v>1.77771E-97</v>
      </c>
      <c r="AO83"/>
      <c r="AP83"/>
      <c r="AQ83"/>
    </row>
    <row r="84" spans="1:43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 s="8" t="s">
        <v>833</v>
      </c>
      <c r="AN84" s="8">
        <v>3.8480799999999996E-94</v>
      </c>
      <c r="AO84"/>
      <c r="AP84"/>
      <c r="AQ84"/>
    </row>
    <row r="85" spans="1:43" ht="15" x14ac:dyDescent="0.25">
      <c r="A85" s="8">
        <v>25</v>
      </c>
      <c r="B85" s="8" t="s">
        <v>193</v>
      </c>
      <c r="C85" s="8" t="s">
        <v>834</v>
      </c>
      <c r="D85" s="8" t="s">
        <v>835</v>
      </c>
      <c r="E85" s="8" t="s">
        <v>836</v>
      </c>
      <c r="F85" s="8">
        <v>4.5999999999999994E-51</v>
      </c>
      <c r="G85" s="8">
        <v>1</v>
      </c>
      <c r="H85" s="31" t="s">
        <v>837</v>
      </c>
      <c r="I85" s="8">
        <v>1</v>
      </c>
      <c r="J85" s="8" t="s">
        <v>838</v>
      </c>
      <c r="K85" s="8" t="s">
        <v>839</v>
      </c>
      <c r="L85" s="8" t="s">
        <v>761</v>
      </c>
      <c r="M85" s="8" t="s">
        <v>840</v>
      </c>
      <c r="N85" s="8" t="s">
        <v>841</v>
      </c>
      <c r="O85" s="8">
        <v>0</v>
      </c>
      <c r="P85" s="10">
        <v>2</v>
      </c>
      <c r="Q85" s="8" t="s">
        <v>842</v>
      </c>
      <c r="R85" s="8">
        <v>0</v>
      </c>
      <c r="S85" s="8" t="s">
        <v>458</v>
      </c>
      <c r="T85" s="8" t="s">
        <v>461</v>
      </c>
      <c r="U85" s="8" t="s">
        <v>843</v>
      </c>
      <c r="V85" s="8" t="s">
        <v>844</v>
      </c>
      <c r="X85" s="8" t="s">
        <v>845</v>
      </c>
      <c r="Y85" s="8">
        <v>83</v>
      </c>
      <c r="Z85" s="8">
        <v>1</v>
      </c>
      <c r="AA85" s="10">
        <v>2</v>
      </c>
      <c r="AB85"/>
      <c r="AC85"/>
      <c r="AD85" s="8">
        <v>0</v>
      </c>
      <c r="AE85" s="32" t="s">
        <v>846</v>
      </c>
      <c r="AF85" s="8" t="s">
        <v>847</v>
      </c>
      <c r="AG85" s="8">
        <v>65.069999999999993</v>
      </c>
      <c r="AH85" s="8" t="s">
        <v>568</v>
      </c>
      <c r="AI85" s="8">
        <v>1</v>
      </c>
      <c r="AJ85" s="8" t="s">
        <v>848</v>
      </c>
      <c r="AK85" s="8" t="s">
        <v>849</v>
      </c>
      <c r="AL85" s="8">
        <v>1.8</v>
      </c>
      <c r="AM85" s="8" t="s">
        <v>850</v>
      </c>
      <c r="AN85" s="8">
        <v>0</v>
      </c>
      <c r="AO85" s="8">
        <v>0</v>
      </c>
      <c r="AP85" s="10">
        <v>2</v>
      </c>
      <c r="AQ85" s="11">
        <v>6</v>
      </c>
    </row>
    <row r="86" spans="1:43" ht="15" x14ac:dyDescent="0.25">
      <c r="A86"/>
      <c r="B86"/>
      <c r="C86"/>
      <c r="D86"/>
      <c r="E86"/>
      <c r="F86"/>
      <c r="G86"/>
      <c r="H86" s="31" t="s">
        <v>851</v>
      </c>
      <c r="I86"/>
      <c r="J86"/>
      <c r="K86" s="8" t="s">
        <v>852</v>
      </c>
      <c r="L86" s="8" t="s">
        <v>761</v>
      </c>
      <c r="M86"/>
      <c r="N86"/>
      <c r="O86"/>
      <c r="P86"/>
      <c r="Q86"/>
      <c r="R86"/>
      <c r="S86"/>
      <c r="T86"/>
      <c r="U86"/>
      <c r="V86"/>
      <c r="X86" s="8" t="s">
        <v>853</v>
      </c>
      <c r="Y86" s="8">
        <v>78</v>
      </c>
      <c r="Z86"/>
      <c r="AA86"/>
      <c r="AB86"/>
      <c r="AC86"/>
      <c r="AD86"/>
      <c r="AE86"/>
      <c r="AF86"/>
      <c r="AG86"/>
      <c r="AH86"/>
      <c r="AI86"/>
      <c r="AJ86"/>
      <c r="AK86"/>
      <c r="AL86"/>
      <c r="AM86" s="8" t="s">
        <v>854</v>
      </c>
      <c r="AN86" s="8">
        <v>0</v>
      </c>
      <c r="AO86"/>
      <c r="AP86"/>
      <c r="AQ86"/>
    </row>
    <row r="87" spans="1:43" ht="15" x14ac:dyDescent="0.25">
      <c r="A87"/>
      <c r="B87"/>
      <c r="C87"/>
      <c r="D87"/>
      <c r="E87"/>
      <c r="F87"/>
      <c r="G87"/>
      <c r="H87" s="31" t="s">
        <v>842</v>
      </c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X87" s="8" t="s">
        <v>855</v>
      </c>
      <c r="Y87" s="8">
        <v>76</v>
      </c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</row>
    <row r="88" spans="1:43" ht="25.5" customHeight="1" x14ac:dyDescent="0.2">
      <c r="A88" s="8">
        <v>26</v>
      </c>
      <c r="B88" s="8" t="s">
        <v>194</v>
      </c>
      <c r="C88" s="8" t="s">
        <v>856</v>
      </c>
      <c r="D88" s="8" t="s">
        <v>857</v>
      </c>
      <c r="E88" s="8" t="s">
        <v>858</v>
      </c>
      <c r="F88" s="8">
        <v>1.4999999999999999E-7</v>
      </c>
      <c r="G88" s="8">
        <v>1</v>
      </c>
      <c r="H88" s="9" t="s">
        <v>859</v>
      </c>
      <c r="I88" s="8">
        <v>1</v>
      </c>
      <c r="J88"/>
      <c r="K88"/>
      <c r="L88"/>
      <c r="M88" s="8" t="s">
        <v>332</v>
      </c>
      <c r="N88"/>
      <c r="O88" s="8">
        <v>0</v>
      </c>
      <c r="P88" s="10">
        <v>2</v>
      </c>
      <c r="Q88" s="8" t="s">
        <v>860</v>
      </c>
      <c r="R88" s="8">
        <v>0</v>
      </c>
      <c r="S88" s="8" t="s">
        <v>458</v>
      </c>
      <c r="T88" s="8" t="s">
        <v>461</v>
      </c>
      <c r="U88" s="8" t="s">
        <v>861</v>
      </c>
      <c r="V88" s="8" t="s">
        <v>461</v>
      </c>
      <c r="X88"/>
      <c r="Y88"/>
      <c r="Z88" s="8">
        <v>0</v>
      </c>
      <c r="AA88" s="10">
        <v>1</v>
      </c>
      <c r="AB88"/>
      <c r="AC88"/>
      <c r="AD88" s="8">
        <v>0</v>
      </c>
      <c r="AE88" s="32" t="s">
        <v>862</v>
      </c>
      <c r="AF88" s="8" t="s">
        <v>863</v>
      </c>
      <c r="AG88" s="8">
        <v>32.979999999999997</v>
      </c>
      <c r="AH88" s="8" t="s">
        <v>568</v>
      </c>
      <c r="AI88" s="8">
        <v>1</v>
      </c>
      <c r="AJ88" s="8" t="s">
        <v>864</v>
      </c>
      <c r="AK88" s="8" t="s">
        <v>865</v>
      </c>
      <c r="AL88" s="8">
        <v>0</v>
      </c>
      <c r="AM88" s="8" t="s">
        <v>866</v>
      </c>
      <c r="AN88" s="8">
        <v>0</v>
      </c>
      <c r="AO88" s="8">
        <v>1</v>
      </c>
      <c r="AP88" s="10">
        <v>2</v>
      </c>
      <c r="AQ88" s="11">
        <v>5</v>
      </c>
    </row>
    <row r="89" spans="1:43" x14ac:dyDescent="0.2">
      <c r="A89"/>
      <c r="B89"/>
      <c r="C89"/>
      <c r="D89" s="8" t="s">
        <v>867</v>
      </c>
      <c r="E89" s="8" t="s">
        <v>868</v>
      </c>
      <c r="F89" s="8">
        <v>6.9000000000000013E-33</v>
      </c>
      <c r="G89"/>
      <c r="H89"/>
      <c r="I89"/>
      <c r="J89"/>
      <c r="K89"/>
      <c r="L89"/>
      <c r="M89" s="8" t="s">
        <v>869</v>
      </c>
      <c r="N89"/>
      <c r="O89"/>
      <c r="P89"/>
      <c r="Q89"/>
      <c r="R89"/>
      <c r="S89"/>
      <c r="T89"/>
      <c r="U89"/>
      <c r="V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 s="8" t="s">
        <v>870</v>
      </c>
      <c r="AL89" s="8">
        <v>0</v>
      </c>
      <c r="AM89"/>
      <c r="AN89" s="28">
        <v>5.3745200000000007E-111</v>
      </c>
      <c r="AO89"/>
      <c r="AP89"/>
      <c r="AQ89"/>
    </row>
    <row r="90" spans="1:43" x14ac:dyDescent="0.2">
      <c r="A90"/>
      <c r="B90"/>
      <c r="C90"/>
      <c r="D90"/>
      <c r="E90"/>
      <c r="F90"/>
      <c r="G90"/>
      <c r="H90"/>
      <c r="I90"/>
      <c r="J90"/>
      <c r="K90"/>
      <c r="L90"/>
      <c r="M90" s="8" t="s">
        <v>869</v>
      </c>
      <c r="N90"/>
      <c r="O90"/>
      <c r="P90"/>
      <c r="Q90"/>
      <c r="R90"/>
      <c r="S90"/>
      <c r="T90"/>
      <c r="U90"/>
      <c r="V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</row>
    <row r="91" spans="1:43" x14ac:dyDescent="0.2">
      <c r="A91" s="8">
        <v>27</v>
      </c>
      <c r="B91" s="8" t="s">
        <v>195</v>
      </c>
      <c r="C91" s="8" t="s">
        <v>871</v>
      </c>
      <c r="D91" s="8" t="s">
        <v>872</v>
      </c>
      <c r="E91" s="8" t="s">
        <v>873</v>
      </c>
      <c r="F91" s="8">
        <v>4.9000000000000009E-18</v>
      </c>
      <c r="G91" s="8">
        <v>1</v>
      </c>
      <c r="H91" s="9" t="s">
        <v>874</v>
      </c>
      <c r="I91" s="8">
        <v>1</v>
      </c>
      <c r="J91"/>
      <c r="K91"/>
      <c r="L91"/>
      <c r="M91" s="8" t="s">
        <v>875</v>
      </c>
      <c r="N91" s="8" t="s">
        <v>726</v>
      </c>
      <c r="O91" s="8">
        <v>0</v>
      </c>
      <c r="P91" s="10">
        <v>2</v>
      </c>
      <c r="Q91" s="8" t="s">
        <v>876</v>
      </c>
      <c r="R91" s="8">
        <v>0</v>
      </c>
      <c r="S91" s="8" t="s">
        <v>458</v>
      </c>
      <c r="T91" s="8" t="s">
        <v>461</v>
      </c>
      <c r="U91" s="8" t="s">
        <v>649</v>
      </c>
      <c r="V91" s="8" t="s">
        <v>510</v>
      </c>
      <c r="X91"/>
      <c r="Y91"/>
      <c r="Z91" s="8">
        <v>0</v>
      </c>
      <c r="AA91" s="10">
        <v>1</v>
      </c>
      <c r="AB91"/>
      <c r="AC91"/>
      <c r="AD91" s="8">
        <v>0</v>
      </c>
      <c r="AE91" s="32" t="s">
        <v>877</v>
      </c>
      <c r="AF91" s="8" t="s">
        <v>878</v>
      </c>
      <c r="AG91" s="8">
        <v>98.77</v>
      </c>
      <c r="AH91" s="8" t="s">
        <v>568</v>
      </c>
      <c r="AI91" s="8">
        <v>1</v>
      </c>
      <c r="AJ91" s="8" t="s">
        <v>879</v>
      </c>
      <c r="AK91" s="8" t="s">
        <v>880</v>
      </c>
      <c r="AL91" s="8">
        <v>9.9999999999999998E-67</v>
      </c>
      <c r="AM91" s="8" t="s">
        <v>881</v>
      </c>
      <c r="AN91" s="8">
        <v>7.7410599999999999E-82</v>
      </c>
      <c r="AO91" s="8">
        <v>1</v>
      </c>
      <c r="AP91" s="10">
        <v>2</v>
      </c>
      <c r="AQ91" s="11">
        <v>5</v>
      </c>
    </row>
    <row r="92" spans="1:43" x14ac:dyDescent="0.2">
      <c r="A92"/>
      <c r="B92"/>
      <c r="C92"/>
      <c r="D92" s="8" t="s">
        <v>882</v>
      </c>
      <c r="E92" s="8" t="s">
        <v>883</v>
      </c>
      <c r="F92" s="8">
        <v>1.1000000000000002E-26</v>
      </c>
      <c r="G92"/>
      <c r="H92"/>
      <c r="I92"/>
      <c r="J92"/>
      <c r="K92"/>
      <c r="L92"/>
      <c r="M92" s="8" t="s">
        <v>884</v>
      </c>
      <c r="N92"/>
      <c r="O92"/>
      <c r="P92"/>
      <c r="Q92"/>
      <c r="R92"/>
      <c r="S92"/>
      <c r="T92"/>
      <c r="U92"/>
      <c r="V92"/>
      <c r="X92"/>
      <c r="Y92"/>
      <c r="Z92"/>
      <c r="AA92"/>
      <c r="AB92"/>
      <c r="AC92"/>
      <c r="AD92"/>
      <c r="AE92"/>
      <c r="AF92"/>
      <c r="AG92"/>
      <c r="AH92"/>
      <c r="AI92"/>
      <c r="AJ92"/>
      <c r="AL92"/>
      <c r="AM92"/>
      <c r="AN92" s="28"/>
      <c r="AO92"/>
      <c r="AP92"/>
      <c r="AQ92"/>
    </row>
    <row r="93" spans="1:43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</row>
    <row r="94" spans="1:43" ht="18.75" customHeight="1" x14ac:dyDescent="0.2">
      <c r="A94" s="8">
        <v>28</v>
      </c>
      <c r="B94" s="8" t="s">
        <v>196</v>
      </c>
      <c r="C94" s="8" t="s">
        <v>885</v>
      </c>
      <c r="D94" s="8" t="s">
        <v>886</v>
      </c>
      <c r="E94" s="8" t="s">
        <v>887</v>
      </c>
      <c r="F94" s="8">
        <v>6.5E-23</v>
      </c>
      <c r="G94" s="8">
        <v>1</v>
      </c>
      <c r="H94" s="9" t="s">
        <v>888</v>
      </c>
      <c r="I94" s="8">
        <v>1</v>
      </c>
      <c r="J94"/>
      <c r="K94" s="8" t="s">
        <v>889</v>
      </c>
      <c r="L94" s="8" t="s">
        <v>761</v>
      </c>
      <c r="M94" s="8" t="s">
        <v>890</v>
      </c>
      <c r="N94"/>
      <c r="O94" s="8">
        <v>0</v>
      </c>
      <c r="P94" s="10">
        <v>2</v>
      </c>
      <c r="Q94" s="8" t="s">
        <v>891</v>
      </c>
      <c r="R94" s="8">
        <v>0</v>
      </c>
      <c r="S94" s="8" t="s">
        <v>446</v>
      </c>
      <c r="T94" s="8" t="s">
        <v>546</v>
      </c>
      <c r="U94" s="8" t="s">
        <v>892</v>
      </c>
      <c r="V94" s="8" t="s">
        <v>688</v>
      </c>
      <c r="X94" s="8" t="s">
        <v>893</v>
      </c>
      <c r="Y94" s="8">
        <v>88</v>
      </c>
      <c r="Z94" s="8">
        <v>1</v>
      </c>
      <c r="AA94" s="10">
        <v>2</v>
      </c>
      <c r="AB94"/>
      <c r="AC94"/>
      <c r="AD94" s="8">
        <v>0</v>
      </c>
      <c r="AE94" s="32" t="s">
        <v>894</v>
      </c>
      <c r="AF94" s="8" t="s">
        <v>895</v>
      </c>
      <c r="AG94" s="8">
        <v>17.98</v>
      </c>
      <c r="AH94" s="8" t="s">
        <v>568</v>
      </c>
      <c r="AI94" s="8">
        <v>0</v>
      </c>
      <c r="AJ94" s="8" t="s">
        <v>896</v>
      </c>
      <c r="AK94" s="8" t="s">
        <v>897</v>
      </c>
      <c r="AL94" s="8">
        <v>0</v>
      </c>
      <c r="AM94" s="8" t="s">
        <v>898</v>
      </c>
      <c r="AN94" s="8">
        <v>1.1441600000000001E-86</v>
      </c>
      <c r="AO94" s="8">
        <v>1</v>
      </c>
      <c r="AP94" s="10">
        <v>1</v>
      </c>
      <c r="AQ94" s="11">
        <v>5</v>
      </c>
    </row>
    <row r="95" spans="1:43" ht="17.25" customHeight="1" x14ac:dyDescent="0.2">
      <c r="A95"/>
      <c r="B95"/>
      <c r="C95"/>
      <c r="D95" s="8" t="s">
        <v>899</v>
      </c>
      <c r="E95" s="8" t="s">
        <v>900</v>
      </c>
      <c r="F95" s="8">
        <v>1.7E-23</v>
      </c>
      <c r="G95"/>
      <c r="H95"/>
      <c r="I95"/>
      <c r="J95"/>
      <c r="K95" s="8" t="s">
        <v>901</v>
      </c>
      <c r="M95"/>
      <c r="N95"/>
      <c r="O95"/>
      <c r="P95"/>
      <c r="Q95"/>
      <c r="R95"/>
      <c r="S95"/>
      <c r="T95"/>
      <c r="U95"/>
      <c r="V95"/>
      <c r="X95" s="8" t="s">
        <v>902</v>
      </c>
      <c r="Y95" s="8">
        <v>85</v>
      </c>
      <c r="Z95"/>
      <c r="AA95"/>
      <c r="AB95"/>
      <c r="AC95"/>
      <c r="AD95"/>
      <c r="AE95"/>
      <c r="AF95"/>
      <c r="AG95"/>
      <c r="AH95"/>
      <c r="AI95"/>
      <c r="AJ95"/>
      <c r="AK95"/>
      <c r="AL95"/>
      <c r="AM95" s="8" t="s">
        <v>903</v>
      </c>
      <c r="AN95" s="8">
        <v>1.1441600000000001E-86</v>
      </c>
      <c r="AO95"/>
      <c r="AP95"/>
      <c r="AQ95"/>
    </row>
    <row r="96" spans="1:43" x14ac:dyDescent="0.2">
      <c r="A96"/>
      <c r="B96"/>
      <c r="C96"/>
      <c r="D96" s="8" t="s">
        <v>899</v>
      </c>
      <c r="E96" s="8" t="s">
        <v>900</v>
      </c>
      <c r="F96" s="8">
        <v>1.1000000000000001E-25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X96" s="8" t="s">
        <v>904</v>
      </c>
      <c r="Y96" s="8">
        <v>80</v>
      </c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</row>
    <row r="97" spans="1:43" ht="20.25" customHeight="1" x14ac:dyDescent="0.2">
      <c r="A97" s="8">
        <v>29</v>
      </c>
      <c r="B97" s="8" t="s">
        <v>197</v>
      </c>
      <c r="C97" s="8" t="s">
        <v>905</v>
      </c>
      <c r="D97" s="8" t="s">
        <v>906</v>
      </c>
      <c r="E97" s="8" t="s">
        <v>907</v>
      </c>
      <c r="F97" s="8">
        <v>2.9000000000000005E-8</v>
      </c>
      <c r="G97" s="8">
        <v>1</v>
      </c>
      <c r="H97" s="9" t="s">
        <v>908</v>
      </c>
      <c r="I97" s="8">
        <v>1</v>
      </c>
      <c r="J97" s="8" t="s">
        <v>909</v>
      </c>
      <c r="K97" s="8" t="s">
        <v>910</v>
      </c>
      <c r="L97" s="8" t="s">
        <v>761</v>
      </c>
      <c r="M97" s="8" t="s">
        <v>911</v>
      </c>
      <c r="N97" s="8" t="s">
        <v>912</v>
      </c>
      <c r="O97" s="8">
        <v>0</v>
      </c>
      <c r="P97" s="10">
        <v>2</v>
      </c>
      <c r="Q97" s="8" t="s">
        <v>913</v>
      </c>
      <c r="R97" s="8">
        <v>0</v>
      </c>
      <c r="S97" s="8" t="s">
        <v>458</v>
      </c>
      <c r="T97" s="8" t="s">
        <v>510</v>
      </c>
      <c r="U97" s="8" t="s">
        <v>914</v>
      </c>
      <c r="V97" s="8" t="s">
        <v>510</v>
      </c>
      <c r="X97" s="8" t="s">
        <v>915</v>
      </c>
      <c r="Y97" s="8">
        <v>76</v>
      </c>
      <c r="Z97" s="8">
        <v>1</v>
      </c>
      <c r="AA97" s="10">
        <v>2</v>
      </c>
      <c r="AB97" s="8" t="s">
        <v>916</v>
      </c>
      <c r="AC97" s="8">
        <v>0</v>
      </c>
      <c r="AD97" s="8">
        <v>1</v>
      </c>
      <c r="AE97" s="32" t="s">
        <v>917</v>
      </c>
      <c r="AF97" s="8" t="s">
        <v>918</v>
      </c>
      <c r="AG97" s="8">
        <v>27.67</v>
      </c>
      <c r="AH97" s="8" t="s">
        <v>568</v>
      </c>
      <c r="AI97" s="8">
        <v>0</v>
      </c>
      <c r="AJ97" s="8" t="s">
        <v>919</v>
      </c>
      <c r="AK97" s="8" t="s">
        <v>920</v>
      </c>
      <c r="AL97" s="28">
        <v>3.0000000000000003E-46</v>
      </c>
      <c r="AM97" s="8" t="s">
        <v>921</v>
      </c>
      <c r="AN97" s="8">
        <v>3.0285000000000004E-43</v>
      </c>
      <c r="AO97" s="8">
        <v>1</v>
      </c>
      <c r="AP97" s="10">
        <v>2</v>
      </c>
      <c r="AQ97" s="11">
        <v>6</v>
      </c>
    </row>
    <row r="98" spans="1:43" x14ac:dyDescent="0.2">
      <c r="A98"/>
      <c r="B98"/>
      <c r="C98"/>
      <c r="D98" s="8" t="s">
        <v>922</v>
      </c>
      <c r="E98" s="8" t="s">
        <v>923</v>
      </c>
      <c r="F98" s="8">
        <v>3.1E-6</v>
      </c>
      <c r="G98"/>
      <c r="H98" s="9" t="s">
        <v>924</v>
      </c>
      <c r="I98"/>
      <c r="J98" s="8" t="s">
        <v>925</v>
      </c>
      <c r="K98" s="8" t="s">
        <v>926</v>
      </c>
      <c r="L98" s="8" t="s">
        <v>761</v>
      </c>
      <c r="M98"/>
      <c r="N98"/>
      <c r="O98"/>
      <c r="P98"/>
      <c r="Q98"/>
      <c r="R98"/>
      <c r="S98"/>
      <c r="T98"/>
      <c r="U98"/>
      <c r="V98"/>
      <c r="X98" s="8" t="s">
        <v>927</v>
      </c>
      <c r="Y98" s="8">
        <v>64</v>
      </c>
      <c r="Z98"/>
      <c r="AA98"/>
      <c r="AB98" s="8" t="s">
        <v>928</v>
      </c>
      <c r="AC98" s="8">
        <v>0</v>
      </c>
      <c r="AD98"/>
      <c r="AE98"/>
      <c r="AF98"/>
      <c r="AG98"/>
      <c r="AH98"/>
      <c r="AI98"/>
      <c r="AJ98"/>
      <c r="AK98"/>
      <c r="AL98"/>
      <c r="AM98" s="8" t="s">
        <v>929</v>
      </c>
      <c r="AN98" s="8">
        <v>1.41903E-36</v>
      </c>
      <c r="AO98"/>
      <c r="AP98"/>
      <c r="AQ98"/>
    </row>
    <row r="99" spans="1:43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</row>
    <row r="100" spans="1:43" ht="34.5" customHeight="1" x14ac:dyDescent="0.2">
      <c r="A100" s="8">
        <v>30</v>
      </c>
      <c r="B100" s="8" t="s">
        <v>198</v>
      </c>
      <c r="C100" s="8" t="s">
        <v>930</v>
      </c>
      <c r="D100" s="8" t="s">
        <v>931</v>
      </c>
      <c r="E100" s="8" t="s">
        <v>932</v>
      </c>
      <c r="F100" s="8">
        <v>8.5999999999999997E-16</v>
      </c>
      <c r="G100" s="8">
        <v>1</v>
      </c>
      <c r="H100" s="9" t="s">
        <v>933</v>
      </c>
      <c r="I100" s="8">
        <v>1</v>
      </c>
      <c r="J100" s="8" t="s">
        <v>934</v>
      </c>
      <c r="K100" s="8" t="s">
        <v>935</v>
      </c>
      <c r="L100" s="8" t="s">
        <v>761</v>
      </c>
      <c r="M100" s="8" t="s">
        <v>505</v>
      </c>
      <c r="N100" s="8" t="s">
        <v>912</v>
      </c>
      <c r="O100" s="8">
        <v>1</v>
      </c>
      <c r="P100" s="10">
        <v>3</v>
      </c>
      <c r="Q100" s="8" t="s">
        <v>936</v>
      </c>
      <c r="R100" s="8">
        <v>0</v>
      </c>
      <c r="S100" s="8" t="s">
        <v>458</v>
      </c>
      <c r="T100" s="8" t="s">
        <v>546</v>
      </c>
      <c r="U100" s="8" t="s">
        <v>937</v>
      </c>
      <c r="V100"/>
      <c r="X100"/>
      <c r="Y100"/>
      <c r="Z100" s="8">
        <v>0</v>
      </c>
      <c r="AA100" s="10">
        <v>0</v>
      </c>
      <c r="AB100" s="8" t="s">
        <v>938</v>
      </c>
      <c r="AC100" s="8">
        <v>3.0000000000000001E-127</v>
      </c>
      <c r="AD100" s="8">
        <v>1</v>
      </c>
      <c r="AE100" s="32" t="s">
        <v>939</v>
      </c>
      <c r="AF100" s="8" t="s">
        <v>940</v>
      </c>
      <c r="AG100" s="8">
        <v>21.74</v>
      </c>
      <c r="AH100" s="8" t="s">
        <v>568</v>
      </c>
      <c r="AI100" s="8">
        <v>0</v>
      </c>
      <c r="AJ100" s="8" t="s">
        <v>941</v>
      </c>
      <c r="AK100" s="8" t="s">
        <v>942</v>
      </c>
      <c r="AL100" s="8">
        <v>4.9999999999999998E-95</v>
      </c>
      <c r="AM100" s="8" t="s">
        <v>943</v>
      </c>
      <c r="AN100" s="8">
        <v>0</v>
      </c>
      <c r="AO100" s="8">
        <v>1</v>
      </c>
      <c r="AP100" s="10">
        <v>2</v>
      </c>
      <c r="AQ100" s="11">
        <v>5</v>
      </c>
    </row>
    <row r="101" spans="1:43" ht="16.5" customHeight="1" x14ac:dyDescent="0.2">
      <c r="A101"/>
      <c r="B101"/>
      <c r="C101"/>
      <c r="D101"/>
      <c r="E101"/>
      <c r="F101"/>
      <c r="G101"/>
      <c r="H101"/>
      <c r="I101"/>
      <c r="J101" s="8" t="s">
        <v>935</v>
      </c>
      <c r="K101" s="8" t="s">
        <v>944</v>
      </c>
      <c r="L101" s="8" t="s">
        <v>761</v>
      </c>
      <c r="M101" s="8" t="s">
        <v>934</v>
      </c>
      <c r="N101"/>
      <c r="O101"/>
      <c r="P101"/>
      <c r="Q101"/>
      <c r="R101"/>
      <c r="S101"/>
      <c r="T101"/>
      <c r="U101"/>
      <c r="V101"/>
      <c r="X101"/>
      <c r="Y101"/>
      <c r="Z101"/>
      <c r="AA101"/>
      <c r="AB101" s="8" t="s">
        <v>945</v>
      </c>
      <c r="AC101" s="8">
        <v>2.0000000000000001E-127</v>
      </c>
      <c r="AD101"/>
      <c r="AE101"/>
      <c r="AF101"/>
      <c r="AG101"/>
      <c r="AH101"/>
      <c r="AI101"/>
      <c r="AJ101"/>
      <c r="AK101" s="8" t="s">
        <v>946</v>
      </c>
      <c r="AL101" s="8">
        <v>4.9999999999999998E-95</v>
      </c>
      <c r="AM101" s="8" t="s">
        <v>947</v>
      </c>
      <c r="AN101" s="8">
        <v>0</v>
      </c>
      <c r="AO101"/>
      <c r="AP101"/>
      <c r="AQ101"/>
    </row>
    <row r="102" spans="1:43" x14ac:dyDescent="0.2">
      <c r="A102"/>
      <c r="B102"/>
      <c r="C102"/>
      <c r="D102"/>
      <c r="E102"/>
      <c r="F102"/>
      <c r="G102"/>
      <c r="H102"/>
      <c r="I102"/>
      <c r="J102"/>
      <c r="K102" s="8" t="s">
        <v>934</v>
      </c>
      <c r="L102"/>
      <c r="M102"/>
      <c r="N102"/>
      <c r="O102"/>
      <c r="P102"/>
      <c r="Q102"/>
      <c r="R102"/>
      <c r="S102"/>
      <c r="T102"/>
      <c r="U102"/>
      <c r="V102"/>
      <c r="X102"/>
      <c r="Y102"/>
      <c r="Z102"/>
      <c r="AA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</row>
    <row r="103" spans="1:43" x14ac:dyDescent="0.2">
      <c r="A103" s="8">
        <v>31</v>
      </c>
      <c r="B103" s="8" t="s">
        <v>199</v>
      </c>
      <c r="C103" s="8" t="s">
        <v>948</v>
      </c>
      <c r="D103" s="8" t="s">
        <v>949</v>
      </c>
      <c r="E103" s="8" t="s">
        <v>950</v>
      </c>
      <c r="F103" s="8">
        <v>3.1E-14</v>
      </c>
      <c r="G103" s="8">
        <v>1</v>
      </c>
      <c r="H103" s="9" t="s">
        <v>951</v>
      </c>
      <c r="I103" s="8">
        <v>1</v>
      </c>
      <c r="J103" s="8" t="s">
        <v>952</v>
      </c>
      <c r="K103" s="8" t="s">
        <v>953</v>
      </c>
      <c r="L103" s="8" t="s">
        <v>748</v>
      </c>
      <c r="M103" s="8" t="s">
        <v>954</v>
      </c>
      <c r="N103" s="8" t="s">
        <v>955</v>
      </c>
      <c r="O103" s="8">
        <v>1</v>
      </c>
      <c r="P103" s="10">
        <v>3</v>
      </c>
      <c r="Q103" s="8" t="s">
        <v>956</v>
      </c>
      <c r="R103" s="8">
        <v>0</v>
      </c>
      <c r="S103" s="8" t="s">
        <v>458</v>
      </c>
      <c r="T103" s="8" t="s">
        <v>510</v>
      </c>
      <c r="U103" s="8" t="s">
        <v>605</v>
      </c>
      <c r="V103" s="8" t="s">
        <v>510</v>
      </c>
      <c r="X103" s="8" t="s">
        <v>957</v>
      </c>
      <c r="Y103" s="8">
        <v>94</v>
      </c>
      <c r="Z103" s="8">
        <v>1</v>
      </c>
      <c r="AA103" s="10">
        <v>2</v>
      </c>
      <c r="AB103" s="8" t="s">
        <v>958</v>
      </c>
      <c r="AC103" s="8">
        <v>0</v>
      </c>
      <c r="AD103" s="8">
        <v>1</v>
      </c>
      <c r="AE103" s="32" t="s">
        <v>959</v>
      </c>
      <c r="AF103" s="8" t="s">
        <v>960</v>
      </c>
      <c r="AG103" s="8">
        <v>96.04</v>
      </c>
      <c r="AH103" s="8" t="s">
        <v>568</v>
      </c>
      <c r="AI103" s="8">
        <v>1</v>
      </c>
      <c r="AJ103" s="8" t="s">
        <v>961</v>
      </c>
      <c r="AK103" s="8" t="s">
        <v>962</v>
      </c>
      <c r="AL103" s="8" t="s">
        <v>963</v>
      </c>
      <c r="AM103" s="8" t="s">
        <v>964</v>
      </c>
      <c r="AN103" s="8">
        <v>0</v>
      </c>
      <c r="AO103" s="8">
        <v>1</v>
      </c>
      <c r="AP103" s="10">
        <v>3</v>
      </c>
      <c r="AQ103" s="11">
        <v>8</v>
      </c>
    </row>
    <row r="104" spans="1:43" x14ac:dyDescent="0.2">
      <c r="A104"/>
      <c r="B104"/>
      <c r="C104"/>
      <c r="D104"/>
      <c r="E104"/>
      <c r="F104"/>
      <c r="G104"/>
      <c r="H104"/>
      <c r="I104"/>
      <c r="J104" s="8" t="s">
        <v>953</v>
      </c>
      <c r="K104" s="8" t="s">
        <v>954</v>
      </c>
      <c r="L104" s="8" t="s">
        <v>748</v>
      </c>
      <c r="M104" s="8" t="s">
        <v>665</v>
      </c>
      <c r="N104"/>
      <c r="O104"/>
      <c r="P104"/>
      <c r="Q104"/>
      <c r="R104"/>
      <c r="S104"/>
      <c r="T104"/>
      <c r="U104"/>
      <c r="V104"/>
      <c r="X104" s="8" t="s">
        <v>965</v>
      </c>
      <c r="Y104" s="8">
        <v>93</v>
      </c>
      <c r="Z104"/>
      <c r="AA104"/>
      <c r="AB104" s="8" t="s">
        <v>966</v>
      </c>
      <c r="AC104" s="8">
        <v>0</v>
      </c>
      <c r="AD104"/>
      <c r="AE104"/>
      <c r="AF104"/>
      <c r="AG104"/>
      <c r="AH104"/>
      <c r="AI104"/>
      <c r="AJ104"/>
      <c r="AK104"/>
      <c r="AL104"/>
      <c r="AM104" s="8" t="s">
        <v>967</v>
      </c>
      <c r="AN104" s="8">
        <v>0</v>
      </c>
      <c r="AO104"/>
      <c r="AP104"/>
      <c r="AQ104"/>
    </row>
    <row r="105" spans="1:43" x14ac:dyDescent="0.2">
      <c r="A105"/>
      <c r="B105"/>
      <c r="C105"/>
      <c r="D105"/>
      <c r="E105"/>
      <c r="F105"/>
      <c r="G105"/>
      <c r="H105"/>
      <c r="I105"/>
      <c r="J105" s="8" t="s">
        <v>954</v>
      </c>
      <c r="K105" s="8" t="s">
        <v>952</v>
      </c>
      <c r="L105" s="8" t="s">
        <v>748</v>
      </c>
      <c r="M105"/>
      <c r="N105"/>
      <c r="O105"/>
      <c r="P105"/>
      <c r="Q105"/>
      <c r="R105"/>
      <c r="S105"/>
      <c r="T105"/>
      <c r="U105"/>
      <c r="V105"/>
      <c r="X105" s="8" t="s">
        <v>968</v>
      </c>
      <c r="Y105" s="8">
        <v>93</v>
      </c>
      <c r="Z105"/>
      <c r="AA105"/>
      <c r="AB105" s="8" t="s">
        <v>969</v>
      </c>
      <c r="AC105" s="8">
        <v>0</v>
      </c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</row>
    <row r="106" spans="1:43" x14ac:dyDescent="0.2">
      <c r="A106" s="8">
        <v>32</v>
      </c>
      <c r="B106" s="8" t="s">
        <v>200</v>
      </c>
      <c r="C106" s="8" t="s">
        <v>970</v>
      </c>
      <c r="D106" s="8" t="s">
        <v>971</v>
      </c>
      <c r="E106" s="8" t="s">
        <v>972</v>
      </c>
      <c r="F106" s="8">
        <v>3E-11</v>
      </c>
      <c r="G106" s="8">
        <v>1</v>
      </c>
      <c r="H106" s="9" t="s">
        <v>973</v>
      </c>
      <c r="I106" s="8">
        <v>1</v>
      </c>
      <c r="J106" s="8" t="s">
        <v>974</v>
      </c>
      <c r="K106" s="8" t="s">
        <v>975</v>
      </c>
      <c r="L106" s="8" t="s">
        <v>771</v>
      </c>
      <c r="M106" s="8" t="s">
        <v>505</v>
      </c>
      <c r="N106"/>
      <c r="O106" s="8">
        <v>0</v>
      </c>
      <c r="P106" s="10">
        <v>2</v>
      </c>
      <c r="Q106" s="8" t="s">
        <v>976</v>
      </c>
      <c r="R106" s="8">
        <v>0</v>
      </c>
      <c r="S106" s="8" t="s">
        <v>458</v>
      </c>
      <c r="T106" s="8" t="s">
        <v>461</v>
      </c>
      <c r="U106" s="8" t="s">
        <v>977</v>
      </c>
      <c r="V106" s="8" t="s">
        <v>461</v>
      </c>
      <c r="X106" s="8" t="s">
        <v>978</v>
      </c>
      <c r="Y106" s="8">
        <v>74</v>
      </c>
      <c r="Z106" s="8">
        <v>1</v>
      </c>
      <c r="AA106" s="10">
        <v>2</v>
      </c>
      <c r="AB106" s="8" t="s">
        <v>979</v>
      </c>
      <c r="AC106" s="8">
        <v>3.0000000000000001E-159</v>
      </c>
      <c r="AD106" s="8">
        <v>1</v>
      </c>
      <c r="AE106" s="32" t="s">
        <v>980</v>
      </c>
      <c r="AF106" s="8" t="s">
        <v>981</v>
      </c>
      <c r="AG106" s="8">
        <v>35.979999999999997</v>
      </c>
      <c r="AH106" s="8" t="s">
        <v>568</v>
      </c>
      <c r="AI106" s="8">
        <v>1</v>
      </c>
      <c r="AJ106" s="8" t="s">
        <v>979</v>
      </c>
      <c r="AK106" s="8" t="s">
        <v>982</v>
      </c>
      <c r="AL106" s="8">
        <v>0</v>
      </c>
      <c r="AM106" s="8" t="s">
        <v>983</v>
      </c>
      <c r="AN106" s="8">
        <v>0</v>
      </c>
      <c r="AO106" s="8">
        <v>1</v>
      </c>
      <c r="AP106" s="10">
        <v>3</v>
      </c>
      <c r="AQ106" s="11">
        <v>7</v>
      </c>
    </row>
    <row r="107" spans="1:43" x14ac:dyDescent="0.2">
      <c r="A107"/>
      <c r="B107"/>
      <c r="C107"/>
      <c r="D107"/>
      <c r="E107" s="8" t="s">
        <v>972</v>
      </c>
      <c r="F107" s="8">
        <v>9.7000000000000003E-7</v>
      </c>
      <c r="G107"/>
      <c r="H107"/>
      <c r="I107"/>
      <c r="J107"/>
      <c r="K107" s="8" t="s">
        <v>984</v>
      </c>
      <c r="L107"/>
      <c r="M107"/>
      <c r="N107"/>
      <c r="O107"/>
      <c r="P107"/>
      <c r="Q107"/>
      <c r="R107"/>
      <c r="S107"/>
      <c r="T107"/>
      <c r="U107"/>
      <c r="V107"/>
      <c r="X107" s="8" t="s">
        <v>985</v>
      </c>
      <c r="Y107" s="8">
        <v>72</v>
      </c>
      <c r="Z107"/>
      <c r="AA107"/>
      <c r="AB107"/>
      <c r="AC107"/>
      <c r="AD107"/>
      <c r="AE107"/>
      <c r="AF107"/>
      <c r="AG107"/>
      <c r="AH107"/>
      <c r="AI107"/>
      <c r="AJ107"/>
      <c r="AK107" s="8" t="s">
        <v>986</v>
      </c>
      <c r="AL107" s="8">
        <v>0</v>
      </c>
      <c r="AM107" s="8" t="s">
        <v>987</v>
      </c>
      <c r="AN107" s="8">
        <v>2.0351600000000004E-176</v>
      </c>
      <c r="AO107"/>
      <c r="AP107"/>
      <c r="AQ107"/>
    </row>
    <row r="108" spans="1:43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</row>
    <row r="109" spans="1:43" x14ac:dyDescent="0.2">
      <c r="A109" s="8">
        <v>33</v>
      </c>
      <c r="B109" s="8" t="s">
        <v>201</v>
      </c>
      <c r="C109" s="8" t="s">
        <v>988</v>
      </c>
      <c r="D109" s="8" t="s">
        <v>989</v>
      </c>
      <c r="E109" s="8" t="s">
        <v>990</v>
      </c>
      <c r="F109" s="8">
        <v>1.3999999999999998E-19</v>
      </c>
      <c r="G109" s="8">
        <v>1</v>
      </c>
      <c r="H109" s="9" t="s">
        <v>991</v>
      </c>
      <c r="I109" s="8">
        <v>1</v>
      </c>
      <c r="J109" s="8" t="s">
        <v>992</v>
      </c>
      <c r="K109"/>
      <c r="L109"/>
      <c r="M109" s="8" t="s">
        <v>992</v>
      </c>
      <c r="N109"/>
      <c r="O109" s="8">
        <v>0</v>
      </c>
      <c r="P109" s="10">
        <v>2</v>
      </c>
      <c r="Q109" s="8" t="s">
        <v>993</v>
      </c>
      <c r="R109" s="8">
        <v>0</v>
      </c>
      <c r="S109" s="8" t="s">
        <v>805</v>
      </c>
      <c r="T109" s="8" t="s">
        <v>805</v>
      </c>
      <c r="U109" s="8" t="s">
        <v>892</v>
      </c>
      <c r="V109" s="8" t="s">
        <v>473</v>
      </c>
      <c r="X109" s="8" t="s">
        <v>994</v>
      </c>
      <c r="Y109" s="8">
        <v>79</v>
      </c>
      <c r="Z109" s="8">
        <v>1</v>
      </c>
      <c r="AA109" s="10">
        <v>2</v>
      </c>
      <c r="AB109"/>
      <c r="AC109"/>
      <c r="AD109" s="8">
        <v>0</v>
      </c>
      <c r="AE109" s="32" t="s">
        <v>995</v>
      </c>
      <c r="AF109" s="8" t="s">
        <v>996</v>
      </c>
      <c r="AG109" s="8">
        <v>14.88</v>
      </c>
      <c r="AH109" s="8" t="s">
        <v>568</v>
      </c>
      <c r="AI109" s="8">
        <v>0</v>
      </c>
      <c r="AJ109" s="8" t="s">
        <v>997</v>
      </c>
      <c r="AK109" s="8" t="s">
        <v>998</v>
      </c>
      <c r="AL109" s="8">
        <v>0</v>
      </c>
      <c r="AM109" s="8" t="s">
        <v>999</v>
      </c>
      <c r="AN109" s="8">
        <v>0</v>
      </c>
      <c r="AO109" s="8">
        <v>1</v>
      </c>
      <c r="AP109" s="10">
        <v>1</v>
      </c>
      <c r="AQ109" s="11">
        <v>5</v>
      </c>
    </row>
    <row r="110" spans="1:43" x14ac:dyDescent="0.2">
      <c r="A110"/>
      <c r="B110"/>
      <c r="C110"/>
      <c r="D110"/>
      <c r="E110"/>
      <c r="F110"/>
      <c r="G110"/>
      <c r="H110" s="9" t="s">
        <v>993</v>
      </c>
      <c r="I110"/>
      <c r="J110"/>
      <c r="K110"/>
      <c r="L110"/>
      <c r="M110" s="8" t="s">
        <v>1000</v>
      </c>
      <c r="N110" s="8" t="s">
        <v>545</v>
      </c>
      <c r="O110" s="8">
        <v>0</v>
      </c>
      <c r="P110"/>
      <c r="Q110"/>
      <c r="R110"/>
      <c r="S110"/>
      <c r="T110"/>
      <c r="U110"/>
      <c r="V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 s="8" t="s">
        <v>1001</v>
      </c>
      <c r="AL110" s="8">
        <v>0</v>
      </c>
      <c r="AM110" s="8" t="s">
        <v>1002</v>
      </c>
      <c r="AN110" s="8">
        <v>0</v>
      </c>
      <c r="AO110"/>
      <c r="AP110"/>
      <c r="AQ110"/>
    </row>
    <row r="111" spans="1:43" x14ac:dyDescent="0.2">
      <c r="A111"/>
      <c r="B111"/>
      <c r="C111"/>
      <c r="D111"/>
      <c r="E111"/>
      <c r="F111"/>
      <c r="G111"/>
      <c r="H111"/>
      <c r="I111" s="8">
        <v>1</v>
      </c>
      <c r="J111"/>
      <c r="K111"/>
      <c r="L111"/>
      <c r="M111"/>
      <c r="N111"/>
      <c r="O111"/>
      <c r="P111"/>
      <c r="Q111"/>
      <c r="R111"/>
      <c r="S111"/>
      <c r="T111"/>
      <c r="U111"/>
      <c r="V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 s="8" t="s">
        <v>1003</v>
      </c>
      <c r="AL111"/>
      <c r="AM111"/>
      <c r="AN111"/>
      <c r="AO111"/>
      <c r="AP111"/>
      <c r="AQ111"/>
    </row>
    <row r="112" spans="1:43" x14ac:dyDescent="0.2">
      <c r="A112" s="8">
        <v>34</v>
      </c>
      <c r="B112" s="8" t="s">
        <v>202</v>
      </c>
      <c r="C112" s="8" t="s">
        <v>1004</v>
      </c>
      <c r="D112" s="8" t="s">
        <v>788</v>
      </c>
      <c r="E112" s="8" t="s">
        <v>789</v>
      </c>
      <c r="F112" s="8">
        <v>3.8E-13</v>
      </c>
      <c r="G112" s="8">
        <v>1</v>
      </c>
      <c r="H112" s="9" t="s">
        <v>1005</v>
      </c>
      <c r="I112" s="8">
        <v>1</v>
      </c>
      <c r="J112"/>
      <c r="K112" s="8" t="s">
        <v>1006</v>
      </c>
      <c r="L112" s="8" t="s">
        <v>761</v>
      </c>
      <c r="M112" s="8" t="s">
        <v>505</v>
      </c>
      <c r="N112" s="8" t="s">
        <v>545</v>
      </c>
      <c r="O112" s="8">
        <v>0</v>
      </c>
      <c r="P112" s="10">
        <v>2</v>
      </c>
      <c r="Q112" s="8" t="s">
        <v>1007</v>
      </c>
      <c r="R112" s="8">
        <v>0</v>
      </c>
      <c r="S112" s="8" t="s">
        <v>458</v>
      </c>
      <c r="T112" s="8" t="s">
        <v>461</v>
      </c>
      <c r="U112" s="8" t="s">
        <v>649</v>
      </c>
      <c r="V112" s="8" t="s">
        <v>510</v>
      </c>
      <c r="X112" s="8" t="s">
        <v>1008</v>
      </c>
      <c r="Y112" s="8">
        <v>70</v>
      </c>
      <c r="Z112" s="8">
        <v>1</v>
      </c>
      <c r="AA112" s="10">
        <v>2</v>
      </c>
      <c r="AB112" s="8" t="s">
        <v>1009</v>
      </c>
      <c r="AC112" s="8">
        <v>3E-175</v>
      </c>
      <c r="AD112" s="8">
        <v>1</v>
      </c>
      <c r="AE112" s="32" t="s">
        <v>1010</v>
      </c>
      <c r="AF112" s="8" t="s">
        <v>1011</v>
      </c>
      <c r="AG112" s="8">
        <v>26.87</v>
      </c>
      <c r="AH112" s="8" t="s">
        <v>568</v>
      </c>
      <c r="AI112" s="8">
        <v>0</v>
      </c>
      <c r="AJ112" s="8" t="s">
        <v>1012</v>
      </c>
      <c r="AK112" s="8" t="s">
        <v>1013</v>
      </c>
      <c r="AL112" s="8">
        <v>0.36</v>
      </c>
      <c r="AM112"/>
      <c r="AN112"/>
      <c r="AO112" s="8">
        <v>0</v>
      </c>
      <c r="AP112" s="10">
        <v>1</v>
      </c>
      <c r="AQ112" s="11">
        <v>5</v>
      </c>
    </row>
    <row r="113" spans="1:43" x14ac:dyDescent="0.2">
      <c r="A113"/>
      <c r="B113"/>
      <c r="C113"/>
      <c r="D113"/>
      <c r="E113"/>
      <c r="F113"/>
      <c r="G113"/>
      <c r="H113" s="9" t="s">
        <v>1014</v>
      </c>
      <c r="I113" s="8">
        <v>1</v>
      </c>
      <c r="J113"/>
      <c r="K113" s="8" t="s">
        <v>1015</v>
      </c>
      <c r="L113" s="8" t="s">
        <v>761</v>
      </c>
      <c r="M113"/>
      <c r="N113"/>
      <c r="O113"/>
      <c r="P113"/>
      <c r="Q113"/>
      <c r="R113"/>
      <c r="S113"/>
      <c r="T113"/>
      <c r="U113"/>
      <c r="V113"/>
      <c r="X113" s="8" t="s">
        <v>1016</v>
      </c>
      <c r="Y113" s="8">
        <v>69</v>
      </c>
      <c r="Z113"/>
      <c r="AA113"/>
      <c r="AB113"/>
      <c r="AC113"/>
      <c r="AD113"/>
      <c r="AE113"/>
      <c r="AF113"/>
      <c r="AG113"/>
      <c r="AH113"/>
      <c r="AI113"/>
      <c r="AJ113"/>
      <c r="AL113"/>
      <c r="AM113"/>
      <c r="AN113"/>
      <c r="AO113"/>
      <c r="AP113"/>
      <c r="AQ113"/>
    </row>
    <row r="114" spans="1:43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</row>
    <row r="115" spans="1:43" x14ac:dyDescent="0.2">
      <c r="A115" s="8">
        <v>35</v>
      </c>
      <c r="B115" s="8" t="s">
        <v>203</v>
      </c>
      <c r="C115" s="8" t="s">
        <v>1017</v>
      </c>
      <c r="D115" s="8" t="s">
        <v>1018</v>
      </c>
      <c r="E115" s="8" t="s">
        <v>1019</v>
      </c>
      <c r="F115" s="8">
        <v>9.9000000000000008E-3</v>
      </c>
      <c r="G115" s="8">
        <v>0</v>
      </c>
      <c r="H115" s="9" t="s">
        <v>1020</v>
      </c>
      <c r="I115" s="8">
        <v>1</v>
      </c>
      <c r="J115" s="8" t="s">
        <v>1021</v>
      </c>
      <c r="K115" s="8" t="s">
        <v>1021</v>
      </c>
      <c r="L115" s="8" t="s">
        <v>761</v>
      </c>
      <c r="M115" s="8" t="s">
        <v>1021</v>
      </c>
      <c r="N115" s="8" t="s">
        <v>726</v>
      </c>
      <c r="O115" s="8">
        <v>1</v>
      </c>
      <c r="P115" s="10">
        <v>2</v>
      </c>
      <c r="Q115" s="8" t="s">
        <v>1022</v>
      </c>
      <c r="R115" s="8">
        <v>0</v>
      </c>
      <c r="S115" s="8" t="s">
        <v>458</v>
      </c>
      <c r="T115" s="8" t="s">
        <v>461</v>
      </c>
      <c r="U115" s="8" t="s">
        <v>605</v>
      </c>
      <c r="V115" s="8" t="s">
        <v>510</v>
      </c>
      <c r="X115" s="8" t="s">
        <v>1023</v>
      </c>
      <c r="Y115" s="8">
        <v>70</v>
      </c>
      <c r="Z115" s="8">
        <v>1</v>
      </c>
      <c r="AA115" s="10">
        <v>2</v>
      </c>
      <c r="AB115" s="8" t="s">
        <v>1024</v>
      </c>
      <c r="AC115" s="8">
        <v>0</v>
      </c>
      <c r="AD115" s="8">
        <v>1</v>
      </c>
      <c r="AE115" s="32" t="s">
        <v>1025</v>
      </c>
      <c r="AF115" s="8" t="s">
        <v>1026</v>
      </c>
      <c r="AG115" s="8">
        <v>100</v>
      </c>
      <c r="AH115" s="8" t="s">
        <v>568</v>
      </c>
      <c r="AI115" s="8">
        <v>1</v>
      </c>
      <c r="AJ115" s="8" t="s">
        <v>1024</v>
      </c>
      <c r="AK115" s="8" t="s">
        <v>1027</v>
      </c>
      <c r="AL115" s="8">
        <v>0</v>
      </c>
      <c r="AM115" s="8" t="s">
        <v>1028</v>
      </c>
      <c r="AN115" s="8">
        <v>9.2203700000000001E-137</v>
      </c>
      <c r="AO115" s="8">
        <v>1</v>
      </c>
      <c r="AP115" s="10">
        <v>3</v>
      </c>
      <c r="AQ115" s="11">
        <v>7</v>
      </c>
    </row>
    <row r="116" spans="1:43" x14ac:dyDescent="0.2">
      <c r="A116"/>
      <c r="B116"/>
      <c r="C116"/>
      <c r="D116" s="8" t="s">
        <v>1018</v>
      </c>
      <c r="E116" s="8" t="s">
        <v>1019</v>
      </c>
      <c r="F116" s="8">
        <v>3.6000000000000002E-4</v>
      </c>
      <c r="G116"/>
      <c r="H116"/>
      <c r="I116"/>
      <c r="J116" s="8" t="s">
        <v>1029</v>
      </c>
      <c r="K116" s="8" t="s">
        <v>1030</v>
      </c>
      <c r="L116" s="8" t="s">
        <v>761</v>
      </c>
      <c r="M116" s="8" t="s">
        <v>1029</v>
      </c>
      <c r="N116"/>
      <c r="O116"/>
      <c r="P116"/>
      <c r="Q116"/>
      <c r="R116"/>
      <c r="S116"/>
      <c r="T116"/>
      <c r="U116"/>
      <c r="V116"/>
      <c r="X116" s="8" t="s">
        <v>1031</v>
      </c>
      <c r="Y116"/>
      <c r="Z116"/>
      <c r="AA116"/>
      <c r="AB116"/>
      <c r="AC116"/>
      <c r="AD116"/>
      <c r="AE116"/>
      <c r="AF116"/>
      <c r="AG116"/>
      <c r="AH116"/>
      <c r="AI116"/>
      <c r="AJ116"/>
      <c r="AL116"/>
      <c r="AM116"/>
      <c r="AN116"/>
      <c r="AO116"/>
      <c r="AP116"/>
      <c r="AQ116"/>
    </row>
    <row r="117" spans="1:43" x14ac:dyDescent="0.2">
      <c r="A117"/>
      <c r="B117"/>
      <c r="C117"/>
      <c r="D117" s="8" t="s">
        <v>1018</v>
      </c>
      <c r="E117" s="8" t="s">
        <v>1019</v>
      </c>
      <c r="F117" s="8">
        <v>2.5999999999999995E-2</v>
      </c>
      <c r="G117"/>
      <c r="H117"/>
      <c r="I117"/>
      <c r="J117"/>
      <c r="K117" s="8" t="s">
        <v>1029</v>
      </c>
      <c r="L117" s="8" t="s">
        <v>761</v>
      </c>
      <c r="M117" s="8" t="s">
        <v>1030</v>
      </c>
      <c r="N117"/>
      <c r="O117"/>
      <c r="P117"/>
      <c r="Q117"/>
      <c r="R117"/>
      <c r="S117"/>
      <c r="T117"/>
      <c r="U117"/>
      <c r="V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</row>
    <row r="118" spans="1:43" x14ac:dyDescent="0.2">
      <c r="A118"/>
      <c r="B118"/>
      <c r="C118"/>
      <c r="D118" s="8" t="s">
        <v>1018</v>
      </c>
      <c r="E118" s="8" t="s">
        <v>1019</v>
      </c>
      <c r="F118" s="8">
        <v>3.8999999999999999E-5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</row>
    <row r="119" spans="1:43" x14ac:dyDescent="0.2">
      <c r="A119"/>
      <c r="B119"/>
      <c r="C119"/>
      <c r="D119" s="8" t="s">
        <v>1032</v>
      </c>
      <c r="E119" s="8" t="s">
        <v>1033</v>
      </c>
      <c r="F119" s="8">
        <v>1.1E-46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</row>
    <row r="120" spans="1:43" x14ac:dyDescent="0.2">
      <c r="A120" s="8">
        <v>36</v>
      </c>
      <c r="B120" s="8" t="s">
        <v>204</v>
      </c>
      <c r="C120" s="8" t="s">
        <v>1034</v>
      </c>
      <c r="D120" s="8" t="s">
        <v>788</v>
      </c>
      <c r="E120" s="8" t="s">
        <v>789</v>
      </c>
      <c r="F120" s="8">
        <v>1.5000000000000002E-13</v>
      </c>
      <c r="G120" s="8">
        <v>1</v>
      </c>
      <c r="H120" s="9" t="s">
        <v>1035</v>
      </c>
      <c r="I120" s="8">
        <v>1</v>
      </c>
      <c r="J120" s="8" t="s">
        <v>1036</v>
      </c>
      <c r="K120" s="8" t="s">
        <v>1037</v>
      </c>
      <c r="L120" s="8" t="s">
        <v>761</v>
      </c>
      <c r="M120" s="8" t="s">
        <v>1038</v>
      </c>
      <c r="N120"/>
      <c r="O120" s="8">
        <v>0</v>
      </c>
      <c r="P120" s="10">
        <v>2</v>
      </c>
      <c r="Q120" s="8" t="s">
        <v>1039</v>
      </c>
      <c r="R120" s="8">
        <v>0</v>
      </c>
      <c r="S120" s="8" t="s">
        <v>458</v>
      </c>
      <c r="T120" s="8" t="s">
        <v>461</v>
      </c>
      <c r="U120" s="8" t="s">
        <v>1040</v>
      </c>
      <c r="V120" s="8" t="s">
        <v>461</v>
      </c>
      <c r="X120" s="8" t="s">
        <v>1041</v>
      </c>
      <c r="Y120" s="8">
        <v>70</v>
      </c>
      <c r="Z120" s="8">
        <v>1</v>
      </c>
      <c r="AA120" s="10">
        <v>2</v>
      </c>
      <c r="AB120"/>
      <c r="AC120"/>
      <c r="AD120" s="8">
        <v>1</v>
      </c>
      <c r="AE120" s="32" t="s">
        <v>1042</v>
      </c>
      <c r="AF120" s="8" t="s">
        <v>1043</v>
      </c>
      <c r="AG120" s="8">
        <v>20.48</v>
      </c>
      <c r="AH120" s="8" t="s">
        <v>568</v>
      </c>
      <c r="AI120" s="8">
        <v>0</v>
      </c>
      <c r="AJ120" s="8" t="s">
        <v>1044</v>
      </c>
      <c r="AK120" s="8" t="s">
        <v>1045</v>
      </c>
      <c r="AL120" s="8">
        <v>2.9999999999999999E-38</v>
      </c>
      <c r="AM120"/>
      <c r="AN120"/>
      <c r="AO120" s="8">
        <v>1</v>
      </c>
      <c r="AP120" s="10">
        <v>2</v>
      </c>
      <c r="AQ120" s="11">
        <v>6</v>
      </c>
    </row>
    <row r="121" spans="1:43" x14ac:dyDescent="0.2">
      <c r="A121"/>
      <c r="B121"/>
      <c r="C121"/>
      <c r="D121" s="8" t="s">
        <v>1046</v>
      </c>
      <c r="E121" s="8" t="s">
        <v>1047</v>
      </c>
      <c r="F121" s="8">
        <v>5.5000000000000004E-9</v>
      </c>
      <c r="G121"/>
      <c r="H121"/>
      <c r="I121"/>
      <c r="J121"/>
      <c r="K121" s="8" t="s">
        <v>1048</v>
      </c>
      <c r="L121" s="8" t="s">
        <v>761</v>
      </c>
      <c r="M121" s="8" t="s">
        <v>1049</v>
      </c>
      <c r="N121" s="8" t="s">
        <v>1050</v>
      </c>
      <c r="O121"/>
      <c r="P121"/>
      <c r="R121"/>
      <c r="S121"/>
      <c r="T121"/>
      <c r="U121"/>
      <c r="V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</row>
    <row r="122" spans="1:43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 s="8" t="s">
        <v>1051</v>
      </c>
      <c r="N122"/>
      <c r="O122"/>
      <c r="P122"/>
      <c r="Q122"/>
      <c r="R122"/>
      <c r="S122"/>
      <c r="T122"/>
      <c r="U122"/>
      <c r="V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</row>
    <row r="123" spans="1:43" x14ac:dyDescent="0.2">
      <c r="A123" s="8">
        <v>37</v>
      </c>
      <c r="B123" s="8" t="s">
        <v>205</v>
      </c>
      <c r="C123" s="8" t="s">
        <v>1052</v>
      </c>
      <c r="D123" s="8" t="s">
        <v>788</v>
      </c>
      <c r="E123" s="8" t="s">
        <v>789</v>
      </c>
      <c r="F123" s="8">
        <v>2.3999999999999999E-12</v>
      </c>
      <c r="G123" s="8">
        <v>1</v>
      </c>
      <c r="H123" s="9" t="s">
        <v>1053</v>
      </c>
      <c r="I123" s="8">
        <v>1</v>
      </c>
      <c r="J123"/>
      <c r="K123"/>
      <c r="L123"/>
      <c r="M123" s="8" t="s">
        <v>1054</v>
      </c>
      <c r="N123" s="8" t="s">
        <v>1055</v>
      </c>
      <c r="O123" s="8">
        <v>0</v>
      </c>
      <c r="P123" s="10">
        <v>2</v>
      </c>
      <c r="Q123" s="8" t="s">
        <v>1056</v>
      </c>
      <c r="R123" s="8">
        <v>0</v>
      </c>
      <c r="S123" s="8" t="s">
        <v>458</v>
      </c>
      <c r="T123" s="8" t="s">
        <v>510</v>
      </c>
      <c r="U123" s="8" t="s">
        <v>1057</v>
      </c>
      <c r="V123"/>
      <c r="X123" s="8" t="s">
        <v>1058</v>
      </c>
      <c r="Y123"/>
      <c r="Z123" s="8">
        <v>0</v>
      </c>
      <c r="AA123" s="10">
        <v>0</v>
      </c>
      <c r="AB123"/>
      <c r="AC123"/>
      <c r="AD123" s="8">
        <v>0</v>
      </c>
      <c r="AE123" s="32" t="s">
        <v>1059</v>
      </c>
      <c r="AF123" s="8" t="s">
        <v>1060</v>
      </c>
      <c r="AG123" s="8">
        <v>19.399999999999999</v>
      </c>
      <c r="AH123" s="8" t="s">
        <v>568</v>
      </c>
      <c r="AI123" s="8">
        <v>0</v>
      </c>
      <c r="AJ123" s="8" t="s">
        <v>1061</v>
      </c>
      <c r="AK123" s="8" t="s">
        <v>1062</v>
      </c>
      <c r="AL123" s="8">
        <v>0.88</v>
      </c>
      <c r="AM123" s="8" t="s">
        <v>1063</v>
      </c>
      <c r="AN123" s="8">
        <v>3.9907699999999998E-102</v>
      </c>
      <c r="AO123" s="8">
        <v>0</v>
      </c>
      <c r="AP123" s="10">
        <v>0</v>
      </c>
      <c r="AQ123" s="11">
        <v>2</v>
      </c>
    </row>
    <row r="124" spans="1:43" x14ac:dyDescent="0.2">
      <c r="A124"/>
      <c r="B124"/>
      <c r="C124"/>
      <c r="D124"/>
      <c r="E124"/>
      <c r="F124"/>
      <c r="G124"/>
      <c r="H124" s="9" t="s">
        <v>1056</v>
      </c>
      <c r="I124" s="8">
        <v>1</v>
      </c>
      <c r="J124"/>
      <c r="K124"/>
      <c r="L124"/>
      <c r="M124" s="8" t="s">
        <v>1064</v>
      </c>
      <c r="N124" s="8" t="s">
        <v>726</v>
      </c>
      <c r="O124"/>
      <c r="P124"/>
      <c r="Q124"/>
      <c r="R124"/>
      <c r="S124"/>
      <c r="T124"/>
      <c r="U124"/>
      <c r="V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 s="8" t="s">
        <v>1065</v>
      </c>
      <c r="AN124" s="8">
        <v>7.3732400000000003E-30</v>
      </c>
      <c r="AO124"/>
      <c r="AP124"/>
      <c r="AQ124"/>
    </row>
    <row r="125" spans="1:43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</row>
    <row r="126" spans="1:43" x14ac:dyDescent="0.2">
      <c r="A126" s="8">
        <v>38</v>
      </c>
      <c r="B126" s="8" t="s">
        <v>206</v>
      </c>
      <c r="C126" s="8" t="s">
        <v>1066</v>
      </c>
      <c r="D126" s="8" t="s">
        <v>1018</v>
      </c>
      <c r="E126" s="8" t="s">
        <v>1019</v>
      </c>
      <c r="F126" s="8">
        <v>3.3999999999999996E-6</v>
      </c>
      <c r="G126" s="8">
        <v>1</v>
      </c>
      <c r="H126" s="9" t="s">
        <v>1067</v>
      </c>
      <c r="I126" s="8">
        <v>1</v>
      </c>
      <c r="J126" s="8" t="s">
        <v>1068</v>
      </c>
      <c r="K126" s="8" t="s">
        <v>1068</v>
      </c>
      <c r="L126" s="8" t="s">
        <v>766</v>
      </c>
      <c r="M126" s="8" t="s">
        <v>1069</v>
      </c>
      <c r="N126"/>
      <c r="O126" s="8">
        <v>1</v>
      </c>
      <c r="P126" s="10">
        <v>3</v>
      </c>
      <c r="Q126" s="8" t="s">
        <v>1070</v>
      </c>
      <c r="R126" s="8">
        <v>0</v>
      </c>
      <c r="S126" s="8" t="s">
        <v>805</v>
      </c>
      <c r="T126" s="8" t="s">
        <v>805</v>
      </c>
      <c r="U126" s="8" t="s">
        <v>1071</v>
      </c>
      <c r="V126"/>
      <c r="X126" s="8" t="s">
        <v>1072</v>
      </c>
      <c r="Y126"/>
      <c r="Z126" s="8">
        <v>0</v>
      </c>
      <c r="AA126" s="10">
        <v>0</v>
      </c>
      <c r="AB126"/>
      <c r="AC126"/>
      <c r="AD126" s="8">
        <v>0</v>
      </c>
      <c r="AE126" s="32" t="s">
        <v>1073</v>
      </c>
      <c r="AF126" s="8" t="s">
        <v>1074</v>
      </c>
      <c r="AG126" s="8">
        <v>11.11</v>
      </c>
      <c r="AH126" s="8" t="s">
        <v>568</v>
      </c>
      <c r="AI126" s="8">
        <v>0</v>
      </c>
      <c r="AJ126" s="8" t="s">
        <v>1075</v>
      </c>
      <c r="AK126" s="8" t="s">
        <v>1076</v>
      </c>
      <c r="AL126" s="8">
        <v>0</v>
      </c>
      <c r="AM126" s="8" t="s">
        <v>1077</v>
      </c>
      <c r="AN126" s="8">
        <v>0</v>
      </c>
      <c r="AO126" s="8">
        <v>1</v>
      </c>
      <c r="AP126" s="10">
        <v>1</v>
      </c>
      <c r="AQ126" s="11">
        <v>4</v>
      </c>
    </row>
    <row r="127" spans="1:43" x14ac:dyDescent="0.2">
      <c r="A127"/>
      <c r="B127"/>
      <c r="C127"/>
      <c r="D127"/>
      <c r="E127"/>
      <c r="F127"/>
      <c r="G127"/>
      <c r="H127"/>
      <c r="I127"/>
      <c r="J127" s="8" t="s">
        <v>1078</v>
      </c>
      <c r="K127" s="8" t="s">
        <v>1079</v>
      </c>
      <c r="L127" s="8" t="s">
        <v>761</v>
      </c>
      <c r="M127"/>
      <c r="N127"/>
      <c r="O127"/>
      <c r="P127"/>
      <c r="Q127"/>
      <c r="R127"/>
      <c r="S127"/>
      <c r="T127"/>
      <c r="U127"/>
      <c r="V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M127" s="8" t="s">
        <v>1080</v>
      </c>
      <c r="AN127" s="8">
        <v>2.2271999999999995E-77</v>
      </c>
      <c r="AO127"/>
      <c r="AP127"/>
      <c r="AQ127"/>
    </row>
    <row r="128" spans="1:43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</row>
    <row r="129" spans="1:43" x14ac:dyDescent="0.2">
      <c r="A129" s="8">
        <v>39</v>
      </c>
      <c r="B129" s="8" t="s">
        <v>207</v>
      </c>
      <c r="C129" s="8" t="s">
        <v>1081</v>
      </c>
      <c r="D129" s="8" t="s">
        <v>1018</v>
      </c>
      <c r="E129" s="8" t="s">
        <v>1019</v>
      </c>
      <c r="F129" s="8">
        <v>0.02</v>
      </c>
      <c r="G129" s="8">
        <v>0</v>
      </c>
      <c r="H129" s="9" t="s">
        <v>1082</v>
      </c>
      <c r="I129" s="8">
        <v>1</v>
      </c>
      <c r="J129" s="8" t="s">
        <v>1083</v>
      </c>
      <c r="K129" s="8" t="s">
        <v>1084</v>
      </c>
      <c r="L129" s="8" t="s">
        <v>761</v>
      </c>
      <c r="M129" s="8" t="s">
        <v>1083</v>
      </c>
      <c r="N129"/>
      <c r="O129" s="8">
        <v>1</v>
      </c>
      <c r="P129" s="10">
        <v>2</v>
      </c>
      <c r="Q129" s="8" t="s">
        <v>1085</v>
      </c>
      <c r="R129" s="8">
        <v>0</v>
      </c>
      <c r="S129" s="8" t="s">
        <v>458</v>
      </c>
      <c r="T129" s="8" t="s">
        <v>510</v>
      </c>
      <c r="U129" s="8" t="s">
        <v>605</v>
      </c>
      <c r="V129" s="8" t="s">
        <v>510</v>
      </c>
      <c r="X129" s="8" t="s">
        <v>1031</v>
      </c>
      <c r="Y129"/>
      <c r="Z129" s="8">
        <v>0</v>
      </c>
      <c r="AA129" s="10">
        <v>1</v>
      </c>
      <c r="AB129"/>
      <c r="AC129"/>
      <c r="AD129" s="8">
        <v>0</v>
      </c>
      <c r="AE129" s="32" t="s">
        <v>1086</v>
      </c>
      <c r="AF129" s="8" t="s">
        <v>1087</v>
      </c>
      <c r="AG129" s="8">
        <v>21.96</v>
      </c>
      <c r="AH129" s="8" t="s">
        <v>568</v>
      </c>
      <c r="AI129" s="8">
        <v>0</v>
      </c>
      <c r="AJ129" s="8" t="s">
        <v>1088</v>
      </c>
      <c r="AK129" s="8" t="s">
        <v>1089</v>
      </c>
      <c r="AL129" s="28">
        <v>1.9999999999999999E-28</v>
      </c>
      <c r="AM129"/>
      <c r="AN129"/>
      <c r="AO129" s="8">
        <v>0</v>
      </c>
      <c r="AP129" s="10">
        <v>0</v>
      </c>
      <c r="AQ129" s="11">
        <v>3</v>
      </c>
    </row>
    <row r="130" spans="1:43" x14ac:dyDescent="0.2">
      <c r="A130"/>
      <c r="B130"/>
      <c r="C130"/>
      <c r="D130" s="8" t="s">
        <v>1018</v>
      </c>
      <c r="E130" s="8" t="s">
        <v>1019</v>
      </c>
      <c r="F130" s="8">
        <v>6.9E-6</v>
      </c>
      <c r="G130"/>
      <c r="H130"/>
      <c r="I130"/>
      <c r="J130" s="8" t="s">
        <v>1090</v>
      </c>
      <c r="K130" s="8" t="s">
        <v>1091</v>
      </c>
      <c r="L130" s="8" t="s">
        <v>761</v>
      </c>
      <c r="M130" s="8" t="s">
        <v>1091</v>
      </c>
      <c r="N130"/>
      <c r="O130"/>
      <c r="P130"/>
      <c r="Q130"/>
      <c r="R130"/>
      <c r="S130"/>
      <c r="T130"/>
      <c r="U130"/>
      <c r="V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M130"/>
      <c r="AN130"/>
      <c r="AO130"/>
      <c r="AP130"/>
      <c r="AQ130"/>
    </row>
    <row r="131" spans="1:43" x14ac:dyDescent="0.2">
      <c r="A131"/>
      <c r="B131"/>
      <c r="C131"/>
      <c r="D131" s="8" t="s">
        <v>1018</v>
      </c>
      <c r="E131" s="8" t="s">
        <v>1019</v>
      </c>
      <c r="F131" s="8">
        <v>4.7999999999999996E-7</v>
      </c>
      <c r="G131"/>
      <c r="H131"/>
      <c r="I131"/>
      <c r="J131"/>
      <c r="K131" s="8" t="s">
        <v>1083</v>
      </c>
      <c r="L131" s="8" t="s">
        <v>761</v>
      </c>
      <c r="M131"/>
      <c r="N131"/>
      <c r="O131"/>
      <c r="P131"/>
      <c r="Q131"/>
      <c r="R131"/>
      <c r="S131"/>
      <c r="T131"/>
      <c r="U131"/>
      <c r="V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</row>
    <row r="132" spans="1:43" x14ac:dyDescent="0.2">
      <c r="A132"/>
      <c r="B132"/>
      <c r="C132"/>
      <c r="D132" s="8" t="s">
        <v>1018</v>
      </c>
      <c r="E132" s="8" t="s">
        <v>1019</v>
      </c>
      <c r="F132" s="8">
        <v>5.5999999999999999E-5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</row>
    <row r="133" spans="1:43" x14ac:dyDescent="0.2">
      <c r="A133" s="8">
        <v>40</v>
      </c>
      <c r="B133" s="8" t="s">
        <v>208</v>
      </c>
      <c r="C133" s="8" t="s">
        <v>1092</v>
      </c>
      <c r="D133"/>
      <c r="E133"/>
      <c r="F133"/>
      <c r="G133" s="8">
        <v>0</v>
      </c>
      <c r="H133" s="9" t="s">
        <v>1093</v>
      </c>
      <c r="I133" s="8">
        <v>1</v>
      </c>
      <c r="J133" s="8" t="s">
        <v>1094</v>
      </c>
      <c r="K133" s="8" t="s">
        <v>1095</v>
      </c>
      <c r="L133" s="8" t="s">
        <v>766</v>
      </c>
      <c r="M133"/>
      <c r="N133"/>
      <c r="O133" s="8">
        <v>0</v>
      </c>
      <c r="P133" s="10">
        <v>1</v>
      </c>
      <c r="Q133" s="8" t="s">
        <v>1096</v>
      </c>
      <c r="R133" s="8">
        <v>0</v>
      </c>
      <c r="S133" s="8" t="s">
        <v>458</v>
      </c>
      <c r="T133" s="8" t="s">
        <v>510</v>
      </c>
      <c r="U133" s="8" t="s">
        <v>511</v>
      </c>
      <c r="V133" s="8" t="s">
        <v>510</v>
      </c>
      <c r="X133" s="8" t="s">
        <v>1097</v>
      </c>
      <c r="Y133"/>
      <c r="Z133" s="8">
        <v>0</v>
      </c>
      <c r="AA133" s="10">
        <v>1</v>
      </c>
      <c r="AB133"/>
      <c r="AC133"/>
      <c r="AD133" s="8">
        <v>0</v>
      </c>
      <c r="AE133" s="32" t="s">
        <v>1098</v>
      </c>
      <c r="AF133" s="8" t="s">
        <v>1099</v>
      </c>
      <c r="AG133" s="8">
        <v>23</v>
      </c>
      <c r="AH133" s="8" t="s">
        <v>568</v>
      </c>
      <c r="AI133" s="8">
        <v>0</v>
      </c>
      <c r="AJ133" s="8" t="s">
        <v>1100</v>
      </c>
      <c r="AK133" s="8" t="s">
        <v>1101</v>
      </c>
      <c r="AL133" s="8">
        <v>2E-66</v>
      </c>
      <c r="AM133" s="8" t="s">
        <v>1102</v>
      </c>
      <c r="AN133" s="8">
        <v>2.07003E-85</v>
      </c>
      <c r="AO133" s="8">
        <v>1</v>
      </c>
      <c r="AP133" s="10">
        <v>1</v>
      </c>
      <c r="AQ133" s="11">
        <v>3</v>
      </c>
    </row>
    <row r="134" spans="1:43" x14ac:dyDescent="0.2">
      <c r="A134"/>
      <c r="B134"/>
      <c r="C134"/>
      <c r="D134"/>
      <c r="E134"/>
      <c r="F134"/>
      <c r="G134"/>
      <c r="H134"/>
      <c r="I134"/>
      <c r="J134" s="8" t="s">
        <v>1103</v>
      </c>
      <c r="K134" s="8" t="s">
        <v>1104</v>
      </c>
      <c r="L134" s="8" t="s">
        <v>766</v>
      </c>
      <c r="M134"/>
      <c r="N134"/>
      <c r="O134"/>
      <c r="P134"/>
      <c r="Q134"/>
      <c r="R134"/>
      <c r="S134"/>
      <c r="T134"/>
      <c r="U134"/>
      <c r="V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 s="8" t="s">
        <v>1105</v>
      </c>
      <c r="AL134" s="8">
        <v>4.9999999999999999E-61</v>
      </c>
      <c r="AM134" s="8" t="s">
        <v>1106</v>
      </c>
      <c r="AN134" s="8">
        <v>9.6309199999999995E-84</v>
      </c>
      <c r="AO134"/>
      <c r="AP134"/>
      <c r="AQ134"/>
    </row>
    <row r="135" spans="1:43" x14ac:dyDescent="0.2">
      <c r="A135"/>
      <c r="B135"/>
      <c r="C135"/>
      <c r="D135"/>
      <c r="E135"/>
      <c r="F135"/>
      <c r="G135"/>
      <c r="H135"/>
      <c r="I135"/>
      <c r="J135" s="8" t="s">
        <v>1107</v>
      </c>
      <c r="K135"/>
      <c r="L135"/>
      <c r="M135"/>
      <c r="N135"/>
      <c r="O135"/>
      <c r="P135"/>
      <c r="Q135"/>
      <c r="R135"/>
      <c r="S135"/>
      <c r="T135"/>
      <c r="U135"/>
      <c r="V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</row>
    <row r="136" spans="1:43" x14ac:dyDescent="0.2">
      <c r="A136" s="8">
        <v>41</v>
      </c>
      <c r="B136" s="8" t="s">
        <v>209</v>
      </c>
      <c r="C136" s="8" t="s">
        <v>1108</v>
      </c>
      <c r="D136" s="8" t="s">
        <v>774</v>
      </c>
      <c r="E136" s="8" t="s">
        <v>775</v>
      </c>
      <c r="F136" s="8">
        <v>8.4999999999999991E-7</v>
      </c>
      <c r="G136" s="8">
        <v>1</v>
      </c>
      <c r="H136" s="9" t="s">
        <v>1109</v>
      </c>
      <c r="I136" s="8">
        <v>1</v>
      </c>
      <c r="J136" s="8" t="s">
        <v>1110</v>
      </c>
      <c r="K136"/>
      <c r="L136"/>
      <c r="M136" s="8" t="s">
        <v>1111</v>
      </c>
      <c r="N136"/>
      <c r="O136" s="8">
        <v>0</v>
      </c>
      <c r="P136" s="10">
        <v>2</v>
      </c>
      <c r="Q136" s="8" t="s">
        <v>209</v>
      </c>
      <c r="R136" s="8">
        <v>1</v>
      </c>
      <c r="S136" s="8" t="s">
        <v>458</v>
      </c>
      <c r="T136" s="8" t="s">
        <v>461</v>
      </c>
      <c r="U136" s="8" t="s">
        <v>1112</v>
      </c>
      <c r="V136" s="8" t="s">
        <v>510</v>
      </c>
      <c r="X136" s="8" t="s">
        <v>1113</v>
      </c>
      <c r="Y136" s="8">
        <v>69</v>
      </c>
      <c r="Z136" s="8">
        <v>1</v>
      </c>
      <c r="AA136" s="10">
        <v>3</v>
      </c>
      <c r="AB136"/>
      <c r="AC136"/>
      <c r="AD136" s="8">
        <v>0</v>
      </c>
      <c r="AE136" s="32" t="s">
        <v>1114</v>
      </c>
      <c r="AF136" s="8" t="s">
        <v>1115</v>
      </c>
      <c r="AG136" s="8">
        <v>24.71</v>
      </c>
      <c r="AH136" s="8" t="s">
        <v>568</v>
      </c>
      <c r="AI136" s="8">
        <v>0</v>
      </c>
      <c r="AJ136" s="8" t="s">
        <v>1116</v>
      </c>
      <c r="AK136" s="8" t="s">
        <v>1117</v>
      </c>
      <c r="AL136" s="8">
        <v>2</v>
      </c>
      <c r="AM136" s="8" t="s">
        <v>812</v>
      </c>
      <c r="AN136"/>
      <c r="AO136" s="8">
        <v>0</v>
      </c>
      <c r="AP136" s="10">
        <v>0</v>
      </c>
      <c r="AQ136" s="11">
        <v>5</v>
      </c>
    </row>
    <row r="137" spans="1:43" x14ac:dyDescent="0.2">
      <c r="A137"/>
      <c r="B137"/>
      <c r="C137"/>
      <c r="D137" s="8" t="s">
        <v>788</v>
      </c>
      <c r="E137" s="8" t="s">
        <v>789</v>
      </c>
      <c r="F137" s="8">
        <v>4.8999999999999999E-11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L137"/>
      <c r="AM137"/>
      <c r="AN137"/>
      <c r="AO137"/>
      <c r="AP137"/>
      <c r="AQ137"/>
    </row>
    <row r="138" spans="1:43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</row>
    <row r="139" spans="1:43" x14ac:dyDescent="0.2">
      <c r="A139" s="8">
        <v>42</v>
      </c>
      <c r="B139" s="8" t="s">
        <v>210</v>
      </c>
      <c r="C139" s="8" t="s">
        <v>970</v>
      </c>
      <c r="D139" s="8" t="s">
        <v>971</v>
      </c>
      <c r="E139" s="8" t="s">
        <v>972</v>
      </c>
      <c r="F139" s="8">
        <v>3.1999999999999993E-11</v>
      </c>
      <c r="G139" s="8">
        <v>1</v>
      </c>
      <c r="H139" s="9" t="s">
        <v>1118</v>
      </c>
      <c r="I139" s="8">
        <v>1</v>
      </c>
      <c r="J139" s="8" t="s">
        <v>974</v>
      </c>
      <c r="K139" s="8" t="s">
        <v>975</v>
      </c>
      <c r="L139" s="8" t="s">
        <v>761</v>
      </c>
      <c r="M139" s="8" t="s">
        <v>505</v>
      </c>
      <c r="N139"/>
      <c r="O139" s="8">
        <v>0</v>
      </c>
      <c r="P139" s="10">
        <v>2</v>
      </c>
      <c r="Q139" s="8" t="s">
        <v>1119</v>
      </c>
      <c r="R139" s="8">
        <v>0</v>
      </c>
      <c r="S139" s="8" t="s">
        <v>458</v>
      </c>
      <c r="T139" s="8" t="s">
        <v>461</v>
      </c>
      <c r="U139" s="8" t="s">
        <v>892</v>
      </c>
      <c r="V139" s="8" t="s">
        <v>461</v>
      </c>
      <c r="X139" s="8" t="s">
        <v>978</v>
      </c>
      <c r="Y139" s="8">
        <v>74</v>
      </c>
      <c r="Z139" s="8">
        <v>1</v>
      </c>
      <c r="AA139" s="10">
        <v>2</v>
      </c>
      <c r="AB139"/>
      <c r="AC139"/>
      <c r="AD139" s="8">
        <v>0</v>
      </c>
      <c r="AE139" s="32" t="s">
        <v>980</v>
      </c>
      <c r="AF139" s="8" t="s">
        <v>981</v>
      </c>
      <c r="AG139" s="8">
        <v>36.450000000000003</v>
      </c>
      <c r="AH139" s="8" t="s">
        <v>568</v>
      </c>
      <c r="AI139" s="8">
        <v>1</v>
      </c>
      <c r="AJ139" s="8" t="s">
        <v>1120</v>
      </c>
      <c r="AK139" s="8" t="s">
        <v>982</v>
      </c>
      <c r="AL139" s="8">
        <v>0</v>
      </c>
      <c r="AM139" s="8" t="s">
        <v>983</v>
      </c>
      <c r="AN139" s="8">
        <v>0</v>
      </c>
      <c r="AO139" s="8">
        <v>1</v>
      </c>
      <c r="AP139" s="10">
        <v>2</v>
      </c>
      <c r="AQ139" s="11">
        <v>6</v>
      </c>
    </row>
    <row r="140" spans="1:43" ht="18.75" customHeight="1" x14ac:dyDescent="0.2">
      <c r="A140"/>
      <c r="B140"/>
      <c r="C140"/>
      <c r="D140" s="8" t="s">
        <v>971</v>
      </c>
      <c r="E140" s="8" t="s">
        <v>972</v>
      </c>
      <c r="F140" s="8">
        <v>9.9999999999999995E-7</v>
      </c>
      <c r="G140"/>
      <c r="H140"/>
      <c r="I140"/>
      <c r="J140"/>
      <c r="K140" s="8" t="s">
        <v>984</v>
      </c>
      <c r="L140" s="8" t="s">
        <v>761</v>
      </c>
      <c r="M140" s="8" t="s">
        <v>1121</v>
      </c>
      <c r="N140" s="8" t="s">
        <v>1122</v>
      </c>
      <c r="O140"/>
      <c r="P140"/>
      <c r="Q140"/>
      <c r="R140"/>
      <c r="S140"/>
      <c r="T140"/>
      <c r="U140"/>
      <c r="V140"/>
      <c r="X140" s="8" t="s">
        <v>985</v>
      </c>
      <c r="Y140" s="8">
        <v>72</v>
      </c>
      <c r="Z140"/>
      <c r="AA140"/>
      <c r="AB140"/>
      <c r="AC140"/>
      <c r="AD140"/>
      <c r="AE140"/>
      <c r="AF140"/>
      <c r="AG140"/>
      <c r="AH140"/>
      <c r="AI140"/>
      <c r="AJ140"/>
      <c r="AK140" s="8" t="s">
        <v>986</v>
      </c>
      <c r="AL140" s="8">
        <v>0</v>
      </c>
      <c r="AM140" s="8" t="s">
        <v>987</v>
      </c>
      <c r="AN140" s="8">
        <v>4.0673599999999996E-178</v>
      </c>
      <c r="AO140"/>
      <c r="AP140"/>
      <c r="AQ140"/>
    </row>
    <row r="141" spans="1:43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</row>
    <row r="142" spans="1:43" ht="26.25" customHeight="1" x14ac:dyDescent="0.2">
      <c r="A142" s="8">
        <v>43</v>
      </c>
      <c r="B142" s="8" t="s">
        <v>211</v>
      </c>
      <c r="C142" s="34" t="s">
        <v>1123</v>
      </c>
      <c r="D142" s="8" t="s">
        <v>1124</v>
      </c>
      <c r="E142" s="8" t="s">
        <v>1125</v>
      </c>
      <c r="F142" s="8">
        <v>8.5000000000000001E-16</v>
      </c>
      <c r="G142" s="8">
        <v>1</v>
      </c>
      <c r="H142" s="9" t="s">
        <v>1126</v>
      </c>
      <c r="I142" s="8">
        <v>1</v>
      </c>
      <c r="J142" s="8" t="s">
        <v>1127</v>
      </c>
      <c r="K142" s="8" t="s">
        <v>1128</v>
      </c>
      <c r="L142" s="8" t="s">
        <v>1129</v>
      </c>
      <c r="M142" s="8" t="s">
        <v>1130</v>
      </c>
      <c r="N142"/>
      <c r="O142" s="8">
        <v>0</v>
      </c>
      <c r="P142" s="10">
        <v>2</v>
      </c>
      <c r="Q142" s="8" t="s">
        <v>1131</v>
      </c>
      <c r="R142" s="8">
        <v>0</v>
      </c>
      <c r="S142" s="8" t="s">
        <v>458</v>
      </c>
      <c r="T142" s="8" t="s">
        <v>447</v>
      </c>
      <c r="U142" s="8" t="s">
        <v>474</v>
      </c>
      <c r="V142"/>
      <c r="X142" s="8" t="s">
        <v>1132</v>
      </c>
      <c r="Y142" s="8">
        <v>82</v>
      </c>
      <c r="Z142" s="8">
        <v>1</v>
      </c>
      <c r="AA142" s="10">
        <v>1</v>
      </c>
      <c r="AB142"/>
      <c r="AC142"/>
      <c r="AD142" s="8">
        <v>0</v>
      </c>
      <c r="AE142" s="32" t="s">
        <v>1133</v>
      </c>
      <c r="AF142" s="8" t="s">
        <v>1134</v>
      </c>
      <c r="AG142" s="8">
        <v>87.3</v>
      </c>
      <c r="AH142" s="8" t="s">
        <v>568</v>
      </c>
      <c r="AI142" s="8">
        <v>1</v>
      </c>
      <c r="AJ142" s="8" t="s">
        <v>1135</v>
      </c>
      <c r="AK142" s="8" t="s">
        <v>1136</v>
      </c>
      <c r="AL142" s="8">
        <v>9.3000000000000013E-2</v>
      </c>
      <c r="AM142" s="8" t="s">
        <v>1137</v>
      </c>
      <c r="AN142" s="8">
        <v>0</v>
      </c>
      <c r="AO142" s="8">
        <v>0</v>
      </c>
      <c r="AP142" s="10">
        <v>1</v>
      </c>
      <c r="AQ142" s="11">
        <v>4</v>
      </c>
    </row>
    <row r="143" spans="1:43" x14ac:dyDescent="0.2">
      <c r="A143"/>
      <c r="B143"/>
      <c r="C143"/>
      <c r="D143"/>
      <c r="E143"/>
      <c r="F143"/>
      <c r="G143"/>
      <c r="H143"/>
      <c r="I143"/>
      <c r="J143" s="8" t="s">
        <v>1138</v>
      </c>
      <c r="K143" s="8" t="s">
        <v>1130</v>
      </c>
      <c r="L143" s="8" t="s">
        <v>790</v>
      </c>
      <c r="M143"/>
      <c r="N143"/>
      <c r="O143"/>
      <c r="P143"/>
      <c r="Q143"/>
      <c r="R143"/>
      <c r="S143"/>
      <c r="T143"/>
      <c r="U143"/>
      <c r="V143"/>
      <c r="X143" s="8" t="s">
        <v>1139</v>
      </c>
      <c r="Y143" s="8">
        <v>75</v>
      </c>
      <c r="Z143"/>
      <c r="AA143"/>
      <c r="AB143"/>
      <c r="AC143"/>
      <c r="AD143"/>
      <c r="AE143"/>
      <c r="AF143"/>
      <c r="AG143"/>
      <c r="AH143"/>
      <c r="AI143"/>
      <c r="AJ143"/>
      <c r="AL143"/>
      <c r="AM143" s="8" t="s">
        <v>1140</v>
      </c>
      <c r="AN143" s="8">
        <v>3.5884399999999999E-174</v>
      </c>
      <c r="AO143"/>
      <c r="AP143"/>
      <c r="AQ143"/>
    </row>
    <row r="144" spans="1:43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</row>
    <row r="145" spans="1:43" ht="17.25" customHeight="1" x14ac:dyDescent="0.2">
      <c r="A145" s="8">
        <v>44</v>
      </c>
      <c r="B145" s="8" t="s">
        <v>212</v>
      </c>
      <c r="C145" s="8" t="s">
        <v>1141</v>
      </c>
      <c r="D145" s="8" t="s">
        <v>1142</v>
      </c>
      <c r="E145" s="8" t="s">
        <v>1143</v>
      </c>
      <c r="F145" s="8">
        <v>1.2E-20</v>
      </c>
      <c r="G145" s="8">
        <v>1</v>
      </c>
      <c r="H145" s="9" t="s">
        <v>1144</v>
      </c>
      <c r="I145" s="8">
        <v>1</v>
      </c>
      <c r="J145"/>
      <c r="K145" s="8" t="s">
        <v>1145</v>
      </c>
      <c r="L145" s="8" t="s">
        <v>761</v>
      </c>
      <c r="M145" s="8" t="s">
        <v>1146</v>
      </c>
      <c r="N145"/>
      <c r="O145" s="8">
        <v>0</v>
      </c>
      <c r="P145" s="10">
        <v>2</v>
      </c>
      <c r="Q145" s="8" t="s">
        <v>1147</v>
      </c>
      <c r="R145" s="8">
        <v>0</v>
      </c>
      <c r="S145" s="8" t="s">
        <v>458</v>
      </c>
      <c r="T145" s="8" t="s">
        <v>510</v>
      </c>
      <c r="U145" s="8" t="s">
        <v>511</v>
      </c>
      <c r="V145" s="8" t="s">
        <v>510</v>
      </c>
      <c r="X145" s="8" t="s">
        <v>1148</v>
      </c>
      <c r="Y145"/>
      <c r="Z145" s="8">
        <v>0</v>
      </c>
      <c r="AA145" s="10">
        <v>1</v>
      </c>
      <c r="AB145" s="8" t="s">
        <v>1149</v>
      </c>
      <c r="AC145" s="8">
        <v>0</v>
      </c>
      <c r="AD145" s="8">
        <v>1</v>
      </c>
      <c r="AE145" s="32" t="s">
        <v>1150</v>
      </c>
      <c r="AF145" s="8" t="s">
        <v>1151</v>
      </c>
      <c r="AG145" s="8">
        <v>28.49</v>
      </c>
      <c r="AH145" s="8" t="s">
        <v>568</v>
      </c>
      <c r="AI145" s="8">
        <v>0</v>
      </c>
      <c r="AJ145" s="8" t="s">
        <v>1152</v>
      </c>
      <c r="AK145" s="8" t="s">
        <v>1153</v>
      </c>
      <c r="AL145" s="8">
        <v>1.1000000000000001</v>
      </c>
      <c r="AM145" s="8" t="s">
        <v>1154</v>
      </c>
      <c r="AN145" s="8">
        <v>0</v>
      </c>
      <c r="AO145" s="8">
        <v>0</v>
      </c>
      <c r="AP145" s="10">
        <v>1</v>
      </c>
      <c r="AQ145" s="11">
        <v>4</v>
      </c>
    </row>
    <row r="146" spans="1:43" x14ac:dyDescent="0.2">
      <c r="A146"/>
      <c r="B146"/>
      <c r="C146"/>
      <c r="D146" s="8" t="s">
        <v>1155</v>
      </c>
      <c r="E146" s="8" t="s">
        <v>1156</v>
      </c>
      <c r="F146" s="8">
        <v>2.6E-7</v>
      </c>
      <c r="G146"/>
      <c r="H146"/>
      <c r="I146"/>
      <c r="J146"/>
      <c r="K146" s="8" t="s">
        <v>723</v>
      </c>
      <c r="L146" s="8" t="s">
        <v>1129</v>
      </c>
      <c r="M146"/>
      <c r="N146"/>
      <c r="O146" s="8">
        <v>0</v>
      </c>
      <c r="P146"/>
      <c r="Q146"/>
      <c r="R146"/>
      <c r="S146"/>
      <c r="T146"/>
      <c r="U146"/>
      <c r="V146"/>
      <c r="X146"/>
      <c r="Y146"/>
      <c r="Z146"/>
      <c r="AA146"/>
      <c r="AB146" s="8" t="s">
        <v>1157</v>
      </c>
      <c r="AC146" s="8">
        <v>0</v>
      </c>
      <c r="AD146"/>
      <c r="AE146"/>
      <c r="AF146"/>
      <c r="AG146"/>
      <c r="AH146"/>
      <c r="AI146"/>
      <c r="AJ146"/>
      <c r="AK146" s="8" t="s">
        <v>1158</v>
      </c>
      <c r="AL146" s="8">
        <v>1.1000000000000001</v>
      </c>
      <c r="AM146"/>
      <c r="AN146"/>
      <c r="AO146"/>
      <c r="AP146"/>
      <c r="AQ146"/>
    </row>
    <row r="147" spans="1:43" x14ac:dyDescent="0.2">
      <c r="A147"/>
      <c r="B147"/>
      <c r="C147"/>
      <c r="D147"/>
      <c r="E147"/>
      <c r="F147"/>
      <c r="G147"/>
      <c r="H147"/>
      <c r="I147"/>
      <c r="J147"/>
      <c r="K147" s="8" t="s">
        <v>1159</v>
      </c>
      <c r="L147" s="8" t="s">
        <v>1160</v>
      </c>
      <c r="M147"/>
      <c r="N147"/>
      <c r="O147"/>
      <c r="P147"/>
      <c r="Q147"/>
      <c r="R147"/>
      <c r="S147"/>
      <c r="T147"/>
      <c r="U147"/>
      <c r="V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</row>
    <row r="148" spans="1:43" x14ac:dyDescent="0.2">
      <c r="A148" s="8">
        <v>45</v>
      </c>
      <c r="B148" s="8" t="s">
        <v>213</v>
      </c>
      <c r="C148"/>
      <c r="D148" s="8" t="s">
        <v>1161</v>
      </c>
      <c r="E148" s="8" t="s">
        <v>1162</v>
      </c>
      <c r="F148" s="8">
        <v>1.8999999999999998E-19</v>
      </c>
      <c r="G148" s="8">
        <v>1</v>
      </c>
      <c r="H148" s="9" t="s">
        <v>1163</v>
      </c>
      <c r="I148" s="8">
        <v>1</v>
      </c>
      <c r="J148"/>
      <c r="K148"/>
      <c r="L148"/>
      <c r="M148" s="8" t="s">
        <v>1164</v>
      </c>
      <c r="N148" s="8" t="s">
        <v>1165</v>
      </c>
      <c r="O148" s="8">
        <v>0</v>
      </c>
      <c r="P148" s="10">
        <v>2</v>
      </c>
      <c r="Q148" s="8" t="s">
        <v>1166</v>
      </c>
      <c r="R148" s="8">
        <v>0</v>
      </c>
      <c r="S148" s="8" t="s">
        <v>446</v>
      </c>
      <c r="T148" s="8" t="s">
        <v>546</v>
      </c>
      <c r="U148" s="8" t="s">
        <v>892</v>
      </c>
      <c r="V148" s="8" t="s">
        <v>688</v>
      </c>
      <c r="X148"/>
      <c r="Y148"/>
      <c r="Z148" s="8">
        <v>0</v>
      </c>
      <c r="AA148" s="10">
        <v>1</v>
      </c>
      <c r="AB148" s="8" t="s">
        <v>1167</v>
      </c>
      <c r="AC148" s="8">
        <v>0</v>
      </c>
      <c r="AD148" s="8">
        <v>1</v>
      </c>
      <c r="AE148" s="32" t="s">
        <v>1168</v>
      </c>
      <c r="AF148" s="8" t="s">
        <v>1169</v>
      </c>
      <c r="AG148" s="8">
        <v>100</v>
      </c>
      <c r="AH148" s="8" t="s">
        <v>466</v>
      </c>
      <c r="AI148" s="8">
        <v>1</v>
      </c>
      <c r="AJ148" s="8" t="s">
        <v>1170</v>
      </c>
      <c r="AK148" s="8" t="s">
        <v>1171</v>
      </c>
      <c r="AL148" s="8" t="s">
        <v>1172</v>
      </c>
      <c r="AM148" s="8" t="s">
        <v>1173</v>
      </c>
      <c r="AN148" s="8">
        <v>2.1977E-151</v>
      </c>
      <c r="AO148" s="8">
        <v>1</v>
      </c>
      <c r="AP148" s="10">
        <v>3</v>
      </c>
      <c r="AQ148" s="11">
        <v>6</v>
      </c>
    </row>
    <row r="149" spans="1:43" x14ac:dyDescent="0.2">
      <c r="A149"/>
      <c r="B149"/>
      <c r="C149"/>
      <c r="D149" s="8" t="s">
        <v>1161</v>
      </c>
      <c r="E149" s="8" t="s">
        <v>1162</v>
      </c>
      <c r="F149" s="8">
        <v>1.1999999999999999E-6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X149"/>
      <c r="Y149"/>
      <c r="Z149"/>
      <c r="AA149"/>
      <c r="AB149" s="8" t="s">
        <v>1174</v>
      </c>
      <c r="AC149" s="8">
        <v>0</v>
      </c>
      <c r="AD149"/>
      <c r="AE149"/>
      <c r="AF149"/>
      <c r="AG149"/>
      <c r="AH149"/>
      <c r="AI149"/>
      <c r="AJ149"/>
      <c r="AL149"/>
      <c r="AM149" s="8" t="s">
        <v>1175</v>
      </c>
      <c r="AN149" s="8">
        <v>3.72994E-139</v>
      </c>
      <c r="AO149"/>
      <c r="AP149"/>
      <c r="AQ149"/>
    </row>
    <row r="150" spans="1:43" x14ac:dyDescent="0.2">
      <c r="A150"/>
      <c r="B150"/>
      <c r="C150"/>
      <c r="D150" s="8" t="s">
        <v>699</v>
      </c>
      <c r="E150" s="8" t="s">
        <v>700</v>
      </c>
      <c r="F150" s="8">
        <v>8.0000000000000006E-17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</row>
    <row r="151" spans="1:43" x14ac:dyDescent="0.2">
      <c r="A151"/>
      <c r="B151"/>
      <c r="C151"/>
      <c r="D151" s="8" t="s">
        <v>1176</v>
      </c>
      <c r="E151" s="8" t="s">
        <v>1177</v>
      </c>
      <c r="F151" s="8">
        <v>1.3000000000000001E-8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</row>
    <row r="152" spans="1:43" x14ac:dyDescent="0.2">
      <c r="A152"/>
      <c r="B152"/>
      <c r="C152"/>
      <c r="D152" s="8" t="s">
        <v>699</v>
      </c>
      <c r="E152" s="8" t="s">
        <v>700</v>
      </c>
      <c r="F152" s="8">
        <v>1.8999999999999999E-25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</row>
    <row r="153" spans="1:43" x14ac:dyDescent="0.2">
      <c r="A153" s="8">
        <v>46</v>
      </c>
      <c r="B153" s="8" t="s">
        <v>214</v>
      </c>
      <c r="C153" s="8" t="s">
        <v>1178</v>
      </c>
      <c r="D153" s="8" t="s">
        <v>788</v>
      </c>
      <c r="E153" s="8" t="s">
        <v>789</v>
      </c>
      <c r="F153" s="8">
        <v>7.5000000000000012E-15</v>
      </c>
      <c r="G153" s="8">
        <v>1</v>
      </c>
      <c r="H153" s="9" t="s">
        <v>1179</v>
      </c>
      <c r="I153" s="8">
        <v>1</v>
      </c>
      <c r="J153"/>
      <c r="K153" s="8" t="s">
        <v>1180</v>
      </c>
      <c r="L153" s="8" t="s">
        <v>761</v>
      </c>
      <c r="M153" s="8" t="s">
        <v>1181</v>
      </c>
      <c r="N153"/>
      <c r="O153" s="8">
        <v>0</v>
      </c>
      <c r="P153" s="10">
        <v>2</v>
      </c>
      <c r="Q153" s="8" t="s">
        <v>1182</v>
      </c>
      <c r="R153" s="8">
        <v>0</v>
      </c>
      <c r="S153" s="8" t="s">
        <v>446</v>
      </c>
      <c r="T153" s="8" t="s">
        <v>546</v>
      </c>
      <c r="U153" s="8" t="s">
        <v>649</v>
      </c>
      <c r="V153"/>
      <c r="X153" s="8" t="s">
        <v>1183</v>
      </c>
      <c r="Y153"/>
      <c r="Z153" s="8">
        <v>0</v>
      </c>
      <c r="AA153" s="10">
        <v>0</v>
      </c>
      <c r="AB153" s="8" t="s">
        <v>1184</v>
      </c>
      <c r="AC153" s="8">
        <v>0</v>
      </c>
      <c r="AD153" s="8">
        <v>1</v>
      </c>
      <c r="AE153" s="32" t="s">
        <v>1185</v>
      </c>
      <c r="AF153" s="8" t="s">
        <v>1186</v>
      </c>
      <c r="AG153" s="8">
        <v>53.31</v>
      </c>
      <c r="AH153" s="8" t="s">
        <v>568</v>
      </c>
      <c r="AI153" s="8">
        <v>1</v>
      </c>
      <c r="AJ153" s="8" t="s">
        <v>1187</v>
      </c>
      <c r="AK153" s="8" t="s">
        <v>1188</v>
      </c>
      <c r="AL153" s="8">
        <v>0</v>
      </c>
      <c r="AM153" s="8" t="s">
        <v>1189</v>
      </c>
      <c r="AN153" s="8">
        <v>1.9512300000000001E-142</v>
      </c>
      <c r="AO153" s="8">
        <v>1</v>
      </c>
      <c r="AP153" s="10">
        <v>3</v>
      </c>
      <c r="AQ153" s="11">
        <v>5</v>
      </c>
    </row>
    <row r="154" spans="1:43" x14ac:dyDescent="0.2">
      <c r="A154"/>
      <c r="B154"/>
      <c r="C154"/>
      <c r="D154" s="8" t="s">
        <v>788</v>
      </c>
      <c r="E154" s="8" t="s">
        <v>789</v>
      </c>
      <c r="F154" s="8">
        <v>2.3999999999999999E-14</v>
      </c>
      <c r="G154"/>
      <c r="H154"/>
      <c r="I154"/>
      <c r="J154"/>
      <c r="K154" s="8" t="s">
        <v>1190</v>
      </c>
      <c r="L154" s="8" t="s">
        <v>761</v>
      </c>
      <c r="M154" s="8" t="s">
        <v>388</v>
      </c>
      <c r="N154"/>
      <c r="O154"/>
      <c r="P154"/>
      <c r="Q154"/>
      <c r="R154"/>
      <c r="S154"/>
      <c r="T154"/>
      <c r="U154"/>
      <c r="V154"/>
      <c r="X154"/>
      <c r="Y154"/>
      <c r="Z154"/>
      <c r="AA154"/>
      <c r="AB154" s="8" t="s">
        <v>1191</v>
      </c>
      <c r="AC154" s="8">
        <v>0</v>
      </c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</row>
    <row r="155" spans="1:43" x14ac:dyDescent="0.2">
      <c r="A155"/>
      <c r="B155"/>
      <c r="C155"/>
      <c r="D155" s="8" t="s">
        <v>796</v>
      </c>
      <c r="E155" s="8" t="s">
        <v>797</v>
      </c>
      <c r="F155" s="8">
        <v>3.5000000000000003E-9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</row>
    <row r="156" spans="1:43" x14ac:dyDescent="0.2">
      <c r="A156" s="8">
        <v>47</v>
      </c>
      <c r="B156" s="8" t="s">
        <v>215</v>
      </c>
      <c r="C156" s="8" t="s">
        <v>1192</v>
      </c>
      <c r="D156" s="8" t="s">
        <v>1193</v>
      </c>
      <c r="E156" s="8" t="s">
        <v>1194</v>
      </c>
      <c r="F156" s="8">
        <v>1E-4</v>
      </c>
      <c r="G156" s="8">
        <v>0</v>
      </c>
      <c r="H156" s="9" t="s">
        <v>1195</v>
      </c>
      <c r="I156" s="8">
        <v>1</v>
      </c>
      <c r="J156" s="8" t="s">
        <v>1196</v>
      </c>
      <c r="K156" s="8" t="s">
        <v>1196</v>
      </c>
      <c r="L156" s="8" t="s">
        <v>761</v>
      </c>
      <c r="M156" s="8" t="s">
        <v>1196</v>
      </c>
      <c r="N156"/>
      <c r="O156" s="8">
        <v>1</v>
      </c>
      <c r="P156" s="10">
        <v>2</v>
      </c>
      <c r="Q156" s="8" t="s">
        <v>1197</v>
      </c>
      <c r="R156" s="8">
        <v>0</v>
      </c>
      <c r="S156" s="8" t="s">
        <v>805</v>
      </c>
      <c r="T156" s="8" t="s">
        <v>805</v>
      </c>
      <c r="U156" s="8" t="s">
        <v>843</v>
      </c>
      <c r="V156" s="8" t="s">
        <v>473</v>
      </c>
      <c r="X156" s="8" t="s">
        <v>1198</v>
      </c>
      <c r="Y156" s="8">
        <v>64</v>
      </c>
      <c r="Z156" s="8">
        <v>1</v>
      </c>
      <c r="AA156" s="10">
        <v>2</v>
      </c>
      <c r="AB156" s="8" t="s">
        <v>1199</v>
      </c>
      <c r="AC156" s="8">
        <v>0</v>
      </c>
      <c r="AD156" s="8">
        <v>1</v>
      </c>
      <c r="AE156" s="32" t="s">
        <v>1200</v>
      </c>
      <c r="AF156" s="8" t="s">
        <v>1201</v>
      </c>
      <c r="AG156" s="8">
        <v>98.44</v>
      </c>
      <c r="AH156" s="8" t="s">
        <v>568</v>
      </c>
      <c r="AI156" s="8">
        <v>1</v>
      </c>
      <c r="AJ156" s="8" t="s">
        <v>1202</v>
      </c>
      <c r="AK156" s="8" t="s">
        <v>1203</v>
      </c>
      <c r="AL156" s="8">
        <v>2E-14</v>
      </c>
      <c r="AM156" s="8" t="s">
        <v>1204</v>
      </c>
      <c r="AN156" s="8">
        <v>6.3076100000000002E-96</v>
      </c>
      <c r="AO156" s="8">
        <v>0</v>
      </c>
      <c r="AP156" s="10">
        <v>2</v>
      </c>
      <c r="AQ156" s="11">
        <v>6</v>
      </c>
    </row>
    <row r="157" spans="1:43" x14ac:dyDescent="0.2">
      <c r="A157"/>
      <c r="B157"/>
      <c r="C157"/>
      <c r="D157" s="8" t="s">
        <v>1205</v>
      </c>
      <c r="E157" s="8" t="s">
        <v>1206</v>
      </c>
      <c r="F157" s="8">
        <v>1.3000000000000001E-33</v>
      </c>
      <c r="G157"/>
      <c r="H157" s="9" t="s">
        <v>1197</v>
      </c>
      <c r="I157"/>
      <c r="J157" s="8" t="s">
        <v>1207</v>
      </c>
      <c r="K157" s="8" t="s">
        <v>1207</v>
      </c>
      <c r="L157" s="8" t="s">
        <v>790</v>
      </c>
      <c r="M157" s="8" t="s">
        <v>1207</v>
      </c>
      <c r="N157"/>
      <c r="O157"/>
      <c r="P157"/>
      <c r="Q157"/>
      <c r="R157"/>
      <c r="S157"/>
      <c r="T157"/>
      <c r="U157"/>
      <c r="V157"/>
      <c r="X157"/>
      <c r="Y157"/>
      <c r="Z157"/>
      <c r="AA157"/>
      <c r="AB157" s="8" t="s">
        <v>1208</v>
      </c>
      <c r="AC157" s="8">
        <v>0</v>
      </c>
      <c r="AD157"/>
      <c r="AE157"/>
      <c r="AF157"/>
      <c r="AG157"/>
      <c r="AH157"/>
      <c r="AI157"/>
      <c r="AJ157"/>
      <c r="AK157" s="8" t="s">
        <v>1209</v>
      </c>
      <c r="AL157" s="8">
        <v>9.9999999999999998E-13</v>
      </c>
      <c r="AM157" s="8" t="s">
        <v>1210</v>
      </c>
      <c r="AN157" s="8">
        <v>6.3974899999999997E-86</v>
      </c>
      <c r="AO157"/>
      <c r="AP157"/>
      <c r="AQ157"/>
    </row>
    <row r="158" spans="1:43" x14ac:dyDescent="0.2">
      <c r="A158"/>
      <c r="B158"/>
      <c r="C158"/>
      <c r="D158"/>
      <c r="E158"/>
      <c r="F158"/>
      <c r="G158"/>
      <c r="H158"/>
      <c r="I158"/>
      <c r="J158"/>
      <c r="K158" s="8" t="s">
        <v>1211</v>
      </c>
      <c r="L158" s="8" t="s">
        <v>766</v>
      </c>
      <c r="M158" s="8" t="s">
        <v>1212</v>
      </c>
      <c r="N158"/>
      <c r="O158"/>
      <c r="P158"/>
      <c r="Q158"/>
      <c r="R158"/>
      <c r="S158"/>
      <c r="T158"/>
      <c r="U158"/>
      <c r="V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</row>
    <row r="159" spans="1:43" x14ac:dyDescent="0.2">
      <c r="A159" s="8">
        <v>48</v>
      </c>
      <c r="B159" s="8" t="s">
        <v>216</v>
      </c>
      <c r="C159" s="8" t="s">
        <v>1213</v>
      </c>
      <c r="D159" s="8" t="s">
        <v>1214</v>
      </c>
      <c r="E159" s="8" t="s">
        <v>1215</v>
      </c>
      <c r="F159" s="8">
        <v>2.6000000000000001E-8</v>
      </c>
      <c r="G159" s="8">
        <v>1</v>
      </c>
      <c r="H159" s="9" t="s">
        <v>1216</v>
      </c>
      <c r="I159" s="8">
        <v>1</v>
      </c>
      <c r="J159"/>
      <c r="K159"/>
      <c r="L159"/>
      <c r="M159" s="8" t="s">
        <v>1217</v>
      </c>
      <c r="N159"/>
      <c r="O159" s="8">
        <v>0</v>
      </c>
      <c r="P159" s="10">
        <v>3</v>
      </c>
      <c r="Q159" s="8" t="s">
        <v>1218</v>
      </c>
      <c r="R159" s="8">
        <v>0</v>
      </c>
      <c r="S159" s="8" t="s">
        <v>458</v>
      </c>
      <c r="T159" s="8" t="s">
        <v>510</v>
      </c>
      <c r="U159" s="8" t="s">
        <v>1219</v>
      </c>
      <c r="V159" s="8" t="s">
        <v>510</v>
      </c>
      <c r="X159"/>
      <c r="Y159"/>
      <c r="Z159" s="8">
        <v>0</v>
      </c>
      <c r="AA159" s="10">
        <v>1</v>
      </c>
      <c r="AB159" s="8" t="s">
        <v>1220</v>
      </c>
      <c r="AC159" s="8">
        <v>0</v>
      </c>
      <c r="AD159" s="8">
        <v>1</v>
      </c>
      <c r="AE159" s="32" t="s">
        <v>1221</v>
      </c>
      <c r="AF159" s="8" t="s">
        <v>1222</v>
      </c>
      <c r="AG159" s="8">
        <v>100</v>
      </c>
      <c r="AH159" s="8" t="s">
        <v>568</v>
      </c>
      <c r="AI159" s="8">
        <v>1</v>
      </c>
      <c r="AJ159" s="8" t="s">
        <v>1223</v>
      </c>
      <c r="AK159"/>
      <c r="AL159"/>
      <c r="AM159"/>
      <c r="AN159"/>
      <c r="AO159" s="8">
        <v>0</v>
      </c>
      <c r="AP159" s="10">
        <v>2</v>
      </c>
      <c r="AQ159" s="11">
        <v>6</v>
      </c>
    </row>
    <row r="160" spans="1:43" x14ac:dyDescent="0.2">
      <c r="A160"/>
      <c r="B160"/>
      <c r="C160"/>
      <c r="D160" s="8" t="s">
        <v>1224</v>
      </c>
      <c r="E160" s="8" t="s">
        <v>1225</v>
      </c>
      <c r="F160" s="8">
        <v>3.7999999999999998E-10</v>
      </c>
      <c r="G160"/>
      <c r="H160" s="9" t="s">
        <v>1226</v>
      </c>
      <c r="I160"/>
      <c r="J160"/>
      <c r="K160"/>
      <c r="L160"/>
      <c r="M160" s="8" t="s">
        <v>1227</v>
      </c>
      <c r="N160" s="8" t="s">
        <v>726</v>
      </c>
      <c r="O160"/>
      <c r="P160"/>
      <c r="Q160"/>
      <c r="R160"/>
      <c r="S160"/>
      <c r="T160"/>
      <c r="U160"/>
      <c r="V160"/>
      <c r="X160"/>
      <c r="Y160"/>
      <c r="Z160"/>
      <c r="AA160"/>
      <c r="AB160" s="8" t="s">
        <v>1228</v>
      </c>
      <c r="AC160" s="8">
        <v>0</v>
      </c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</row>
    <row r="161" spans="1:43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X161"/>
      <c r="Y161"/>
      <c r="Z161"/>
      <c r="AA161"/>
      <c r="AB161" s="8" t="s">
        <v>1229</v>
      </c>
      <c r="AC161" s="8">
        <v>0</v>
      </c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</row>
    <row r="162" spans="1:43" x14ac:dyDescent="0.2">
      <c r="A162" s="8">
        <v>49</v>
      </c>
      <c r="B162" s="8" t="s">
        <v>217</v>
      </c>
      <c r="C162" s="8" t="s">
        <v>1230</v>
      </c>
      <c r="D162" s="8" t="s">
        <v>719</v>
      </c>
      <c r="E162" s="8" t="s">
        <v>720</v>
      </c>
      <c r="F162" s="8">
        <v>2.4000000000000002E-17</v>
      </c>
      <c r="G162" s="8">
        <v>1</v>
      </c>
      <c r="H162" s="9" t="s">
        <v>1231</v>
      </c>
      <c r="I162" s="8">
        <v>1</v>
      </c>
      <c r="J162" s="8" t="s">
        <v>1232</v>
      </c>
      <c r="K162" s="8" t="s">
        <v>1233</v>
      </c>
      <c r="L162" s="8" t="s">
        <v>761</v>
      </c>
      <c r="M162" s="8" t="s">
        <v>1234</v>
      </c>
      <c r="N162" s="8" t="s">
        <v>1235</v>
      </c>
      <c r="O162" s="8">
        <v>0</v>
      </c>
      <c r="P162" s="10">
        <v>2</v>
      </c>
      <c r="Q162" s="8" t="s">
        <v>1236</v>
      </c>
      <c r="R162" s="8">
        <v>1</v>
      </c>
      <c r="S162" s="8" t="s">
        <v>458</v>
      </c>
      <c r="T162" s="8" t="s">
        <v>461</v>
      </c>
      <c r="U162" s="8" t="s">
        <v>511</v>
      </c>
      <c r="V162" s="8" t="s">
        <v>461</v>
      </c>
      <c r="X162" s="8" t="s">
        <v>1237</v>
      </c>
      <c r="Y162" s="8">
        <v>69</v>
      </c>
      <c r="Z162" s="8">
        <v>1</v>
      </c>
      <c r="AA162" s="10">
        <v>3</v>
      </c>
      <c r="AB162" s="8" t="s">
        <v>1238</v>
      </c>
      <c r="AC162" s="8">
        <v>0</v>
      </c>
      <c r="AD162" s="8">
        <v>1</v>
      </c>
      <c r="AE162" s="32" t="s">
        <v>1239</v>
      </c>
      <c r="AF162" s="8" t="s">
        <v>1240</v>
      </c>
      <c r="AG162" s="8">
        <v>21.45</v>
      </c>
      <c r="AH162" s="8" t="s">
        <v>568</v>
      </c>
      <c r="AI162" s="8">
        <v>0</v>
      </c>
      <c r="AJ162" s="8" t="s">
        <v>1241</v>
      </c>
      <c r="AK162" s="8" t="s">
        <v>1242</v>
      </c>
      <c r="AL162" s="8" t="s">
        <v>1243</v>
      </c>
      <c r="AM162" s="8" t="s">
        <v>812</v>
      </c>
      <c r="AN162"/>
      <c r="AO162" s="8">
        <v>1</v>
      </c>
      <c r="AP162" s="10">
        <v>2</v>
      </c>
      <c r="AQ162" s="11">
        <v>7</v>
      </c>
    </row>
    <row r="163" spans="1:43" x14ac:dyDescent="0.2">
      <c r="A163"/>
      <c r="B163"/>
      <c r="C163"/>
      <c r="D163"/>
      <c r="E163"/>
      <c r="F163"/>
      <c r="G163"/>
      <c r="H163"/>
      <c r="I163"/>
      <c r="J163"/>
      <c r="K163" s="8" t="s">
        <v>1244</v>
      </c>
      <c r="L163" s="8" t="s">
        <v>761</v>
      </c>
      <c r="M163" s="8" t="s">
        <v>1245</v>
      </c>
      <c r="N163" s="8" t="s">
        <v>1055</v>
      </c>
      <c r="O163"/>
      <c r="P163"/>
      <c r="Q163" s="8" t="s">
        <v>217</v>
      </c>
      <c r="R163"/>
      <c r="S163"/>
      <c r="T163"/>
      <c r="U163"/>
      <c r="V163"/>
      <c r="X163"/>
      <c r="Y163"/>
      <c r="Z163"/>
      <c r="AA163"/>
      <c r="AB163" s="8" t="s">
        <v>1246</v>
      </c>
      <c r="AC163" s="8">
        <v>0</v>
      </c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</row>
    <row r="164" spans="1:43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 s="8" t="s">
        <v>1247</v>
      </c>
      <c r="N164" s="8" t="s">
        <v>1248</v>
      </c>
      <c r="O164"/>
      <c r="P164"/>
      <c r="Q164"/>
      <c r="R164"/>
      <c r="S164"/>
      <c r="T164"/>
      <c r="U164"/>
      <c r="V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</row>
    <row r="165" spans="1:43" x14ac:dyDescent="0.2">
      <c r="A165" s="8">
        <v>50</v>
      </c>
      <c r="B165" s="8" t="s">
        <v>218</v>
      </c>
      <c r="C165" s="8" t="s">
        <v>1249</v>
      </c>
      <c r="D165"/>
      <c r="E165"/>
      <c r="F165"/>
      <c r="G165" s="8">
        <v>0</v>
      </c>
      <c r="H165" s="9" t="s">
        <v>1250</v>
      </c>
      <c r="I165" s="8">
        <v>1</v>
      </c>
      <c r="J165" s="8" t="s">
        <v>1251</v>
      </c>
      <c r="K165" s="8" t="s">
        <v>1252</v>
      </c>
      <c r="L165" s="8" t="s">
        <v>761</v>
      </c>
      <c r="M165" s="8" t="s">
        <v>1253</v>
      </c>
      <c r="N165" s="8" t="s">
        <v>1254</v>
      </c>
      <c r="O165" s="8">
        <v>0</v>
      </c>
      <c r="P165" s="10">
        <v>1</v>
      </c>
      <c r="Q165" s="8" t="s">
        <v>1255</v>
      </c>
      <c r="R165" s="8">
        <v>0</v>
      </c>
      <c r="S165"/>
      <c r="T165" s="8" t="s">
        <v>473</v>
      </c>
      <c r="U165" s="8" t="s">
        <v>780</v>
      </c>
      <c r="V165"/>
      <c r="X165"/>
      <c r="Y165"/>
      <c r="Z165" s="8">
        <v>0</v>
      </c>
      <c r="AA165" s="10">
        <v>0</v>
      </c>
      <c r="AB165" s="8" t="s">
        <v>1256</v>
      </c>
      <c r="AC165" s="8">
        <v>0</v>
      </c>
      <c r="AD165" s="8">
        <v>1</v>
      </c>
      <c r="AE165" s="32" t="s">
        <v>1257</v>
      </c>
      <c r="AF165" s="8" t="s">
        <v>1258</v>
      </c>
      <c r="AG165" s="8">
        <v>12.64</v>
      </c>
      <c r="AH165" s="8" t="s">
        <v>568</v>
      </c>
      <c r="AI165" s="8">
        <v>0</v>
      </c>
      <c r="AJ165" s="8" t="s">
        <v>1259</v>
      </c>
      <c r="AK165" s="8" t="s">
        <v>1260</v>
      </c>
      <c r="AL165" s="8">
        <v>0</v>
      </c>
      <c r="AM165" s="8" t="s">
        <v>1261</v>
      </c>
      <c r="AN165" s="8">
        <v>0</v>
      </c>
      <c r="AO165" s="8">
        <v>1</v>
      </c>
      <c r="AP165" s="10">
        <v>2</v>
      </c>
      <c r="AQ165" s="11">
        <v>3</v>
      </c>
    </row>
    <row r="166" spans="1:43" x14ac:dyDescent="0.2">
      <c r="A166"/>
      <c r="B166"/>
      <c r="C166"/>
      <c r="D166"/>
      <c r="E166"/>
      <c r="F166"/>
      <c r="G166"/>
      <c r="H166"/>
      <c r="I166"/>
      <c r="J166" s="8" t="s">
        <v>1262</v>
      </c>
      <c r="K166" s="8" t="s">
        <v>1263</v>
      </c>
      <c r="L166" s="8" t="s">
        <v>761</v>
      </c>
      <c r="M166"/>
      <c r="N166"/>
      <c r="O166"/>
      <c r="P166"/>
      <c r="Q166"/>
      <c r="R166"/>
      <c r="S166"/>
      <c r="T166"/>
      <c r="U166"/>
      <c r="V166"/>
      <c r="X166"/>
      <c r="Y166"/>
      <c r="Z166"/>
      <c r="AA166"/>
      <c r="AB166" s="8" t="s">
        <v>1264</v>
      </c>
      <c r="AC166" s="8">
        <v>0</v>
      </c>
      <c r="AD166"/>
      <c r="AE166"/>
      <c r="AF166"/>
      <c r="AG166"/>
      <c r="AH166"/>
      <c r="AI166"/>
      <c r="AJ166"/>
      <c r="AK166" s="8" t="s">
        <v>1265</v>
      </c>
      <c r="AL166" s="8">
        <v>0</v>
      </c>
      <c r="AM166" s="8" t="s">
        <v>1266</v>
      </c>
      <c r="AN166" s="8">
        <v>0</v>
      </c>
      <c r="AO166"/>
      <c r="AP166"/>
      <c r="AQ166"/>
    </row>
    <row r="167" spans="1:43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</row>
    <row r="168" spans="1:43" x14ac:dyDescent="0.2">
      <c r="A168" s="8">
        <v>51</v>
      </c>
      <c r="B168" s="8" t="s">
        <v>219</v>
      </c>
      <c r="C168" s="8" t="s">
        <v>1267</v>
      </c>
      <c r="D168" s="8" t="s">
        <v>1018</v>
      </c>
      <c r="E168" s="8" t="s">
        <v>1019</v>
      </c>
      <c r="F168" s="8">
        <v>0.26</v>
      </c>
      <c r="G168" s="8">
        <v>0</v>
      </c>
      <c r="H168" s="9" t="s">
        <v>1268</v>
      </c>
      <c r="I168" s="8">
        <v>1</v>
      </c>
      <c r="J168"/>
      <c r="K168"/>
      <c r="L168"/>
      <c r="M168" s="8" t="s">
        <v>1269</v>
      </c>
      <c r="N168" s="8" t="s">
        <v>726</v>
      </c>
      <c r="O168" s="8">
        <v>0</v>
      </c>
      <c r="P168" s="10">
        <v>1</v>
      </c>
      <c r="Q168" s="8" t="s">
        <v>1270</v>
      </c>
      <c r="R168" s="8">
        <v>1</v>
      </c>
      <c r="S168" s="8" t="s">
        <v>458</v>
      </c>
      <c r="T168" s="8" t="s">
        <v>461</v>
      </c>
      <c r="U168" s="8" t="s">
        <v>1271</v>
      </c>
      <c r="V168" s="8" t="s">
        <v>461</v>
      </c>
      <c r="X168" s="8" t="s">
        <v>1272</v>
      </c>
      <c r="Y168"/>
      <c r="Z168" s="8">
        <v>0</v>
      </c>
      <c r="AA168" s="10">
        <v>2</v>
      </c>
      <c r="AB168"/>
      <c r="AC168"/>
      <c r="AD168" s="8">
        <v>0</v>
      </c>
      <c r="AE168" s="32" t="s">
        <v>1273</v>
      </c>
      <c r="AF168" s="8" t="s">
        <v>1274</v>
      </c>
      <c r="AG168" s="8">
        <v>13.7</v>
      </c>
      <c r="AH168" s="8" t="s">
        <v>568</v>
      </c>
      <c r="AI168" s="8">
        <v>0</v>
      </c>
      <c r="AJ168" s="8" t="s">
        <v>1275</v>
      </c>
      <c r="AK168" s="8" t="s">
        <v>1276</v>
      </c>
      <c r="AL168" s="8">
        <v>6.9999999999999995E-70</v>
      </c>
      <c r="AM168" s="8" t="s">
        <v>1277</v>
      </c>
      <c r="AN168" s="8">
        <v>4.8747100000000002E-23</v>
      </c>
      <c r="AO168" s="8">
        <v>1</v>
      </c>
      <c r="AP168" s="10">
        <v>1</v>
      </c>
      <c r="AQ168" s="11">
        <v>4</v>
      </c>
    </row>
    <row r="169" spans="1:43" x14ac:dyDescent="0.2">
      <c r="A169"/>
      <c r="B169"/>
      <c r="C169"/>
      <c r="D169" s="8" t="s">
        <v>1018</v>
      </c>
      <c r="E169" s="8" t="s">
        <v>1019</v>
      </c>
      <c r="F169" s="8">
        <v>2.3E-3</v>
      </c>
      <c r="G169"/>
      <c r="H169" s="9" t="s">
        <v>1270</v>
      </c>
      <c r="I169" s="8">
        <v>1</v>
      </c>
      <c r="J169"/>
      <c r="K169"/>
      <c r="L169"/>
      <c r="M169"/>
      <c r="N169"/>
      <c r="O169"/>
      <c r="P169"/>
      <c r="Q169" s="8" t="s">
        <v>219</v>
      </c>
      <c r="R169"/>
      <c r="S169"/>
      <c r="T169"/>
      <c r="U169"/>
      <c r="V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L169"/>
      <c r="AM169"/>
      <c r="AN169"/>
      <c r="AO169"/>
      <c r="AP169"/>
      <c r="AQ169"/>
    </row>
    <row r="170" spans="1:43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</row>
    <row r="171" spans="1:43" x14ac:dyDescent="0.2">
      <c r="A171" s="8">
        <v>52</v>
      </c>
      <c r="B171" s="8" t="s">
        <v>220</v>
      </c>
      <c r="C171" s="8" t="s">
        <v>1278</v>
      </c>
      <c r="D171" s="8" t="s">
        <v>1279</v>
      </c>
      <c r="E171" s="8" t="s">
        <v>1280</v>
      </c>
      <c r="F171" s="8">
        <v>2.8000000000000002E-24</v>
      </c>
      <c r="G171" s="8">
        <v>1</v>
      </c>
      <c r="H171" s="9" t="s">
        <v>1281</v>
      </c>
      <c r="I171" s="8">
        <v>1</v>
      </c>
      <c r="J171"/>
      <c r="K171" s="8" t="s">
        <v>1282</v>
      </c>
      <c r="L171" s="8" t="s">
        <v>761</v>
      </c>
      <c r="M171" s="8" t="s">
        <v>1283</v>
      </c>
      <c r="N171" s="8" t="s">
        <v>726</v>
      </c>
      <c r="O171" s="8">
        <v>0</v>
      </c>
      <c r="P171" s="10">
        <v>2</v>
      </c>
      <c r="Q171" s="8" t="s">
        <v>220</v>
      </c>
      <c r="R171" s="8">
        <v>1</v>
      </c>
      <c r="S171" s="8" t="s">
        <v>458</v>
      </c>
      <c r="T171" s="8" t="s">
        <v>510</v>
      </c>
      <c r="U171" s="8" t="s">
        <v>649</v>
      </c>
      <c r="V171" s="8" t="s">
        <v>510</v>
      </c>
      <c r="X171" s="8" t="s">
        <v>1284</v>
      </c>
      <c r="Y171"/>
      <c r="Z171" s="8">
        <v>0</v>
      </c>
      <c r="AA171" s="10">
        <v>2</v>
      </c>
      <c r="AB171"/>
      <c r="AC171"/>
      <c r="AD171" s="8">
        <v>0</v>
      </c>
      <c r="AE171" s="32" t="s">
        <v>1285</v>
      </c>
      <c r="AF171" s="8" t="s">
        <v>1286</v>
      </c>
      <c r="AG171" s="8">
        <v>27.22</v>
      </c>
      <c r="AH171" s="8" t="s">
        <v>568</v>
      </c>
      <c r="AI171" s="8">
        <v>0</v>
      </c>
      <c r="AJ171" s="8" t="s">
        <v>1287</v>
      </c>
      <c r="AK171" s="8" t="s">
        <v>1288</v>
      </c>
      <c r="AL171" s="8">
        <v>5E-79</v>
      </c>
      <c r="AM171" s="8" t="s">
        <v>1289</v>
      </c>
      <c r="AN171" s="8">
        <v>4.5196500000000002E-96</v>
      </c>
      <c r="AO171" s="8">
        <v>1</v>
      </c>
      <c r="AP171" s="10">
        <v>1</v>
      </c>
      <c r="AQ171" s="11">
        <v>5</v>
      </c>
    </row>
    <row r="172" spans="1:43" x14ac:dyDescent="0.2">
      <c r="A172"/>
      <c r="B172"/>
      <c r="C172"/>
      <c r="D172" s="8" t="s">
        <v>1290</v>
      </c>
      <c r="E172" s="8" t="s">
        <v>1291</v>
      </c>
      <c r="F172" s="8">
        <v>6.1999999999999994E-29</v>
      </c>
      <c r="G172"/>
      <c r="H172"/>
      <c r="I172"/>
      <c r="J172"/>
      <c r="K172" s="8" t="s">
        <v>1292</v>
      </c>
      <c r="L172" s="8" t="s">
        <v>761</v>
      </c>
      <c r="M172" s="8" t="s">
        <v>1293</v>
      </c>
      <c r="N172"/>
      <c r="O172"/>
      <c r="P172"/>
      <c r="Q172"/>
      <c r="R172"/>
      <c r="S172"/>
      <c r="T172"/>
      <c r="U172"/>
      <c r="V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 s="8" t="s">
        <v>1294</v>
      </c>
      <c r="AL172" s="8">
        <v>6.9999999999999999E-78</v>
      </c>
      <c r="AM172" s="8" t="s">
        <v>1295</v>
      </c>
      <c r="AN172" s="8">
        <v>1.6255599999999999E-95</v>
      </c>
      <c r="AO172"/>
      <c r="AP172"/>
      <c r="AQ172"/>
    </row>
    <row r="173" spans="1:43" x14ac:dyDescent="0.2">
      <c r="A173"/>
      <c r="B173"/>
      <c r="C173"/>
      <c r="D173" s="8" t="s">
        <v>1296</v>
      </c>
      <c r="E173" s="8" t="s">
        <v>1297</v>
      </c>
      <c r="F173" s="8">
        <v>1.2E-5</v>
      </c>
      <c r="G173"/>
      <c r="H173"/>
      <c r="I173"/>
      <c r="J173"/>
      <c r="K173"/>
      <c r="L173"/>
      <c r="M173" s="8" t="s">
        <v>1298</v>
      </c>
      <c r="N173"/>
      <c r="O173"/>
      <c r="P173"/>
      <c r="Q173"/>
      <c r="R173"/>
      <c r="S173"/>
      <c r="T173"/>
      <c r="U173"/>
      <c r="V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 s="8" t="s">
        <v>1299</v>
      </c>
      <c r="AL173" s="8">
        <v>6.9999999999999999E-78</v>
      </c>
      <c r="AM173"/>
      <c r="AN173"/>
      <c r="AO173"/>
      <c r="AP173"/>
      <c r="AQ173"/>
    </row>
    <row r="174" spans="1:43" x14ac:dyDescent="0.2">
      <c r="A174" s="8">
        <v>53</v>
      </c>
      <c r="B174" s="8" t="s">
        <v>221</v>
      </c>
      <c r="C174" s="8" t="s">
        <v>1300</v>
      </c>
      <c r="D174" s="8" t="s">
        <v>1301</v>
      </c>
      <c r="E174" s="8" t="s">
        <v>1302</v>
      </c>
      <c r="F174" s="8">
        <v>4.6000000000000002E-23</v>
      </c>
      <c r="G174" s="8">
        <v>1</v>
      </c>
      <c r="H174" s="9" t="s">
        <v>1303</v>
      </c>
      <c r="I174" s="8">
        <v>1</v>
      </c>
      <c r="J174"/>
      <c r="K174" s="8" t="s">
        <v>1304</v>
      </c>
      <c r="L174" s="8" t="s">
        <v>761</v>
      </c>
      <c r="M174" s="8" t="s">
        <v>1305</v>
      </c>
      <c r="N174"/>
      <c r="O174" s="8">
        <v>0</v>
      </c>
      <c r="P174" s="10">
        <v>2</v>
      </c>
      <c r="Q174" s="8" t="s">
        <v>1306</v>
      </c>
      <c r="R174" s="8">
        <v>0</v>
      </c>
      <c r="S174" s="8" t="s">
        <v>458</v>
      </c>
      <c r="T174" s="8" t="s">
        <v>461</v>
      </c>
      <c r="U174" s="8" t="s">
        <v>1307</v>
      </c>
      <c r="V174"/>
      <c r="X174" s="8" t="s">
        <v>1308</v>
      </c>
      <c r="Y174" s="8">
        <v>89</v>
      </c>
      <c r="Z174" s="8">
        <v>1</v>
      </c>
      <c r="AA174" s="10">
        <v>1</v>
      </c>
      <c r="AB174" s="8" t="s">
        <v>1309</v>
      </c>
      <c r="AC174" s="8">
        <v>0</v>
      </c>
      <c r="AD174" s="8">
        <v>1</v>
      </c>
      <c r="AE174" s="32" t="s">
        <v>1310</v>
      </c>
      <c r="AF174" s="8" t="s">
        <v>1311</v>
      </c>
      <c r="AG174" s="8">
        <v>49.18</v>
      </c>
      <c r="AH174" s="8" t="s">
        <v>568</v>
      </c>
      <c r="AI174" s="8">
        <v>1</v>
      </c>
      <c r="AJ174" s="8" t="s">
        <v>1312</v>
      </c>
      <c r="AK174" s="8" t="s">
        <v>1313</v>
      </c>
      <c r="AL174" s="8">
        <v>1E-99</v>
      </c>
      <c r="AM174" s="8" t="s">
        <v>1314</v>
      </c>
      <c r="AN174" s="8">
        <v>6.2060099999999995E-107</v>
      </c>
      <c r="AO174" s="8">
        <v>1</v>
      </c>
      <c r="AP174" s="10">
        <v>3</v>
      </c>
      <c r="AQ174" s="11">
        <v>6</v>
      </c>
    </row>
    <row r="175" spans="1:43" x14ac:dyDescent="0.2">
      <c r="A175"/>
      <c r="B175"/>
      <c r="C175"/>
      <c r="D175" s="8" t="s">
        <v>1315</v>
      </c>
      <c r="E175" s="8" t="s">
        <v>1316</v>
      </c>
      <c r="F175" s="8">
        <v>1.7000000000000003E-14</v>
      </c>
      <c r="G175"/>
      <c r="H175"/>
      <c r="I175"/>
      <c r="J175"/>
      <c r="K175" s="8" t="s">
        <v>1317</v>
      </c>
      <c r="L175" s="8" t="s">
        <v>761</v>
      </c>
      <c r="M175"/>
      <c r="N175"/>
      <c r="O175"/>
      <c r="P175"/>
      <c r="Q175"/>
      <c r="R175"/>
      <c r="S175"/>
      <c r="T175"/>
      <c r="U175"/>
      <c r="V175"/>
      <c r="X175" s="8" t="s">
        <v>1318</v>
      </c>
      <c r="Y175" s="8">
        <v>84</v>
      </c>
      <c r="Z175"/>
      <c r="AA175"/>
      <c r="AB175" s="8" t="s">
        <v>1319</v>
      </c>
      <c r="AC175" s="8">
        <v>0</v>
      </c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</row>
    <row r="176" spans="1:43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</row>
    <row r="177" spans="1:43" x14ac:dyDescent="0.2">
      <c r="A177" s="8">
        <v>54</v>
      </c>
      <c r="B177" s="8" t="s">
        <v>222</v>
      </c>
      <c r="C177" s="8" t="s">
        <v>1320</v>
      </c>
      <c r="D177" s="8" t="s">
        <v>1321</v>
      </c>
      <c r="E177" s="8" t="s">
        <v>1322</v>
      </c>
      <c r="F177" s="8">
        <v>6.4000000000000002E-53</v>
      </c>
      <c r="G177" s="8">
        <v>1</v>
      </c>
      <c r="H177" s="9" t="s">
        <v>1323</v>
      </c>
      <c r="I177" s="8">
        <v>1</v>
      </c>
      <c r="J177"/>
      <c r="K177" s="8" t="s">
        <v>1324</v>
      </c>
      <c r="L177" s="8" t="s">
        <v>761</v>
      </c>
      <c r="M177" s="8" t="s">
        <v>505</v>
      </c>
      <c r="N177" s="8" t="s">
        <v>1165</v>
      </c>
      <c r="O177" s="8">
        <v>0</v>
      </c>
      <c r="P177" s="10">
        <v>2</v>
      </c>
      <c r="Q177" s="8" t="s">
        <v>1325</v>
      </c>
      <c r="R177" s="8">
        <v>0</v>
      </c>
      <c r="S177" s="8" t="s">
        <v>458</v>
      </c>
      <c r="T177" s="8" t="s">
        <v>510</v>
      </c>
      <c r="U177" s="8" t="s">
        <v>1271</v>
      </c>
      <c r="V177" s="8" t="s">
        <v>461</v>
      </c>
      <c r="X177"/>
      <c r="Y177"/>
      <c r="Z177" s="8">
        <v>0</v>
      </c>
      <c r="AA177" s="10">
        <v>1</v>
      </c>
      <c r="AB177" s="8" t="s">
        <v>1326</v>
      </c>
      <c r="AC177" s="8">
        <v>0</v>
      </c>
      <c r="AD177" s="8">
        <v>1</v>
      </c>
      <c r="AE177" s="32" t="s">
        <v>1327</v>
      </c>
      <c r="AF177" s="8" t="s">
        <v>1328</v>
      </c>
      <c r="AG177" s="8">
        <v>28.39</v>
      </c>
      <c r="AH177" s="8" t="s">
        <v>568</v>
      </c>
      <c r="AI177" s="8">
        <v>0</v>
      </c>
      <c r="AJ177" s="8" t="s">
        <v>1329</v>
      </c>
      <c r="AK177" s="8" t="s">
        <v>1330</v>
      </c>
      <c r="AL177" s="8">
        <v>1.4</v>
      </c>
      <c r="AM177" s="8" t="s">
        <v>1331</v>
      </c>
      <c r="AN177" s="8">
        <v>1.57334E-28</v>
      </c>
      <c r="AO177" s="8">
        <v>0</v>
      </c>
      <c r="AP177" s="10">
        <v>1</v>
      </c>
      <c r="AQ177" s="11">
        <v>4</v>
      </c>
    </row>
    <row r="178" spans="1:43" x14ac:dyDescent="0.2">
      <c r="A178"/>
      <c r="B178"/>
      <c r="C178"/>
      <c r="D178" s="8" t="s">
        <v>857</v>
      </c>
      <c r="E178" s="8" t="s">
        <v>858</v>
      </c>
      <c r="F178" s="8">
        <v>2.9E-5</v>
      </c>
      <c r="G178"/>
      <c r="H178"/>
      <c r="I178"/>
      <c r="J178"/>
      <c r="K178" s="8" t="s">
        <v>1332</v>
      </c>
      <c r="L178" s="8" t="s">
        <v>761</v>
      </c>
      <c r="M178"/>
      <c r="N178"/>
      <c r="O178"/>
      <c r="P178"/>
      <c r="Q178"/>
      <c r="R178"/>
      <c r="S178"/>
      <c r="T178"/>
      <c r="U178"/>
      <c r="V178"/>
      <c r="X178"/>
      <c r="Y178"/>
      <c r="Z178"/>
      <c r="AA178"/>
      <c r="AB178" s="8" t="s">
        <v>1333</v>
      </c>
      <c r="AC178" s="8">
        <v>0</v>
      </c>
      <c r="AD178"/>
      <c r="AE178"/>
      <c r="AF178"/>
      <c r="AG178"/>
      <c r="AH178"/>
      <c r="AI178"/>
      <c r="AJ178"/>
      <c r="AK178" s="8" t="s">
        <v>1334</v>
      </c>
      <c r="AL178" s="8">
        <v>1.4</v>
      </c>
      <c r="AM178"/>
      <c r="AN178"/>
      <c r="AO178"/>
      <c r="AP178"/>
      <c r="AQ178"/>
    </row>
    <row r="179" spans="1:43" x14ac:dyDescent="0.2">
      <c r="A179"/>
      <c r="B179"/>
      <c r="C179"/>
      <c r="D179" s="8" t="s">
        <v>867</v>
      </c>
      <c r="E179" s="8" t="s">
        <v>868</v>
      </c>
      <c r="F179" s="8">
        <v>5.0999999999999992E-39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</row>
    <row r="180" spans="1:43" x14ac:dyDescent="0.2">
      <c r="A180" s="8">
        <v>55</v>
      </c>
      <c r="B180" s="8" t="s">
        <v>223</v>
      </c>
      <c r="C180" s="8" t="s">
        <v>1335</v>
      </c>
      <c r="D180" s="8" t="s">
        <v>1336</v>
      </c>
      <c r="E180" s="8" t="s">
        <v>1337</v>
      </c>
      <c r="F180" s="8">
        <v>2.4E-64</v>
      </c>
      <c r="G180" s="8">
        <v>1</v>
      </c>
      <c r="H180" s="9" t="s">
        <v>1338</v>
      </c>
      <c r="I180" s="8">
        <v>1</v>
      </c>
      <c r="J180" s="8" t="s">
        <v>1339</v>
      </c>
      <c r="K180" s="8" t="s">
        <v>1340</v>
      </c>
      <c r="L180" s="8" t="s">
        <v>761</v>
      </c>
      <c r="M180" s="8" t="s">
        <v>1341</v>
      </c>
      <c r="N180"/>
      <c r="O180" s="8">
        <v>0</v>
      </c>
      <c r="P180" s="10">
        <v>2</v>
      </c>
      <c r="Q180" s="8" t="s">
        <v>223</v>
      </c>
      <c r="R180" s="8">
        <v>1</v>
      </c>
      <c r="S180" s="8" t="s">
        <v>446</v>
      </c>
      <c r="T180" s="8" t="s">
        <v>1342</v>
      </c>
      <c r="U180" s="8" t="s">
        <v>511</v>
      </c>
      <c r="V180"/>
      <c r="X180" s="8" t="s">
        <v>1343</v>
      </c>
      <c r="Y180" s="8">
        <v>81</v>
      </c>
      <c r="Z180" s="8">
        <v>1</v>
      </c>
      <c r="AA180" s="10">
        <v>2</v>
      </c>
      <c r="AB180"/>
      <c r="AC180" s="8">
        <v>0</v>
      </c>
      <c r="AD180"/>
      <c r="AE180" s="32" t="s">
        <v>1344</v>
      </c>
      <c r="AF180" s="8" t="s">
        <v>1345</v>
      </c>
      <c r="AG180" s="8">
        <v>23.25</v>
      </c>
      <c r="AH180" s="8" t="s">
        <v>568</v>
      </c>
      <c r="AI180" s="8">
        <v>0</v>
      </c>
      <c r="AJ180" s="8" t="s">
        <v>1346</v>
      </c>
      <c r="AK180" s="8" t="s">
        <v>1347</v>
      </c>
      <c r="AL180" s="8">
        <v>1.4</v>
      </c>
      <c r="AM180"/>
      <c r="AN180"/>
      <c r="AO180" s="8">
        <v>0</v>
      </c>
      <c r="AP180" s="10">
        <v>1</v>
      </c>
      <c r="AQ180" s="11">
        <v>5</v>
      </c>
    </row>
    <row r="181" spans="1:43" x14ac:dyDescent="0.2">
      <c r="A181"/>
      <c r="B181"/>
      <c r="C181"/>
      <c r="D181" s="8" t="s">
        <v>1348</v>
      </c>
      <c r="E181" s="8" t="s">
        <v>1349</v>
      </c>
      <c r="F181" s="8">
        <v>2.7000000000000001E-7</v>
      </c>
      <c r="G181"/>
      <c r="H181"/>
      <c r="I181"/>
      <c r="J181" s="8" t="s">
        <v>1350</v>
      </c>
      <c r="K181" s="8" t="s">
        <v>1351</v>
      </c>
      <c r="L181" s="8" t="s">
        <v>761</v>
      </c>
      <c r="M181"/>
      <c r="N181"/>
      <c r="O181"/>
      <c r="P181"/>
      <c r="Q181"/>
      <c r="R181"/>
      <c r="S181"/>
      <c r="T181"/>
      <c r="U181"/>
      <c r="V181"/>
      <c r="X181" s="8" t="s">
        <v>1352</v>
      </c>
      <c r="Y181" s="8">
        <v>77</v>
      </c>
      <c r="Z181"/>
      <c r="AA181"/>
      <c r="AB181"/>
      <c r="AC181"/>
      <c r="AD181"/>
      <c r="AE181"/>
      <c r="AF181"/>
      <c r="AG181"/>
      <c r="AH181"/>
      <c r="AI181"/>
      <c r="AJ181"/>
      <c r="AK181" s="8" t="s">
        <v>1353</v>
      </c>
      <c r="AL181" s="8">
        <v>1.4</v>
      </c>
      <c r="AM181"/>
      <c r="AN181"/>
      <c r="AO181"/>
      <c r="AP181"/>
      <c r="AQ181"/>
    </row>
    <row r="182" spans="1:43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</row>
    <row r="183" spans="1:43" ht="25.5" x14ac:dyDescent="0.2">
      <c r="A183" s="8">
        <v>56</v>
      </c>
      <c r="B183" s="8" t="s">
        <v>224</v>
      </c>
      <c r="C183" s="30" t="s">
        <v>1354</v>
      </c>
      <c r="D183" s="8" t="s">
        <v>1355</v>
      </c>
      <c r="E183" s="8" t="s">
        <v>1356</v>
      </c>
      <c r="F183" s="8">
        <v>5.5000000000000002E-47</v>
      </c>
      <c r="G183" s="8">
        <v>1</v>
      </c>
      <c r="H183" s="9" t="s">
        <v>1357</v>
      </c>
      <c r="I183" s="8">
        <v>1</v>
      </c>
      <c r="J183"/>
      <c r="K183" s="8" t="s">
        <v>1358</v>
      </c>
      <c r="L183" s="8" t="s">
        <v>1359</v>
      </c>
      <c r="M183" s="8" t="s">
        <v>1360</v>
      </c>
      <c r="N183" s="8" t="s">
        <v>1361</v>
      </c>
      <c r="O183" s="8">
        <v>1</v>
      </c>
      <c r="P183" s="10">
        <v>3</v>
      </c>
      <c r="Q183" s="8" t="s">
        <v>1362</v>
      </c>
      <c r="R183" s="8">
        <v>1</v>
      </c>
      <c r="S183" s="8" t="s">
        <v>458</v>
      </c>
      <c r="T183" s="8" t="s">
        <v>461</v>
      </c>
      <c r="U183" s="8" t="s">
        <v>1363</v>
      </c>
      <c r="V183"/>
      <c r="X183"/>
      <c r="Y183"/>
      <c r="Z183" s="8">
        <v>0</v>
      </c>
      <c r="AA183" s="10">
        <v>1</v>
      </c>
      <c r="AB183"/>
      <c r="AC183"/>
      <c r="AD183" s="8">
        <v>1</v>
      </c>
      <c r="AE183" s="32" t="s">
        <v>1364</v>
      </c>
      <c r="AF183" s="8" t="s">
        <v>1365</v>
      </c>
      <c r="AG183" s="8">
        <v>73.03</v>
      </c>
      <c r="AH183" s="8" t="s">
        <v>466</v>
      </c>
      <c r="AI183" s="8">
        <v>1</v>
      </c>
      <c r="AJ183" s="8" t="s">
        <v>1366</v>
      </c>
      <c r="AK183" s="8" t="s">
        <v>1367</v>
      </c>
      <c r="AL183" s="8" t="s">
        <v>1368</v>
      </c>
      <c r="AM183" s="8" t="s">
        <v>1369</v>
      </c>
      <c r="AN183" s="8">
        <v>0</v>
      </c>
      <c r="AO183" s="8">
        <v>1</v>
      </c>
      <c r="AP183" s="10">
        <v>3</v>
      </c>
      <c r="AQ183" s="11">
        <v>7</v>
      </c>
    </row>
    <row r="184" spans="1:43" x14ac:dyDescent="0.2">
      <c r="A184"/>
      <c r="B184"/>
      <c r="C184"/>
      <c r="D184" s="8" t="s">
        <v>1355</v>
      </c>
      <c r="E184" s="8" t="s">
        <v>1356</v>
      </c>
      <c r="F184" s="8">
        <v>4.2999999999999994E-23</v>
      </c>
      <c r="G184"/>
      <c r="H184"/>
      <c r="I184"/>
      <c r="J184"/>
      <c r="K184" s="8" t="s">
        <v>1370</v>
      </c>
      <c r="L184" s="8" t="s">
        <v>766</v>
      </c>
      <c r="M184" s="8" t="s">
        <v>1370</v>
      </c>
      <c r="N184" s="8" t="s">
        <v>1361</v>
      </c>
      <c r="O184"/>
      <c r="P184"/>
      <c r="Q184" s="8" t="s">
        <v>224</v>
      </c>
      <c r="R184"/>
      <c r="S184"/>
      <c r="T184"/>
      <c r="U184"/>
      <c r="V184"/>
      <c r="X184"/>
      <c r="Y184"/>
      <c r="Z184"/>
      <c r="AA184"/>
      <c r="AB184" s="8" t="s">
        <v>1371</v>
      </c>
      <c r="AC184" s="8">
        <v>2.9999999999999999E-143</v>
      </c>
      <c r="AD184"/>
      <c r="AE184"/>
      <c r="AF184"/>
      <c r="AG184"/>
      <c r="AH184"/>
      <c r="AI184"/>
      <c r="AJ184"/>
      <c r="AL184"/>
      <c r="AM184"/>
      <c r="AN184"/>
      <c r="AO184"/>
      <c r="AP184"/>
      <c r="AQ184"/>
    </row>
    <row r="185" spans="1:43" x14ac:dyDescent="0.2">
      <c r="A185"/>
      <c r="B185"/>
      <c r="C185"/>
      <c r="D185" s="8" t="s">
        <v>1372</v>
      </c>
      <c r="E185" s="8" t="s">
        <v>1373</v>
      </c>
      <c r="F185" s="8">
        <v>1.6999999999999995E-65</v>
      </c>
      <c r="G185"/>
      <c r="H185"/>
      <c r="I185"/>
      <c r="J185"/>
      <c r="K185" s="8" t="s">
        <v>1360</v>
      </c>
      <c r="L185" s="8" t="s">
        <v>766</v>
      </c>
      <c r="M185"/>
      <c r="N185"/>
      <c r="O185"/>
      <c r="P185"/>
      <c r="Q185"/>
      <c r="R185"/>
      <c r="S185"/>
      <c r="T185"/>
      <c r="U185"/>
      <c r="V185"/>
      <c r="X185"/>
      <c r="Y185"/>
      <c r="Z185"/>
      <c r="AA185"/>
      <c r="AB185" s="8" t="s">
        <v>1374</v>
      </c>
      <c r="AC185" s="8">
        <v>2.0000000000000001E-142</v>
      </c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</row>
    <row r="186" spans="1:43" x14ac:dyDescent="0.2">
      <c r="A186" s="8">
        <v>57</v>
      </c>
      <c r="B186" s="8" t="s">
        <v>225</v>
      </c>
      <c r="C186" s="8" t="s">
        <v>1375</v>
      </c>
      <c r="D186" s="8" t="s">
        <v>1376</v>
      </c>
      <c r="E186" s="8" t="s">
        <v>1377</v>
      </c>
      <c r="F186" s="8">
        <v>3.0000000000000003E-30</v>
      </c>
      <c r="G186" s="8">
        <v>1</v>
      </c>
      <c r="H186" s="9" t="s">
        <v>1378</v>
      </c>
      <c r="I186" s="8">
        <v>1</v>
      </c>
      <c r="J186" s="8" t="s">
        <v>1379</v>
      </c>
      <c r="K186" s="8" t="s">
        <v>1380</v>
      </c>
      <c r="L186" s="8" t="s">
        <v>1381</v>
      </c>
      <c r="M186" s="8" t="s">
        <v>1382</v>
      </c>
      <c r="N186" s="8" t="s">
        <v>955</v>
      </c>
      <c r="O186" s="8">
        <v>1</v>
      </c>
      <c r="P186" s="10">
        <v>3</v>
      </c>
      <c r="Q186" s="8" t="s">
        <v>225</v>
      </c>
      <c r="R186" s="8">
        <v>1</v>
      </c>
      <c r="S186" s="8" t="s">
        <v>458</v>
      </c>
      <c r="T186" s="8" t="s">
        <v>447</v>
      </c>
      <c r="U186" s="8" t="s">
        <v>1307</v>
      </c>
      <c r="V186"/>
      <c r="X186" s="8" t="s">
        <v>1383</v>
      </c>
      <c r="Y186" s="8">
        <v>96</v>
      </c>
      <c r="Z186" s="8">
        <v>1</v>
      </c>
      <c r="AA186" s="10">
        <v>2</v>
      </c>
      <c r="AB186" s="8" t="s">
        <v>1384</v>
      </c>
      <c r="AC186" s="8">
        <v>0</v>
      </c>
      <c r="AD186" s="8">
        <v>1</v>
      </c>
      <c r="AE186" s="32" t="s">
        <v>1385</v>
      </c>
      <c r="AF186" s="8" t="s">
        <v>1386</v>
      </c>
      <c r="AG186" s="8">
        <v>68.540000000000006</v>
      </c>
      <c r="AH186" s="8" t="s">
        <v>568</v>
      </c>
      <c r="AI186" s="8">
        <v>1</v>
      </c>
      <c r="AJ186" s="8" t="s">
        <v>1387</v>
      </c>
      <c r="AK186" s="8" t="s">
        <v>1388</v>
      </c>
      <c r="AL186" s="8">
        <v>2E-70</v>
      </c>
      <c r="AM186" s="8" t="s">
        <v>1389</v>
      </c>
      <c r="AN186" s="8">
        <v>0</v>
      </c>
      <c r="AO186" s="8">
        <v>1</v>
      </c>
      <c r="AP186" s="10">
        <v>3</v>
      </c>
      <c r="AQ186" s="11">
        <v>8</v>
      </c>
    </row>
    <row r="187" spans="1:43" x14ac:dyDescent="0.2">
      <c r="A187"/>
      <c r="B187"/>
      <c r="C187"/>
      <c r="D187" s="8" t="s">
        <v>1018</v>
      </c>
      <c r="E187" s="8" t="s">
        <v>1019</v>
      </c>
      <c r="F187" s="8">
        <v>1.7000000000000001E-2</v>
      </c>
      <c r="G187"/>
      <c r="H187" s="9" t="s">
        <v>1390</v>
      </c>
      <c r="I187" s="8">
        <v>1</v>
      </c>
      <c r="J187"/>
      <c r="K187" s="8" t="s">
        <v>1391</v>
      </c>
      <c r="L187" s="8" t="s">
        <v>1392</v>
      </c>
      <c r="M187"/>
      <c r="N187"/>
      <c r="O187"/>
      <c r="P187"/>
      <c r="Q187"/>
      <c r="R187"/>
      <c r="S187"/>
      <c r="T187"/>
      <c r="U187"/>
      <c r="V187"/>
      <c r="X187" s="8" t="s">
        <v>1393</v>
      </c>
      <c r="Y187" s="8">
        <v>96</v>
      </c>
      <c r="Z187"/>
      <c r="AA187"/>
      <c r="AB187" s="8" t="s">
        <v>1394</v>
      </c>
      <c r="AC187" s="8">
        <v>0</v>
      </c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</row>
    <row r="188" spans="1:43" x14ac:dyDescent="0.2">
      <c r="A188"/>
      <c r="B188"/>
      <c r="C188"/>
      <c r="D188"/>
      <c r="E188"/>
      <c r="F188"/>
      <c r="G188"/>
      <c r="H188"/>
      <c r="I188"/>
      <c r="J188"/>
      <c r="K188" s="8" t="s">
        <v>1382</v>
      </c>
      <c r="L188" s="8" t="s">
        <v>766</v>
      </c>
      <c r="M188"/>
      <c r="N188"/>
      <c r="O188"/>
      <c r="P188"/>
      <c r="Q188"/>
      <c r="R188"/>
      <c r="S188"/>
      <c r="T188"/>
      <c r="U188"/>
      <c r="V188"/>
      <c r="X188" s="8" t="s">
        <v>1395</v>
      </c>
      <c r="Y188" s="8">
        <v>96</v>
      </c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</row>
    <row r="189" spans="1:43" x14ac:dyDescent="0.2">
      <c r="A189" s="8">
        <v>58</v>
      </c>
      <c r="B189" s="8" t="s">
        <v>226</v>
      </c>
      <c r="C189" s="8" t="s">
        <v>1396</v>
      </c>
      <c r="D189" s="8" t="s">
        <v>1397</v>
      </c>
      <c r="E189" s="8" t="s">
        <v>1398</v>
      </c>
      <c r="F189" s="8">
        <v>8.6999999999999998E-8</v>
      </c>
      <c r="G189" s="8">
        <v>1</v>
      </c>
      <c r="H189" s="9" t="s">
        <v>1399</v>
      </c>
      <c r="I189" s="8">
        <v>1</v>
      </c>
      <c r="J189" s="8" t="s">
        <v>1400</v>
      </c>
      <c r="K189" s="8" t="s">
        <v>1401</v>
      </c>
      <c r="L189" s="8" t="s">
        <v>761</v>
      </c>
      <c r="M189" s="8" t="s">
        <v>1402</v>
      </c>
      <c r="N189" s="8" t="s">
        <v>1403</v>
      </c>
      <c r="O189" s="8">
        <v>1</v>
      </c>
      <c r="P189" s="10">
        <v>3</v>
      </c>
      <c r="Q189" s="8" t="s">
        <v>1404</v>
      </c>
      <c r="R189" s="8">
        <v>1</v>
      </c>
      <c r="S189" s="8" t="s">
        <v>458</v>
      </c>
      <c r="T189" s="8" t="s">
        <v>510</v>
      </c>
      <c r="U189" s="8" t="s">
        <v>605</v>
      </c>
      <c r="V189" s="8" t="s">
        <v>510</v>
      </c>
      <c r="X189" s="8" t="s">
        <v>1405</v>
      </c>
      <c r="Y189" s="8">
        <v>65</v>
      </c>
      <c r="Z189" s="8">
        <v>1</v>
      </c>
      <c r="AA189" s="10">
        <v>3</v>
      </c>
      <c r="AB189" s="8" t="s">
        <v>1406</v>
      </c>
      <c r="AC189" s="8">
        <v>0</v>
      </c>
      <c r="AD189" s="8">
        <v>1</v>
      </c>
      <c r="AE189" s="32" t="s">
        <v>1407</v>
      </c>
      <c r="AF189" s="8" t="s">
        <v>1408</v>
      </c>
      <c r="AG189" s="8">
        <v>40.58</v>
      </c>
      <c r="AH189" s="8" t="s">
        <v>568</v>
      </c>
      <c r="AI189" s="8">
        <v>1</v>
      </c>
      <c r="AJ189" s="8" t="s">
        <v>1409</v>
      </c>
      <c r="AK189" s="8" t="s">
        <v>1410</v>
      </c>
      <c r="AL189" s="8">
        <v>0.11</v>
      </c>
      <c r="AM189" s="8" t="s">
        <v>1411</v>
      </c>
      <c r="AN189" s="8">
        <v>0</v>
      </c>
      <c r="AO189" s="8">
        <v>0</v>
      </c>
      <c r="AP189" s="10">
        <v>2</v>
      </c>
      <c r="AQ189" s="11">
        <v>8</v>
      </c>
    </row>
    <row r="190" spans="1:43" x14ac:dyDescent="0.2">
      <c r="A190"/>
      <c r="B190"/>
      <c r="C190"/>
      <c r="D190" s="8" t="s">
        <v>1412</v>
      </c>
      <c r="E190" s="8" t="s">
        <v>1413</v>
      </c>
      <c r="F190" s="8">
        <v>4.7999999999999998E-6</v>
      </c>
      <c r="G190"/>
      <c r="H190"/>
      <c r="I190"/>
      <c r="J190" s="8" t="s">
        <v>1414</v>
      </c>
      <c r="K190" s="8" t="s">
        <v>1402</v>
      </c>
      <c r="L190" s="8" t="s">
        <v>766</v>
      </c>
      <c r="M190" s="8" t="s">
        <v>1415</v>
      </c>
      <c r="N190" s="8" t="s">
        <v>1403</v>
      </c>
      <c r="O190"/>
      <c r="P190"/>
      <c r="Q190" s="8" t="s">
        <v>226</v>
      </c>
      <c r="R190"/>
      <c r="S190"/>
      <c r="T190"/>
      <c r="U190"/>
      <c r="V190"/>
      <c r="X190"/>
      <c r="Y190"/>
      <c r="Z190"/>
      <c r="AA190"/>
      <c r="AB190" s="8" t="s">
        <v>1416</v>
      </c>
      <c r="AC190" s="8">
        <v>0</v>
      </c>
      <c r="AD190"/>
      <c r="AE190"/>
      <c r="AF190"/>
      <c r="AG190"/>
      <c r="AH190"/>
      <c r="AI190"/>
      <c r="AJ190"/>
      <c r="AK190"/>
      <c r="AL190"/>
      <c r="AM190" s="8" t="s">
        <v>1417</v>
      </c>
      <c r="AN190" s="8">
        <v>0</v>
      </c>
      <c r="AO190"/>
      <c r="AP190"/>
      <c r="AQ190"/>
    </row>
    <row r="191" spans="1:43" x14ac:dyDescent="0.2">
      <c r="A191"/>
      <c r="B191"/>
      <c r="C191"/>
      <c r="D191"/>
      <c r="E191"/>
      <c r="F191"/>
      <c r="G191"/>
      <c r="H191"/>
      <c r="I191"/>
      <c r="J191" s="8" t="s">
        <v>1418</v>
      </c>
      <c r="K191" s="8" t="s">
        <v>1415</v>
      </c>
      <c r="L191" s="8" t="s">
        <v>766</v>
      </c>
      <c r="M191"/>
      <c r="N191"/>
      <c r="O191"/>
      <c r="P191"/>
      <c r="Q191"/>
      <c r="R191"/>
      <c r="S191"/>
      <c r="T191"/>
      <c r="U191"/>
      <c r="V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</row>
    <row r="192" spans="1:43" x14ac:dyDescent="0.2">
      <c r="A192" s="8">
        <v>59</v>
      </c>
      <c r="B192" s="8" t="s">
        <v>227</v>
      </c>
      <c r="C192" s="8" t="s">
        <v>1419</v>
      </c>
      <c r="D192" s="8" t="s">
        <v>1420</v>
      </c>
      <c r="E192" s="8" t="s">
        <v>1421</v>
      </c>
      <c r="F192" s="8">
        <v>2.5000000000000002E-18</v>
      </c>
      <c r="G192" s="8">
        <v>1</v>
      </c>
      <c r="H192" s="9" t="s">
        <v>1422</v>
      </c>
      <c r="I192" s="8">
        <v>1</v>
      </c>
      <c r="J192" s="8" t="s">
        <v>1423</v>
      </c>
      <c r="K192" s="8" t="s">
        <v>1424</v>
      </c>
      <c r="L192" s="8" t="s">
        <v>766</v>
      </c>
      <c r="M192" s="8" t="s">
        <v>1425</v>
      </c>
      <c r="N192" s="8" t="s">
        <v>1426</v>
      </c>
      <c r="O192" s="8">
        <v>1</v>
      </c>
      <c r="P192" s="10">
        <v>3</v>
      </c>
      <c r="Q192" s="8" t="s">
        <v>1427</v>
      </c>
      <c r="R192" s="8">
        <v>0</v>
      </c>
      <c r="S192" s="8" t="s">
        <v>446</v>
      </c>
      <c r="T192" s="8" t="s">
        <v>546</v>
      </c>
      <c r="U192" s="8" t="s">
        <v>1428</v>
      </c>
      <c r="V192" s="8" t="s">
        <v>688</v>
      </c>
      <c r="X192" s="8" t="s">
        <v>1429</v>
      </c>
      <c r="Y192" s="8">
        <v>67</v>
      </c>
      <c r="Z192" s="8">
        <v>1</v>
      </c>
      <c r="AA192" s="10">
        <v>2</v>
      </c>
      <c r="AB192"/>
      <c r="AC192"/>
      <c r="AD192" s="8">
        <v>0</v>
      </c>
      <c r="AE192" s="32" t="s">
        <v>1430</v>
      </c>
      <c r="AF192" s="8" t="s">
        <v>1431</v>
      </c>
      <c r="AG192" s="8">
        <v>32.43</v>
      </c>
      <c r="AH192" s="8" t="s">
        <v>568</v>
      </c>
      <c r="AI192" s="8">
        <v>1</v>
      </c>
      <c r="AJ192" s="8" t="s">
        <v>1432</v>
      </c>
      <c r="AK192" s="8" t="s">
        <v>1433</v>
      </c>
      <c r="AL192" s="8">
        <v>0</v>
      </c>
      <c r="AM192" s="8" t="s">
        <v>1434</v>
      </c>
      <c r="AN192" s="8">
        <v>0</v>
      </c>
      <c r="AO192" s="8">
        <v>1</v>
      </c>
      <c r="AP192" s="10">
        <v>2</v>
      </c>
      <c r="AQ192" s="11">
        <v>7</v>
      </c>
    </row>
    <row r="193" spans="1:43" x14ac:dyDescent="0.2">
      <c r="A193"/>
      <c r="B193"/>
      <c r="C193"/>
      <c r="D193" s="8" t="s">
        <v>1435</v>
      </c>
      <c r="E193" s="8" t="s">
        <v>1436</v>
      </c>
      <c r="F193" s="8">
        <v>5.1999999999999997E-5</v>
      </c>
      <c r="G193"/>
      <c r="H193"/>
      <c r="I193"/>
      <c r="J193" s="8" t="s">
        <v>1437</v>
      </c>
      <c r="K193" s="8" t="s">
        <v>1438</v>
      </c>
      <c r="L193" s="8" t="s">
        <v>761</v>
      </c>
      <c r="M193"/>
      <c r="N193"/>
      <c r="O193"/>
      <c r="P193"/>
      <c r="Q193"/>
      <c r="R193"/>
      <c r="S193"/>
      <c r="T193"/>
      <c r="U193"/>
      <c r="V193"/>
      <c r="X193" s="8" t="s">
        <v>1439</v>
      </c>
      <c r="Y193" s="8">
        <v>64</v>
      </c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</row>
    <row r="194" spans="1:43" x14ac:dyDescent="0.2">
      <c r="A194"/>
      <c r="B194"/>
      <c r="C194"/>
      <c r="D194" s="8" t="s">
        <v>744</v>
      </c>
      <c r="E194" s="8" t="s">
        <v>745</v>
      </c>
      <c r="F194" s="8">
        <v>1.4000000000000001E-7</v>
      </c>
      <c r="G194"/>
      <c r="H194"/>
      <c r="I194"/>
      <c r="J194" s="8" t="s">
        <v>1440</v>
      </c>
      <c r="K194" s="8" t="s">
        <v>1437</v>
      </c>
      <c r="L194" s="8" t="s">
        <v>766</v>
      </c>
      <c r="M194"/>
      <c r="N194"/>
      <c r="O194"/>
      <c r="P194"/>
      <c r="Q194"/>
      <c r="R194"/>
      <c r="S194"/>
      <c r="T194"/>
      <c r="U194"/>
      <c r="V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</row>
    <row r="195" spans="1:43" x14ac:dyDescent="0.2">
      <c r="A195" s="8">
        <v>60</v>
      </c>
      <c r="B195" s="8" t="s">
        <v>228</v>
      </c>
      <c r="C195" s="8" t="s">
        <v>1441</v>
      </c>
      <c r="D195" s="8" t="s">
        <v>872</v>
      </c>
      <c r="E195" s="8" t="s">
        <v>873</v>
      </c>
      <c r="F195" s="8">
        <v>9.6999999999999987E-39</v>
      </c>
      <c r="G195" s="8">
        <v>1</v>
      </c>
      <c r="H195" s="9" t="s">
        <v>1442</v>
      </c>
      <c r="I195" s="8">
        <v>1</v>
      </c>
      <c r="J195"/>
      <c r="K195"/>
      <c r="L195"/>
      <c r="M195" s="8" t="s">
        <v>1443</v>
      </c>
      <c r="N195" s="8" t="s">
        <v>726</v>
      </c>
      <c r="O195" s="8">
        <v>0</v>
      </c>
      <c r="P195" s="10">
        <v>2</v>
      </c>
      <c r="Q195" s="8" t="s">
        <v>1444</v>
      </c>
      <c r="R195" s="8">
        <v>0</v>
      </c>
      <c r="S195" s="8" t="s">
        <v>458</v>
      </c>
      <c r="T195" s="8" t="s">
        <v>510</v>
      </c>
      <c r="U195" s="8" t="s">
        <v>649</v>
      </c>
      <c r="V195" s="8" t="s">
        <v>510</v>
      </c>
      <c r="X195" s="8" t="s">
        <v>1445</v>
      </c>
      <c r="Y195" s="8">
        <v>87</v>
      </c>
      <c r="Z195" s="8">
        <v>1</v>
      </c>
      <c r="AA195" s="10">
        <v>2</v>
      </c>
      <c r="AB195"/>
      <c r="AC195"/>
      <c r="AD195" s="8">
        <v>0</v>
      </c>
      <c r="AE195" s="32" t="s">
        <v>1446</v>
      </c>
      <c r="AF195" s="8" t="s">
        <v>1447</v>
      </c>
      <c r="AG195" s="8">
        <v>29.65</v>
      </c>
      <c r="AH195" s="8" t="s">
        <v>568</v>
      </c>
      <c r="AI195" s="8">
        <v>0</v>
      </c>
      <c r="AJ195" s="8" t="s">
        <v>1448</v>
      </c>
      <c r="AK195" s="8" t="s">
        <v>1449</v>
      </c>
      <c r="AL195" s="8">
        <v>0.25</v>
      </c>
      <c r="AM195" s="8" t="s">
        <v>1450</v>
      </c>
      <c r="AN195" s="8">
        <v>0</v>
      </c>
      <c r="AO195" s="8">
        <v>0</v>
      </c>
      <c r="AP195" s="10">
        <v>1</v>
      </c>
      <c r="AQ195" s="11">
        <v>5</v>
      </c>
    </row>
    <row r="196" spans="1:43" x14ac:dyDescent="0.2">
      <c r="A196"/>
      <c r="B196"/>
      <c r="C196"/>
      <c r="D196" s="8" t="s">
        <v>882</v>
      </c>
      <c r="E196" s="8" t="s">
        <v>883</v>
      </c>
      <c r="F196" s="8">
        <v>7.7999999999999995E-29</v>
      </c>
      <c r="G196"/>
      <c r="H196"/>
      <c r="I196"/>
      <c r="J196"/>
      <c r="K196"/>
      <c r="L196"/>
      <c r="M196" s="8" t="s">
        <v>1451</v>
      </c>
      <c r="N196" s="8" t="s">
        <v>726</v>
      </c>
      <c r="O196"/>
      <c r="P196"/>
      <c r="Q196"/>
      <c r="R196"/>
      <c r="S196"/>
      <c r="T196"/>
      <c r="U196"/>
      <c r="V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L196"/>
      <c r="AM196" s="8" t="s">
        <v>1452</v>
      </c>
      <c r="AN196" s="8">
        <v>3.7247600000000001E-58</v>
      </c>
      <c r="AO196"/>
      <c r="AP196"/>
      <c r="AQ196"/>
    </row>
    <row r="197" spans="1:43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8" t="s">
        <v>1453</v>
      </c>
      <c r="N197" s="8" t="s">
        <v>726</v>
      </c>
      <c r="O197"/>
      <c r="P197"/>
      <c r="Q197"/>
      <c r="R197"/>
      <c r="S197"/>
      <c r="T197"/>
      <c r="U197"/>
      <c r="V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</row>
    <row r="198" spans="1:43" x14ac:dyDescent="0.2">
      <c r="A198" s="8">
        <v>61</v>
      </c>
      <c r="B198" s="8" t="s">
        <v>229</v>
      </c>
      <c r="C198" s="8" t="s">
        <v>1454</v>
      </c>
      <c r="D198" s="8" t="s">
        <v>1455</v>
      </c>
      <c r="E198" s="8" t="s">
        <v>1456</v>
      </c>
      <c r="F198" s="8">
        <v>2.7000000000000004E-17</v>
      </c>
      <c r="G198" s="8">
        <v>1</v>
      </c>
      <c r="H198" s="9" t="s">
        <v>1457</v>
      </c>
      <c r="I198" s="8">
        <v>1</v>
      </c>
      <c r="J198" s="8" t="s">
        <v>1458</v>
      </c>
      <c r="K198" s="8" t="s">
        <v>1459</v>
      </c>
      <c r="L198" s="8" t="s">
        <v>509</v>
      </c>
      <c r="M198" s="8" t="s">
        <v>1460</v>
      </c>
      <c r="N198" s="8" t="s">
        <v>726</v>
      </c>
      <c r="O198" s="8">
        <v>0</v>
      </c>
      <c r="P198" s="10">
        <v>2</v>
      </c>
      <c r="Q198" s="8" t="s">
        <v>1461</v>
      </c>
      <c r="R198" s="8">
        <v>0</v>
      </c>
      <c r="S198" s="8" t="s">
        <v>458</v>
      </c>
      <c r="T198" s="8" t="s">
        <v>510</v>
      </c>
      <c r="U198" s="8" t="s">
        <v>511</v>
      </c>
      <c r="V198" s="8" t="s">
        <v>510</v>
      </c>
      <c r="X198"/>
      <c r="Y198"/>
      <c r="Z198" s="8">
        <v>0</v>
      </c>
      <c r="AA198" s="10">
        <v>1</v>
      </c>
      <c r="AB198" s="8" t="s">
        <v>1462</v>
      </c>
      <c r="AC198" s="8">
        <v>0</v>
      </c>
      <c r="AD198" s="8">
        <v>1</v>
      </c>
      <c r="AE198" s="32" t="s">
        <v>1463</v>
      </c>
      <c r="AF198" s="8" t="s">
        <v>1464</v>
      </c>
      <c r="AG198" s="8">
        <v>22.22</v>
      </c>
      <c r="AH198" s="8" t="s">
        <v>568</v>
      </c>
      <c r="AI198" s="8">
        <v>0</v>
      </c>
      <c r="AJ198" s="8" t="s">
        <v>1465</v>
      </c>
      <c r="AK198" s="8" t="s">
        <v>1466</v>
      </c>
      <c r="AL198" s="8">
        <v>9E-68</v>
      </c>
      <c r="AM198" s="8" t="s">
        <v>1467</v>
      </c>
      <c r="AN198" s="8">
        <v>2.1830299999999997E-148</v>
      </c>
      <c r="AO198" s="8">
        <v>1</v>
      </c>
      <c r="AP198" s="10">
        <v>1</v>
      </c>
      <c r="AQ198" s="11">
        <v>4</v>
      </c>
    </row>
    <row r="199" spans="1:43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X199"/>
      <c r="Y199"/>
      <c r="Z199"/>
      <c r="AA199"/>
      <c r="AB199" s="8" t="s">
        <v>1468</v>
      </c>
      <c r="AC199" s="8">
        <v>0</v>
      </c>
      <c r="AD199"/>
      <c r="AE199"/>
      <c r="AF199"/>
      <c r="AG199"/>
      <c r="AH199"/>
      <c r="AI199"/>
      <c r="AJ199"/>
      <c r="AK199" s="8" t="s">
        <v>1469</v>
      </c>
      <c r="AL199" s="8">
        <v>9E-68</v>
      </c>
      <c r="AM199"/>
      <c r="AN199"/>
      <c r="AO199"/>
      <c r="AP199"/>
      <c r="AQ199"/>
    </row>
    <row r="200" spans="1:43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</row>
    <row r="201" spans="1:43" x14ac:dyDescent="0.2">
      <c r="A201" s="8">
        <v>62</v>
      </c>
      <c r="B201" s="8" t="s">
        <v>230</v>
      </c>
      <c r="C201" s="8" t="s">
        <v>1470</v>
      </c>
      <c r="D201" s="8" t="s">
        <v>521</v>
      </c>
      <c r="E201" s="8" t="s">
        <v>522</v>
      </c>
      <c r="F201" s="8">
        <v>3.6000000000000002E-35</v>
      </c>
      <c r="G201" s="8">
        <v>1</v>
      </c>
      <c r="H201" s="9" t="s">
        <v>1471</v>
      </c>
      <c r="I201" s="8">
        <v>1</v>
      </c>
      <c r="J201"/>
      <c r="K201" s="8" t="s">
        <v>1472</v>
      </c>
      <c r="L201" s="8" t="s">
        <v>509</v>
      </c>
      <c r="M201"/>
      <c r="N201"/>
      <c r="O201" s="8">
        <v>0</v>
      </c>
      <c r="P201" s="10">
        <v>2</v>
      </c>
      <c r="Q201" s="8" t="s">
        <v>1473</v>
      </c>
      <c r="R201" s="8">
        <v>1</v>
      </c>
      <c r="S201" s="8" t="s">
        <v>458</v>
      </c>
      <c r="T201" s="8" t="s">
        <v>510</v>
      </c>
      <c r="U201" s="8" t="s">
        <v>1040</v>
      </c>
      <c r="V201" s="8" t="s">
        <v>461</v>
      </c>
      <c r="X201" s="8" t="s">
        <v>1474</v>
      </c>
      <c r="Y201" s="8">
        <v>75</v>
      </c>
      <c r="Z201" s="8">
        <v>1</v>
      </c>
      <c r="AA201" s="10">
        <v>3</v>
      </c>
      <c r="AB201" s="8" t="s">
        <v>1475</v>
      </c>
      <c r="AC201" s="8">
        <v>0</v>
      </c>
      <c r="AD201" s="8">
        <v>1</v>
      </c>
      <c r="AE201" s="32" t="s">
        <v>579</v>
      </c>
      <c r="AF201" s="8" t="s">
        <v>1476</v>
      </c>
      <c r="AG201" s="8">
        <v>34.25</v>
      </c>
      <c r="AH201" s="8" t="s">
        <v>568</v>
      </c>
      <c r="AI201" s="8">
        <v>1</v>
      </c>
      <c r="AJ201" s="8" t="s">
        <v>1477</v>
      </c>
      <c r="AK201" s="8" t="s">
        <v>1478</v>
      </c>
      <c r="AL201" s="8">
        <v>1.0000000000000001E-67</v>
      </c>
      <c r="AM201"/>
      <c r="AN201"/>
      <c r="AO201" s="8">
        <v>1</v>
      </c>
      <c r="AP201" s="10">
        <v>3</v>
      </c>
      <c r="AQ201" s="11">
        <v>8</v>
      </c>
    </row>
    <row r="202" spans="1:43" x14ac:dyDescent="0.2">
      <c r="A202"/>
      <c r="B202"/>
      <c r="C202"/>
      <c r="D202" s="8" t="s">
        <v>1479</v>
      </c>
      <c r="E202" s="8" t="s">
        <v>1480</v>
      </c>
      <c r="F202" s="8">
        <v>1.1000000000000001E-5</v>
      </c>
      <c r="G202"/>
      <c r="H202"/>
      <c r="I202"/>
      <c r="J202"/>
      <c r="K202"/>
      <c r="L202"/>
      <c r="M202"/>
      <c r="N202"/>
      <c r="O202"/>
      <c r="P202"/>
      <c r="Q202" s="8" t="s">
        <v>230</v>
      </c>
      <c r="R202"/>
      <c r="S202"/>
      <c r="T202"/>
      <c r="U202"/>
      <c r="V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</row>
    <row r="203" spans="1:43" x14ac:dyDescent="0.2">
      <c r="A203"/>
      <c r="B203"/>
      <c r="C203"/>
      <c r="D203" s="8" t="s">
        <v>1481</v>
      </c>
      <c r="E203" s="8" t="s">
        <v>1482</v>
      </c>
      <c r="F203" s="8">
        <v>1.5000000000000002E-8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</row>
    <row r="204" spans="1:43" ht="21.75" customHeight="1" x14ac:dyDescent="0.2">
      <c r="A204" s="8">
        <v>63</v>
      </c>
      <c r="B204" s="8" t="s">
        <v>231</v>
      </c>
      <c r="C204"/>
      <c r="D204" s="8" t="s">
        <v>886</v>
      </c>
      <c r="E204" s="8" t="s">
        <v>887</v>
      </c>
      <c r="F204" s="8">
        <v>9.7999999999999999E-19</v>
      </c>
      <c r="G204" s="8">
        <v>1</v>
      </c>
      <c r="H204" s="9" t="s">
        <v>1483</v>
      </c>
      <c r="I204" s="8">
        <v>1</v>
      </c>
      <c r="J204"/>
      <c r="K204"/>
      <c r="L204"/>
      <c r="M204"/>
      <c r="N204"/>
      <c r="O204" s="8">
        <v>0</v>
      </c>
      <c r="P204" s="10">
        <v>2</v>
      </c>
      <c r="Q204" s="8" t="s">
        <v>1484</v>
      </c>
      <c r="R204" s="8">
        <v>0</v>
      </c>
      <c r="S204" s="8" t="s">
        <v>446</v>
      </c>
      <c r="T204" s="8" t="s">
        <v>546</v>
      </c>
      <c r="U204" s="8" t="s">
        <v>1485</v>
      </c>
      <c r="V204" s="8" t="s">
        <v>688</v>
      </c>
      <c r="X204"/>
      <c r="Y204"/>
      <c r="Z204" s="8">
        <v>0</v>
      </c>
      <c r="AA204" s="10">
        <v>1</v>
      </c>
      <c r="AB204"/>
      <c r="AC204"/>
      <c r="AD204" s="8">
        <v>0</v>
      </c>
      <c r="AE204" s="32" t="s">
        <v>1486</v>
      </c>
      <c r="AF204" s="8" t="s">
        <v>1487</v>
      </c>
      <c r="AG204" s="8">
        <v>29.95</v>
      </c>
      <c r="AH204" s="8" t="s">
        <v>568</v>
      </c>
      <c r="AI204" s="8">
        <v>0</v>
      </c>
      <c r="AJ204" s="8" t="s">
        <v>1488</v>
      </c>
      <c r="AK204" s="8" t="s">
        <v>1489</v>
      </c>
      <c r="AL204" s="8">
        <v>1.1000000000000001</v>
      </c>
      <c r="AM204" s="8" t="s">
        <v>1490</v>
      </c>
      <c r="AN204" s="8">
        <v>4.7732899999999992E-107</v>
      </c>
      <c r="AO204" s="8">
        <v>0</v>
      </c>
      <c r="AP204" s="10">
        <v>0</v>
      </c>
      <c r="AQ204" s="11">
        <v>4</v>
      </c>
    </row>
    <row r="205" spans="1:43" x14ac:dyDescent="0.2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</row>
    <row r="206" spans="1:43" x14ac:dyDescent="0.2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</row>
    <row r="207" spans="1:43" ht="25.5" x14ac:dyDescent="0.2">
      <c r="A207" s="8">
        <v>64</v>
      </c>
      <c r="B207" s="8" t="s">
        <v>232</v>
      </c>
      <c r="C207" s="8" t="s">
        <v>1491</v>
      </c>
      <c r="D207" s="8" t="s">
        <v>1492</v>
      </c>
      <c r="E207" s="8" t="s">
        <v>1493</v>
      </c>
      <c r="F207" s="8">
        <v>2.4000000000000001E-25</v>
      </c>
      <c r="G207" s="8">
        <v>1</v>
      </c>
      <c r="H207" s="9" t="s">
        <v>1494</v>
      </c>
      <c r="I207" s="8">
        <v>1</v>
      </c>
      <c r="J207" s="8" t="s">
        <v>1495</v>
      </c>
      <c r="K207" s="30" t="s">
        <v>1496</v>
      </c>
      <c r="L207" s="8" t="s">
        <v>509</v>
      </c>
      <c r="M207" s="8" t="s">
        <v>505</v>
      </c>
      <c r="N207" s="8" t="s">
        <v>509</v>
      </c>
      <c r="O207" s="8">
        <v>1</v>
      </c>
      <c r="P207" s="10">
        <v>3</v>
      </c>
      <c r="Q207" s="8" t="s">
        <v>1497</v>
      </c>
      <c r="R207" s="8">
        <v>0</v>
      </c>
      <c r="S207" s="8" t="s">
        <v>458</v>
      </c>
      <c r="T207" s="8" t="s">
        <v>510</v>
      </c>
      <c r="U207" s="8" t="s">
        <v>605</v>
      </c>
      <c r="V207" s="8" t="s">
        <v>510</v>
      </c>
      <c r="X207" s="8" t="s">
        <v>1498</v>
      </c>
      <c r="Y207" s="8">
        <v>81</v>
      </c>
      <c r="Z207" s="8">
        <v>1</v>
      </c>
      <c r="AA207" s="10">
        <v>2</v>
      </c>
      <c r="AB207" s="8" t="s">
        <v>1499</v>
      </c>
      <c r="AC207" s="8">
        <v>0</v>
      </c>
      <c r="AD207" s="8">
        <v>1</v>
      </c>
      <c r="AE207" s="32" t="s">
        <v>1500</v>
      </c>
      <c r="AF207" s="8" t="s">
        <v>1501</v>
      </c>
      <c r="AG207" s="8">
        <v>13.89</v>
      </c>
      <c r="AH207" s="8" t="s">
        <v>568</v>
      </c>
      <c r="AI207" s="8">
        <v>0</v>
      </c>
      <c r="AJ207" s="8" t="s">
        <v>1502</v>
      </c>
      <c r="AL207"/>
      <c r="AM207"/>
      <c r="AN207"/>
      <c r="AO207" s="8">
        <v>0</v>
      </c>
      <c r="AP207" s="10">
        <v>1</v>
      </c>
      <c r="AQ207" s="11">
        <v>7</v>
      </c>
    </row>
    <row r="208" spans="1:43" x14ac:dyDescent="0.2">
      <c r="A208"/>
      <c r="B208"/>
      <c r="C208"/>
      <c r="D208"/>
      <c r="E208"/>
      <c r="F208"/>
      <c r="G208"/>
      <c r="H208"/>
      <c r="I208"/>
      <c r="J208"/>
      <c r="K208" s="8" t="s">
        <v>1234</v>
      </c>
      <c r="L208" s="8" t="s">
        <v>444</v>
      </c>
      <c r="M208"/>
      <c r="N208"/>
      <c r="O208"/>
      <c r="P208"/>
      <c r="Q208"/>
      <c r="R208"/>
      <c r="S208"/>
      <c r="T208"/>
      <c r="U208"/>
      <c r="V208"/>
      <c r="X208"/>
      <c r="Y208"/>
      <c r="Z208"/>
      <c r="AA208"/>
      <c r="AB208" s="8" t="s">
        <v>1503</v>
      </c>
      <c r="AC208" s="8">
        <v>0</v>
      </c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</row>
    <row r="209" spans="1:43" x14ac:dyDescent="0.2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X209"/>
      <c r="Y209"/>
      <c r="Z209"/>
      <c r="AA209"/>
      <c r="AB209" s="8" t="s">
        <v>1504</v>
      </c>
      <c r="AC209" s="8">
        <v>0</v>
      </c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</row>
    <row r="210" spans="1:43" ht="42.75" customHeight="1" x14ac:dyDescent="0.2">
      <c r="A210" s="8">
        <v>65</v>
      </c>
      <c r="B210" s="8" t="s">
        <v>233</v>
      </c>
      <c r="C210" s="8" t="s">
        <v>1505</v>
      </c>
      <c r="D210" s="8" t="s">
        <v>1506</v>
      </c>
      <c r="E210" s="8" t="s">
        <v>1507</v>
      </c>
      <c r="F210" s="8">
        <v>1.8999999999999998E-55</v>
      </c>
      <c r="G210" s="8">
        <v>1</v>
      </c>
      <c r="H210" s="9" t="s">
        <v>1508</v>
      </c>
      <c r="I210" s="8">
        <v>1</v>
      </c>
      <c r="J210"/>
      <c r="K210" s="30" t="s">
        <v>1509</v>
      </c>
      <c r="L210" s="8" t="s">
        <v>509</v>
      </c>
      <c r="M210" s="8" t="s">
        <v>505</v>
      </c>
      <c r="N210" s="8" t="s">
        <v>509</v>
      </c>
      <c r="O210" s="8">
        <v>0</v>
      </c>
      <c r="P210" s="10">
        <v>2</v>
      </c>
      <c r="Q210" s="8" t="s">
        <v>233</v>
      </c>
      <c r="R210" s="8">
        <v>1</v>
      </c>
      <c r="S210" s="8" t="s">
        <v>473</v>
      </c>
      <c r="T210" s="8" t="s">
        <v>510</v>
      </c>
      <c r="U210" s="8" t="s">
        <v>605</v>
      </c>
      <c r="V210" s="8" t="s">
        <v>510</v>
      </c>
      <c r="X210" s="8" t="s">
        <v>1510</v>
      </c>
      <c r="Y210" s="8">
        <v>75</v>
      </c>
      <c r="Z210" s="8">
        <v>1</v>
      </c>
      <c r="AA210" s="10">
        <v>3</v>
      </c>
      <c r="AB210"/>
      <c r="AC210"/>
      <c r="AD210" s="8">
        <v>0</v>
      </c>
      <c r="AE210" s="32" t="s">
        <v>1511</v>
      </c>
      <c r="AF210" s="8" t="s">
        <v>1512</v>
      </c>
      <c r="AG210" s="8">
        <v>44.63</v>
      </c>
      <c r="AH210" s="8" t="s">
        <v>568</v>
      </c>
      <c r="AI210" s="8">
        <v>1</v>
      </c>
      <c r="AJ210" s="8" t="s">
        <v>1513</v>
      </c>
      <c r="AK210" s="8" t="s">
        <v>1514</v>
      </c>
      <c r="AL210" s="8">
        <v>0</v>
      </c>
      <c r="AM210" s="8" t="s">
        <v>1515</v>
      </c>
      <c r="AN210" s="8">
        <v>0</v>
      </c>
      <c r="AO210" s="8">
        <v>1</v>
      </c>
      <c r="AP210" s="10">
        <v>2</v>
      </c>
      <c r="AQ210" s="11">
        <v>7</v>
      </c>
    </row>
    <row r="211" spans="1:43" x14ac:dyDescent="0.2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L211"/>
      <c r="AM211" s="8" t="s">
        <v>1516</v>
      </c>
      <c r="AN211" s="8">
        <v>0</v>
      </c>
      <c r="AO211"/>
      <c r="AP211"/>
      <c r="AQ211"/>
    </row>
    <row r="212" spans="1:43" x14ac:dyDescent="0.2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L212"/>
      <c r="AM212" s="8" t="s">
        <v>1517</v>
      </c>
      <c r="AN212" s="8">
        <v>0</v>
      </c>
      <c r="AO212" s="8">
        <v>0</v>
      </c>
      <c r="AP212" s="10">
        <v>2</v>
      </c>
      <c r="AQ212"/>
    </row>
    <row r="213" spans="1:43" x14ac:dyDescent="0.2">
      <c r="A213" s="8">
        <v>66</v>
      </c>
      <c r="B213" s="8" t="s">
        <v>234</v>
      </c>
      <c r="C213" s="8" t="s">
        <v>893</v>
      </c>
      <c r="D213" s="8" t="s">
        <v>886</v>
      </c>
      <c r="E213" s="8" t="s">
        <v>887</v>
      </c>
      <c r="F213" s="8">
        <v>2.2999999999999999E-25</v>
      </c>
      <c r="G213" s="8">
        <v>1</v>
      </c>
      <c r="H213" s="9" t="s">
        <v>1518</v>
      </c>
      <c r="I213" s="8">
        <v>1</v>
      </c>
      <c r="J213"/>
      <c r="K213"/>
      <c r="L213"/>
      <c r="M213" s="8" t="s">
        <v>1519</v>
      </c>
      <c r="N213"/>
      <c r="O213" s="8">
        <v>0</v>
      </c>
      <c r="P213" s="10">
        <v>2</v>
      </c>
      <c r="Q213" s="8" t="s">
        <v>1520</v>
      </c>
      <c r="R213" s="8">
        <v>0</v>
      </c>
      <c r="S213" s="8" t="s">
        <v>446</v>
      </c>
      <c r="T213" s="8" t="s">
        <v>546</v>
      </c>
      <c r="U213" s="8" t="s">
        <v>892</v>
      </c>
      <c r="V213" s="8" t="s">
        <v>688</v>
      </c>
      <c r="X213" s="8" t="s">
        <v>1521</v>
      </c>
      <c r="Y213" s="8">
        <v>88</v>
      </c>
      <c r="Z213" s="8">
        <v>1</v>
      </c>
      <c r="AA213" s="10">
        <v>2</v>
      </c>
      <c r="AB213" s="8" t="s">
        <v>1522</v>
      </c>
      <c r="AC213" s="8">
        <v>0</v>
      </c>
      <c r="AD213" s="8">
        <v>1</v>
      </c>
      <c r="AE213" s="32" t="s">
        <v>1523</v>
      </c>
      <c r="AF213" s="8" t="s">
        <v>1524</v>
      </c>
      <c r="AG213" s="8">
        <v>33.53</v>
      </c>
      <c r="AH213" s="8" t="s">
        <v>568</v>
      </c>
      <c r="AI213" s="8">
        <v>1</v>
      </c>
      <c r="AJ213" s="8" t="s">
        <v>1525</v>
      </c>
      <c r="AK213"/>
      <c r="AL213"/>
      <c r="AM213"/>
      <c r="AN213" s="8">
        <v>0</v>
      </c>
      <c r="AO213"/>
      <c r="AP213"/>
      <c r="AQ213" s="11">
        <v>6</v>
      </c>
    </row>
    <row r="214" spans="1:43" x14ac:dyDescent="0.2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X214" s="8" t="s">
        <v>885</v>
      </c>
      <c r="Y214" s="8">
        <v>88</v>
      </c>
      <c r="Z214"/>
      <c r="AA214"/>
      <c r="AB214" s="8" t="s">
        <v>1526</v>
      </c>
      <c r="AC214" s="8">
        <v>0</v>
      </c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</row>
    <row r="215" spans="1:43" x14ac:dyDescent="0.2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 s="8">
        <v>0</v>
      </c>
      <c r="AP215"/>
      <c r="AQ215"/>
    </row>
    <row r="216" spans="1:43" ht="38.25" x14ac:dyDescent="0.2">
      <c r="A216" s="8">
        <v>67</v>
      </c>
      <c r="B216" s="8" t="s">
        <v>235</v>
      </c>
      <c r="C216" s="8" t="s">
        <v>1527</v>
      </c>
      <c r="D216" s="8" t="s">
        <v>1528</v>
      </c>
      <c r="E216" s="8" t="s">
        <v>1529</v>
      </c>
      <c r="F216" s="8">
        <v>1.1000000000000002E-26</v>
      </c>
      <c r="G216" s="8">
        <v>1</v>
      </c>
      <c r="H216" s="9" t="s">
        <v>1530</v>
      </c>
      <c r="I216" s="8">
        <v>1</v>
      </c>
      <c r="J216" s="8" t="s">
        <v>1531</v>
      </c>
      <c r="K216" s="8" t="s">
        <v>1532</v>
      </c>
      <c r="L216" s="8" t="s">
        <v>556</v>
      </c>
      <c r="M216" s="30" t="s">
        <v>1533</v>
      </c>
      <c r="N216" s="8" t="s">
        <v>726</v>
      </c>
      <c r="O216" s="8">
        <v>0</v>
      </c>
      <c r="P216" s="10">
        <v>2</v>
      </c>
      <c r="Q216" s="8" t="s">
        <v>1534</v>
      </c>
      <c r="R216" s="8">
        <v>0</v>
      </c>
      <c r="S216" s="8" t="s">
        <v>458</v>
      </c>
      <c r="T216" s="8" t="s">
        <v>461</v>
      </c>
      <c r="U216" s="8" t="s">
        <v>637</v>
      </c>
      <c r="V216"/>
      <c r="X216" s="8" t="s">
        <v>1535</v>
      </c>
      <c r="Y216" s="8">
        <v>93</v>
      </c>
      <c r="Z216" s="8">
        <v>1</v>
      </c>
      <c r="AA216" s="10">
        <v>1</v>
      </c>
      <c r="AB216" s="8" t="s">
        <v>1536</v>
      </c>
      <c r="AC216" s="8">
        <v>0</v>
      </c>
      <c r="AD216" s="8">
        <v>1</v>
      </c>
      <c r="AE216" s="32" t="s">
        <v>1537</v>
      </c>
      <c r="AF216" s="8" t="s">
        <v>1538</v>
      </c>
      <c r="AG216" s="8">
        <v>46.28</v>
      </c>
      <c r="AH216" s="8" t="s">
        <v>568</v>
      </c>
      <c r="AI216" s="8">
        <v>1</v>
      </c>
      <c r="AJ216" s="8" t="s">
        <v>1539</v>
      </c>
      <c r="AK216" s="8" t="s">
        <v>1540</v>
      </c>
      <c r="AL216" s="8" t="s">
        <v>1541</v>
      </c>
      <c r="AM216" s="8" t="s">
        <v>1542</v>
      </c>
      <c r="AN216" s="8">
        <v>1.53091E-143</v>
      </c>
      <c r="AO216" s="8">
        <v>1</v>
      </c>
      <c r="AP216" s="10">
        <v>3</v>
      </c>
      <c r="AQ216" s="11">
        <v>7</v>
      </c>
    </row>
    <row r="217" spans="1:43" x14ac:dyDescent="0.2">
      <c r="A217"/>
      <c r="B217"/>
      <c r="C217"/>
      <c r="D217" s="8" t="s">
        <v>1543</v>
      </c>
      <c r="E217" s="8" t="s">
        <v>1544</v>
      </c>
      <c r="F217" s="8">
        <v>1.1000000000000001E-41</v>
      </c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X217" s="8" t="s">
        <v>1545</v>
      </c>
      <c r="Y217" s="8">
        <v>88</v>
      </c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</row>
    <row r="218" spans="1:43" x14ac:dyDescent="0.2">
      <c r="A218"/>
      <c r="B218"/>
      <c r="C218"/>
      <c r="D218"/>
      <c r="E218" s="8" t="s">
        <v>1546</v>
      </c>
      <c r="F218" s="8">
        <v>6.0000000000000005E-15</v>
      </c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</row>
    <row r="219" spans="1:43" x14ac:dyDescent="0.2">
      <c r="A219" s="8">
        <v>68</v>
      </c>
      <c r="B219" s="8" t="s">
        <v>236</v>
      </c>
      <c r="C219" s="8" t="s">
        <v>1547</v>
      </c>
      <c r="D219" s="8" t="s">
        <v>1548</v>
      </c>
      <c r="E219" s="8" t="s">
        <v>1549</v>
      </c>
      <c r="F219" s="8">
        <v>1.3999999999999999E-9</v>
      </c>
      <c r="G219" s="8">
        <v>1</v>
      </c>
      <c r="H219" s="9" t="s">
        <v>1550</v>
      </c>
      <c r="I219" s="8">
        <v>1</v>
      </c>
      <c r="J219" s="8" t="s">
        <v>1551</v>
      </c>
      <c r="K219" s="8" t="s">
        <v>1552</v>
      </c>
      <c r="L219" s="8" t="s">
        <v>509</v>
      </c>
      <c r="M219" s="8" t="s">
        <v>1553</v>
      </c>
      <c r="N219" s="8" t="s">
        <v>1554</v>
      </c>
      <c r="O219" s="8">
        <v>1</v>
      </c>
      <c r="P219" s="10">
        <v>3</v>
      </c>
      <c r="Q219" s="8" t="s">
        <v>1555</v>
      </c>
      <c r="R219" s="8">
        <v>0</v>
      </c>
      <c r="S219" s="8" t="s">
        <v>458</v>
      </c>
      <c r="T219" s="8" t="s">
        <v>510</v>
      </c>
      <c r="U219" s="8" t="s">
        <v>1556</v>
      </c>
      <c r="V219" s="8" t="s">
        <v>510</v>
      </c>
      <c r="X219"/>
      <c r="Y219"/>
      <c r="Z219" s="8">
        <v>0</v>
      </c>
      <c r="AA219" s="10">
        <v>1</v>
      </c>
      <c r="AB219" s="8" t="s">
        <v>1557</v>
      </c>
      <c r="AC219" s="8">
        <v>0</v>
      </c>
      <c r="AD219" s="8">
        <v>1</v>
      </c>
      <c r="AE219" s="32" t="s">
        <v>1558</v>
      </c>
      <c r="AF219" s="8" t="s">
        <v>1559</v>
      </c>
      <c r="AG219" s="8">
        <v>21.92</v>
      </c>
      <c r="AH219" s="8" t="s">
        <v>568</v>
      </c>
      <c r="AI219" s="8">
        <v>0</v>
      </c>
      <c r="AJ219" s="8" t="s">
        <v>1560</v>
      </c>
      <c r="AK219" s="8" t="s">
        <v>1561</v>
      </c>
      <c r="AL219" s="8">
        <v>0</v>
      </c>
      <c r="AM219" s="8" t="s">
        <v>1562</v>
      </c>
      <c r="AN219" s="8">
        <v>0</v>
      </c>
      <c r="AO219" s="8">
        <v>1</v>
      </c>
      <c r="AP219" s="10">
        <v>2</v>
      </c>
      <c r="AQ219" s="11">
        <v>6</v>
      </c>
    </row>
    <row r="220" spans="1:43" x14ac:dyDescent="0.2">
      <c r="A220"/>
      <c r="B220"/>
      <c r="C220"/>
      <c r="D220"/>
      <c r="E220"/>
      <c r="F220"/>
      <c r="G220"/>
      <c r="H220"/>
      <c r="I220"/>
      <c r="J220"/>
      <c r="K220" s="8" t="s">
        <v>1563</v>
      </c>
      <c r="L220" s="8" t="s">
        <v>1564</v>
      </c>
      <c r="M220"/>
      <c r="N220"/>
      <c r="O220"/>
      <c r="P220"/>
      <c r="Q220"/>
      <c r="R220"/>
      <c r="S220"/>
      <c r="T220"/>
      <c r="U220"/>
      <c r="V220"/>
      <c r="X220"/>
      <c r="Y220"/>
      <c r="Z220"/>
      <c r="AA220"/>
      <c r="AB220" s="8" t="s">
        <v>1565</v>
      </c>
      <c r="AC220" s="8">
        <v>0</v>
      </c>
      <c r="AD220"/>
      <c r="AE220"/>
      <c r="AF220"/>
      <c r="AG220"/>
      <c r="AH220"/>
      <c r="AI220"/>
      <c r="AJ220"/>
      <c r="AK220" s="8" t="s">
        <v>1566</v>
      </c>
      <c r="AL220" s="8">
        <v>0</v>
      </c>
      <c r="AM220" s="8" t="s">
        <v>1567</v>
      </c>
      <c r="AN220" s="8">
        <v>0</v>
      </c>
      <c r="AO220"/>
      <c r="AP220"/>
      <c r="AQ220"/>
    </row>
    <row r="221" spans="1:43" x14ac:dyDescent="0.2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</row>
    <row r="222" spans="1:43" x14ac:dyDescent="0.2">
      <c r="A222" s="8">
        <v>69</v>
      </c>
      <c r="B222" s="8" t="s">
        <v>237</v>
      </c>
      <c r="C222" s="8" t="s">
        <v>1568</v>
      </c>
      <c r="D222" s="8" t="s">
        <v>662</v>
      </c>
      <c r="E222" s="8" t="s">
        <v>1569</v>
      </c>
      <c r="F222" s="8">
        <v>2.2999999999999997E-14</v>
      </c>
      <c r="G222" s="8">
        <v>1</v>
      </c>
      <c r="H222" s="9" t="s">
        <v>1570</v>
      </c>
      <c r="I222" s="8">
        <v>1</v>
      </c>
      <c r="J222" s="8" t="s">
        <v>1571</v>
      </c>
      <c r="K222" s="8" t="s">
        <v>1572</v>
      </c>
      <c r="L222" s="8" t="s">
        <v>509</v>
      </c>
      <c r="M222" s="8" t="s">
        <v>1573</v>
      </c>
      <c r="N222"/>
      <c r="O222" s="8">
        <v>0</v>
      </c>
      <c r="P222" s="10">
        <v>2</v>
      </c>
      <c r="Q222" s="8" t="s">
        <v>1574</v>
      </c>
      <c r="R222" s="8">
        <v>0</v>
      </c>
      <c r="S222"/>
      <c r="T222" s="8" t="s">
        <v>546</v>
      </c>
      <c r="U222" s="8" t="s">
        <v>892</v>
      </c>
      <c r="V222" s="8" t="s">
        <v>688</v>
      </c>
      <c r="X222"/>
      <c r="Y222"/>
      <c r="Z222" s="8">
        <v>0</v>
      </c>
      <c r="AA222" s="10">
        <v>1</v>
      </c>
      <c r="AB222" s="8" t="s">
        <v>1575</v>
      </c>
      <c r="AC222" s="8">
        <v>0</v>
      </c>
      <c r="AD222" s="8">
        <v>1</v>
      </c>
      <c r="AE222" s="32" t="s">
        <v>1576</v>
      </c>
      <c r="AF222" s="8" t="s">
        <v>1577</v>
      </c>
      <c r="AG222" s="8">
        <v>31.25</v>
      </c>
      <c r="AH222" s="8" t="s">
        <v>568</v>
      </c>
      <c r="AI222" s="8">
        <v>1</v>
      </c>
      <c r="AJ222" s="8" t="s">
        <v>1578</v>
      </c>
      <c r="AK222"/>
      <c r="AL222"/>
      <c r="AM222" s="8" t="s">
        <v>1579</v>
      </c>
      <c r="AN222" s="8">
        <v>6.6974900000000006E-127</v>
      </c>
      <c r="AO222" s="8">
        <v>0</v>
      </c>
      <c r="AP222" s="10">
        <v>2</v>
      </c>
      <c r="AQ222" s="11">
        <v>5</v>
      </c>
    </row>
    <row r="223" spans="1:43" ht="25.5" x14ac:dyDescent="0.2">
      <c r="A223"/>
      <c r="B223"/>
      <c r="C223"/>
      <c r="D223"/>
      <c r="E223"/>
      <c r="F223"/>
      <c r="G223"/>
      <c r="H223"/>
      <c r="I223"/>
      <c r="J223"/>
      <c r="K223" s="30" t="s">
        <v>1580</v>
      </c>
      <c r="L223"/>
      <c r="M223"/>
      <c r="N223"/>
      <c r="O223"/>
      <c r="P223"/>
      <c r="Q223"/>
      <c r="R223"/>
      <c r="S223"/>
      <c r="T223"/>
      <c r="U223"/>
      <c r="V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L223"/>
      <c r="AM223" s="8" t="s">
        <v>1581</v>
      </c>
      <c r="AN223" s="8">
        <v>3.6666499999999999E-10</v>
      </c>
      <c r="AO223"/>
      <c r="AP223"/>
      <c r="AQ223"/>
    </row>
    <row r="224" spans="1:43" x14ac:dyDescent="0.2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</row>
    <row r="225" spans="1:43" ht="25.5" x14ac:dyDescent="0.2">
      <c r="A225" s="8">
        <v>70</v>
      </c>
      <c r="B225" s="8" t="s">
        <v>238</v>
      </c>
      <c r="C225" s="8" t="s">
        <v>1582</v>
      </c>
      <c r="D225" s="8" t="s">
        <v>1583</v>
      </c>
      <c r="E225" s="8" t="s">
        <v>1584</v>
      </c>
      <c r="F225" s="8">
        <v>4.9000000000000002E-21</v>
      </c>
      <c r="G225" s="8">
        <v>1</v>
      </c>
      <c r="H225" s="9" t="s">
        <v>1585</v>
      </c>
      <c r="I225" s="8">
        <v>1</v>
      </c>
      <c r="J225"/>
      <c r="K225" s="30" t="s">
        <v>1586</v>
      </c>
      <c r="L225" s="8" t="s">
        <v>509</v>
      </c>
      <c r="M225" s="8" t="s">
        <v>586</v>
      </c>
      <c r="N225"/>
      <c r="O225" s="8">
        <v>0</v>
      </c>
      <c r="P225" s="10">
        <v>2</v>
      </c>
      <c r="Q225" s="8" t="s">
        <v>1587</v>
      </c>
      <c r="R225" s="8">
        <v>0</v>
      </c>
      <c r="S225"/>
      <c r="T225" s="8" t="s">
        <v>546</v>
      </c>
      <c r="U225" s="8" t="s">
        <v>892</v>
      </c>
      <c r="V225" s="8" t="s">
        <v>688</v>
      </c>
      <c r="X225"/>
      <c r="Y225"/>
      <c r="Z225" s="8">
        <v>0</v>
      </c>
      <c r="AA225" s="10">
        <v>1</v>
      </c>
      <c r="AB225"/>
      <c r="AC225"/>
      <c r="AD225" s="8">
        <v>0</v>
      </c>
      <c r="AE225" s="32" t="s">
        <v>1588</v>
      </c>
      <c r="AF225" s="8" t="s">
        <v>1589</v>
      </c>
      <c r="AG225" s="8">
        <v>21.12</v>
      </c>
      <c r="AH225" s="8" t="s">
        <v>568</v>
      </c>
      <c r="AI225" s="8">
        <v>0</v>
      </c>
      <c r="AJ225" s="8" t="s">
        <v>1590</v>
      </c>
      <c r="AK225" s="8" t="s">
        <v>1591</v>
      </c>
      <c r="AL225" s="8">
        <v>6.9999999999999987E-77</v>
      </c>
      <c r="AM225" s="8" t="s">
        <v>1592</v>
      </c>
      <c r="AN225" s="8">
        <v>4.8100500000000006E-89</v>
      </c>
      <c r="AO225" s="8">
        <v>1</v>
      </c>
      <c r="AP225" s="10">
        <v>1</v>
      </c>
      <c r="AQ225" s="11">
        <v>4</v>
      </c>
    </row>
    <row r="226" spans="1:43" x14ac:dyDescent="0.2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 s="8" t="s">
        <v>1593</v>
      </c>
      <c r="AN226" s="8">
        <v>6.2221900000000004E-88</v>
      </c>
      <c r="AO226"/>
      <c r="AP226"/>
      <c r="AQ226"/>
    </row>
    <row r="227" spans="1:43" x14ac:dyDescent="0.2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</row>
    <row r="228" spans="1:43" x14ac:dyDescent="0.2">
      <c r="A228" s="8">
        <v>71</v>
      </c>
      <c r="B228" s="8" t="s">
        <v>239</v>
      </c>
      <c r="C228" s="8" t="s">
        <v>1594</v>
      </c>
      <c r="D228" s="8" t="s">
        <v>1528</v>
      </c>
      <c r="E228" s="8" t="s">
        <v>1529</v>
      </c>
      <c r="F228" s="8">
        <v>3.2999999999999998E-26</v>
      </c>
      <c r="G228" s="8">
        <v>1</v>
      </c>
      <c r="H228" s="9" t="s">
        <v>1595</v>
      </c>
      <c r="I228" s="8">
        <v>1</v>
      </c>
      <c r="J228" s="8" t="s">
        <v>1596</v>
      </c>
      <c r="K228" s="8" t="s">
        <v>1597</v>
      </c>
      <c r="L228" s="8" t="s">
        <v>556</v>
      </c>
      <c r="M228" s="8" t="s">
        <v>1598</v>
      </c>
      <c r="N228" s="8" t="s">
        <v>562</v>
      </c>
      <c r="O228" s="8">
        <v>1</v>
      </c>
      <c r="P228" s="10">
        <v>3</v>
      </c>
      <c r="Q228" s="8" t="s">
        <v>1599</v>
      </c>
      <c r="R228" s="8">
        <v>0</v>
      </c>
      <c r="S228" s="8" t="s">
        <v>458</v>
      </c>
      <c r="T228" s="8" t="s">
        <v>461</v>
      </c>
      <c r="U228" s="8" t="s">
        <v>649</v>
      </c>
      <c r="V228" s="8" t="s">
        <v>510</v>
      </c>
      <c r="X228" s="8" t="s">
        <v>1600</v>
      </c>
      <c r="Y228" s="8">
        <v>79</v>
      </c>
      <c r="Z228" s="8">
        <v>1</v>
      </c>
      <c r="AA228" s="10">
        <v>2</v>
      </c>
      <c r="AB228" s="8" t="s">
        <v>1601</v>
      </c>
      <c r="AC228" s="28">
        <v>1E-153</v>
      </c>
      <c r="AD228" s="35">
        <v>1</v>
      </c>
      <c r="AE228" s="32" t="s">
        <v>1602</v>
      </c>
      <c r="AF228" s="8" t="s">
        <v>1603</v>
      </c>
      <c r="AG228" s="8">
        <v>41</v>
      </c>
      <c r="AH228" s="8" t="s">
        <v>568</v>
      </c>
      <c r="AI228" s="8">
        <v>1</v>
      </c>
      <c r="AJ228" s="8" t="s">
        <v>1604</v>
      </c>
      <c r="AK228" s="8" t="s">
        <v>1605</v>
      </c>
      <c r="AL228" s="8">
        <v>4.9999999999999999E-20</v>
      </c>
      <c r="AM228" s="8" t="s">
        <v>1606</v>
      </c>
      <c r="AN228" s="8">
        <v>0</v>
      </c>
      <c r="AO228" s="8">
        <v>1</v>
      </c>
      <c r="AP228" s="10">
        <v>3</v>
      </c>
      <c r="AQ228" s="11">
        <v>8</v>
      </c>
    </row>
    <row r="229" spans="1:43" x14ac:dyDescent="0.2">
      <c r="A229"/>
      <c r="B229"/>
      <c r="C229"/>
      <c r="D229" s="8" t="s">
        <v>1607</v>
      </c>
      <c r="E229" s="8" t="s">
        <v>1608</v>
      </c>
      <c r="F229" s="8">
        <v>5.0000000000000005E-25</v>
      </c>
      <c r="G229" s="8">
        <v>1</v>
      </c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X229" s="8" t="s">
        <v>1609</v>
      </c>
      <c r="Y229" s="8">
        <v>76</v>
      </c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 s="8" t="s">
        <v>1610</v>
      </c>
      <c r="AN229" s="8">
        <v>4.4142399999999988E-71</v>
      </c>
      <c r="AO229"/>
      <c r="AP229"/>
      <c r="AQ229"/>
    </row>
    <row r="230" spans="1:43" x14ac:dyDescent="0.2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</row>
    <row r="231" spans="1:43" x14ac:dyDescent="0.2">
      <c r="A231" s="8">
        <v>72</v>
      </c>
      <c r="B231" s="8" t="s">
        <v>240</v>
      </c>
      <c r="C231" s="8" t="s">
        <v>1611</v>
      </c>
      <c r="D231" s="8" t="s">
        <v>1612</v>
      </c>
      <c r="E231" s="8" t="s">
        <v>1613</v>
      </c>
      <c r="F231" s="8">
        <v>1.2999999999999999E-5</v>
      </c>
      <c r="G231" s="8">
        <v>1</v>
      </c>
      <c r="H231" s="9" t="s">
        <v>1614</v>
      </c>
      <c r="I231" s="8">
        <v>1</v>
      </c>
      <c r="J231" s="8" t="s">
        <v>1615</v>
      </c>
      <c r="K231" s="8" t="s">
        <v>1282</v>
      </c>
      <c r="L231" s="8" t="s">
        <v>509</v>
      </c>
      <c r="M231"/>
      <c r="N231"/>
      <c r="O231" s="8">
        <v>1</v>
      </c>
      <c r="P231" s="10">
        <v>3</v>
      </c>
      <c r="Q231" s="8" t="s">
        <v>1616</v>
      </c>
      <c r="R231" s="8">
        <v>0</v>
      </c>
      <c r="S231" s="8" t="s">
        <v>458</v>
      </c>
      <c r="T231" s="8" t="s">
        <v>510</v>
      </c>
      <c r="U231" s="8" t="s">
        <v>1617</v>
      </c>
      <c r="V231" s="8" t="s">
        <v>510</v>
      </c>
      <c r="X231" s="8" t="s">
        <v>1618</v>
      </c>
      <c r="Y231" s="8">
        <v>89</v>
      </c>
      <c r="Z231" s="8">
        <v>1</v>
      </c>
      <c r="AA231" s="10">
        <v>2</v>
      </c>
      <c r="AB231"/>
      <c r="AC231"/>
      <c r="AD231" s="8">
        <v>0</v>
      </c>
      <c r="AE231" s="32" t="s">
        <v>1619</v>
      </c>
      <c r="AF231" s="8" t="s">
        <v>1620</v>
      </c>
      <c r="AG231" s="8">
        <v>31.08</v>
      </c>
      <c r="AH231" s="8" t="s">
        <v>568</v>
      </c>
      <c r="AI231" s="8">
        <v>1</v>
      </c>
      <c r="AJ231" s="8" t="s">
        <v>1621</v>
      </c>
      <c r="AK231" s="8" t="s">
        <v>1622</v>
      </c>
      <c r="AL231" s="8">
        <v>3.9999999999999998E-20</v>
      </c>
      <c r="AM231" s="8" t="s">
        <v>1623</v>
      </c>
      <c r="AN231" s="8">
        <v>0</v>
      </c>
      <c r="AO231" s="8">
        <v>1</v>
      </c>
      <c r="AP231" s="10">
        <v>2</v>
      </c>
      <c r="AQ231" s="11">
        <v>7</v>
      </c>
    </row>
    <row r="232" spans="1:43" x14ac:dyDescent="0.2">
      <c r="A232"/>
      <c r="B232"/>
      <c r="C232"/>
      <c r="D232" s="8" t="s">
        <v>1612</v>
      </c>
      <c r="E232" s="8" t="s">
        <v>1613</v>
      </c>
      <c r="F232" s="8">
        <v>2.8999999999999997E-11</v>
      </c>
      <c r="G232"/>
      <c r="H232"/>
      <c r="I232"/>
      <c r="J232"/>
      <c r="K232" s="8" t="s">
        <v>1615</v>
      </c>
      <c r="L232" s="8" t="s">
        <v>1624</v>
      </c>
      <c r="M232"/>
      <c r="N232"/>
      <c r="O232"/>
      <c r="P232"/>
      <c r="Q232"/>
      <c r="R232"/>
      <c r="S232"/>
      <c r="T232"/>
      <c r="U232"/>
      <c r="V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 s="8" t="s">
        <v>1625</v>
      </c>
      <c r="AL232" s="8">
        <v>5.9999999999999999E-16</v>
      </c>
      <c r="AM232" s="8" t="s">
        <v>1626</v>
      </c>
      <c r="AN232" s="8">
        <v>1.5951900000000001E-109</v>
      </c>
      <c r="AO232"/>
      <c r="AP232"/>
      <c r="AQ232"/>
    </row>
    <row r="233" spans="1:43" x14ac:dyDescent="0.2">
      <c r="A233"/>
      <c r="B233"/>
      <c r="C233"/>
      <c r="D233" s="8" t="s">
        <v>1612</v>
      </c>
      <c r="E233" s="8" t="s">
        <v>1613</v>
      </c>
      <c r="F233" s="8">
        <v>6.4000000000000002E-12</v>
      </c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</row>
    <row r="234" spans="1:43" x14ac:dyDescent="0.2">
      <c r="A234"/>
      <c r="B234"/>
      <c r="C234"/>
      <c r="D234" s="8" t="s">
        <v>1612</v>
      </c>
      <c r="E234" s="8" t="s">
        <v>1613</v>
      </c>
      <c r="F234" s="8">
        <v>8.2000000000000023E-15</v>
      </c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</row>
    <row r="235" spans="1:43" x14ac:dyDescent="0.2">
      <c r="A235"/>
      <c r="B235"/>
      <c r="C235"/>
      <c r="D235" s="8" t="s">
        <v>1612</v>
      </c>
      <c r="E235" s="8" t="s">
        <v>1613</v>
      </c>
      <c r="F235" s="8">
        <v>2.3000000000000003E-10</v>
      </c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</row>
    <row r="236" spans="1:43" x14ac:dyDescent="0.2">
      <c r="A236"/>
      <c r="B236"/>
      <c r="C236"/>
      <c r="D236" s="8" t="s">
        <v>1279</v>
      </c>
      <c r="E236" s="8" t="s">
        <v>1280</v>
      </c>
      <c r="F236" s="8">
        <v>1.2000000000000001E-19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</row>
    <row r="237" spans="1:43" x14ac:dyDescent="0.2">
      <c r="A237" s="8">
        <v>73</v>
      </c>
      <c r="B237" s="8" t="s">
        <v>241</v>
      </c>
      <c r="C237" s="8" t="s">
        <v>1627</v>
      </c>
      <c r="D237" s="8" t="s">
        <v>1628</v>
      </c>
      <c r="E237" s="8" t="s">
        <v>1629</v>
      </c>
      <c r="F237" s="8">
        <v>1.3000000000000002E-42</v>
      </c>
      <c r="G237" s="8">
        <v>1</v>
      </c>
      <c r="H237" s="9" t="s">
        <v>1630</v>
      </c>
      <c r="I237" s="8">
        <v>1</v>
      </c>
      <c r="J237"/>
      <c r="K237" s="8" t="s">
        <v>1631</v>
      </c>
      <c r="L237" s="8" t="s">
        <v>444</v>
      </c>
      <c r="M237"/>
      <c r="N237"/>
      <c r="O237" s="8">
        <v>0</v>
      </c>
      <c r="P237" s="10">
        <v>2</v>
      </c>
      <c r="Q237" s="8" t="s">
        <v>241</v>
      </c>
      <c r="R237" s="8">
        <v>1</v>
      </c>
      <c r="S237" s="8" t="s">
        <v>458</v>
      </c>
      <c r="T237" s="8" t="s">
        <v>447</v>
      </c>
      <c r="U237" s="8" t="s">
        <v>460</v>
      </c>
      <c r="V237"/>
      <c r="X237" s="8" t="s">
        <v>1632</v>
      </c>
      <c r="Y237" s="8">
        <v>73</v>
      </c>
      <c r="Z237" s="8">
        <v>1</v>
      </c>
      <c r="AA237" s="10">
        <v>3</v>
      </c>
      <c r="AB237"/>
      <c r="AC237"/>
      <c r="AD237" s="8">
        <v>0</v>
      </c>
      <c r="AE237" s="32" t="s">
        <v>1633</v>
      </c>
      <c r="AF237" s="8" t="s">
        <v>1634</v>
      </c>
      <c r="AG237" s="8">
        <v>17.25</v>
      </c>
      <c r="AH237" s="8" t="s">
        <v>568</v>
      </c>
      <c r="AI237" s="8">
        <v>0</v>
      </c>
      <c r="AJ237" s="8" t="s">
        <v>1635</v>
      </c>
      <c r="AK237" s="8" t="s">
        <v>1636</v>
      </c>
      <c r="AL237" s="8">
        <v>2.9999999999999998E-40</v>
      </c>
      <c r="AM237" s="8" t="s">
        <v>1637</v>
      </c>
      <c r="AN237" s="8">
        <v>2.0001099999999997E-174</v>
      </c>
      <c r="AO237" s="8">
        <v>1</v>
      </c>
      <c r="AP237" s="10">
        <v>2</v>
      </c>
      <c r="AQ237" s="11">
        <v>7</v>
      </c>
    </row>
    <row r="238" spans="1:43" x14ac:dyDescent="0.2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 s="8" t="s">
        <v>1638</v>
      </c>
      <c r="AL238" s="8">
        <v>1.0000000000000001E-36</v>
      </c>
      <c r="AM238" s="8" t="s">
        <v>1639</v>
      </c>
      <c r="AN238" s="8">
        <v>7.9426400000000004E-104</v>
      </c>
      <c r="AO238"/>
      <c r="AP238"/>
      <c r="AQ238"/>
    </row>
    <row r="239" spans="1:43" x14ac:dyDescent="0.2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</row>
    <row r="240" spans="1:43" ht="25.5" x14ac:dyDescent="0.2">
      <c r="A240" s="8">
        <v>74</v>
      </c>
      <c r="B240" s="8" t="s">
        <v>242</v>
      </c>
      <c r="C240" s="8" t="s">
        <v>1640</v>
      </c>
      <c r="D240" s="8" t="s">
        <v>1641</v>
      </c>
      <c r="E240" s="8" t="s">
        <v>1642</v>
      </c>
      <c r="F240" s="8">
        <v>5.5000000000000001E-22</v>
      </c>
      <c r="G240" s="8">
        <v>1</v>
      </c>
      <c r="H240" s="9" t="s">
        <v>1643</v>
      </c>
      <c r="I240" s="8">
        <v>1</v>
      </c>
      <c r="J240" s="8" t="s">
        <v>1644</v>
      </c>
      <c r="K240" s="8" t="s">
        <v>1645</v>
      </c>
      <c r="L240" s="8" t="s">
        <v>1646</v>
      </c>
      <c r="M240" s="30" t="s">
        <v>1647</v>
      </c>
      <c r="N240" s="8" t="s">
        <v>1646</v>
      </c>
      <c r="O240" s="8">
        <v>1</v>
      </c>
      <c r="P240" s="10">
        <v>3</v>
      </c>
      <c r="Q240" s="8" t="s">
        <v>1648</v>
      </c>
      <c r="R240" s="8">
        <v>0</v>
      </c>
      <c r="S240" s="8" t="s">
        <v>458</v>
      </c>
      <c r="T240" s="8" t="s">
        <v>447</v>
      </c>
      <c r="U240" s="8" t="s">
        <v>1649</v>
      </c>
      <c r="V240"/>
      <c r="X240" s="8" t="s">
        <v>1650</v>
      </c>
      <c r="Y240" s="8">
        <v>76</v>
      </c>
      <c r="Z240" s="8">
        <v>1</v>
      </c>
      <c r="AA240" s="10">
        <v>2</v>
      </c>
      <c r="AB240"/>
      <c r="AC240"/>
      <c r="AD240" s="8">
        <v>0</v>
      </c>
      <c r="AE240" s="32" t="s">
        <v>1651</v>
      </c>
      <c r="AF240" s="8" t="s">
        <v>1652</v>
      </c>
      <c r="AG240" s="8">
        <v>17</v>
      </c>
      <c r="AH240" s="8" t="s">
        <v>568</v>
      </c>
      <c r="AI240" s="8">
        <v>0</v>
      </c>
      <c r="AJ240" s="8" t="s">
        <v>1653</v>
      </c>
      <c r="AK240" s="8" t="s">
        <v>1654</v>
      </c>
      <c r="AL240" s="8">
        <v>1E-58</v>
      </c>
      <c r="AM240" s="8" t="s">
        <v>1655</v>
      </c>
      <c r="AN240" s="8">
        <v>0</v>
      </c>
      <c r="AO240" s="8">
        <v>1</v>
      </c>
      <c r="AP240" s="10">
        <v>1</v>
      </c>
      <c r="AQ240" s="11">
        <v>6</v>
      </c>
    </row>
    <row r="241" spans="1:43" x14ac:dyDescent="0.2">
      <c r="A241"/>
      <c r="B241"/>
      <c r="C241"/>
      <c r="D241"/>
      <c r="E241"/>
      <c r="F241"/>
      <c r="G241"/>
      <c r="H241"/>
      <c r="I241"/>
      <c r="J241"/>
      <c r="K241" s="8" t="s">
        <v>1644</v>
      </c>
      <c r="L241" s="8" t="s">
        <v>509</v>
      </c>
      <c r="M241"/>
      <c r="N241"/>
      <c r="O241"/>
      <c r="P241"/>
      <c r="Q241"/>
      <c r="R241"/>
      <c r="S241"/>
      <c r="T241"/>
      <c r="U241"/>
      <c r="V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</row>
    <row r="242" spans="1:43" x14ac:dyDescent="0.2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</row>
    <row r="243" spans="1:43" ht="30.75" customHeight="1" x14ac:dyDescent="0.2">
      <c r="A243" s="8">
        <v>75</v>
      </c>
      <c r="B243" s="8" t="s">
        <v>243</v>
      </c>
      <c r="C243" s="8" t="s">
        <v>1656</v>
      </c>
      <c r="D243" s="8" t="s">
        <v>1657</v>
      </c>
      <c r="E243" s="8" t="s">
        <v>1658</v>
      </c>
      <c r="F243" s="8">
        <v>1.1000000000000001E-5</v>
      </c>
      <c r="G243" s="8">
        <v>1</v>
      </c>
      <c r="H243" s="9" t="s">
        <v>1659</v>
      </c>
      <c r="I243" s="8">
        <v>1</v>
      </c>
      <c r="J243" s="8" t="s">
        <v>1660</v>
      </c>
      <c r="K243" s="8" t="s">
        <v>1660</v>
      </c>
      <c r="L243" s="8" t="s">
        <v>509</v>
      </c>
      <c r="M243" s="8" t="s">
        <v>1661</v>
      </c>
      <c r="N243"/>
      <c r="O243" s="8">
        <v>1</v>
      </c>
      <c r="P243" s="10">
        <v>3</v>
      </c>
      <c r="Q243" s="8" t="s">
        <v>1662</v>
      </c>
      <c r="R243" s="8">
        <v>0</v>
      </c>
      <c r="S243" s="8" t="s">
        <v>1663</v>
      </c>
      <c r="T243" s="8" t="s">
        <v>510</v>
      </c>
      <c r="U243" s="8" t="s">
        <v>1664</v>
      </c>
      <c r="V243"/>
      <c r="X243" s="8" t="s">
        <v>1031</v>
      </c>
      <c r="Y243"/>
      <c r="Z243" s="8">
        <v>0</v>
      </c>
      <c r="AA243" s="10">
        <v>0</v>
      </c>
      <c r="AB243"/>
      <c r="AC243"/>
      <c r="AD243" s="8">
        <v>0</v>
      </c>
      <c r="AE243" s="32" t="s">
        <v>1665</v>
      </c>
      <c r="AF243" s="8" t="s">
        <v>1666</v>
      </c>
      <c r="AG243" s="8">
        <v>22.6</v>
      </c>
      <c r="AH243" s="8" t="s">
        <v>568</v>
      </c>
      <c r="AI243" s="8">
        <v>0</v>
      </c>
      <c r="AJ243" s="8" t="s">
        <v>1667</v>
      </c>
      <c r="AK243" s="8" t="s">
        <v>1668</v>
      </c>
      <c r="AL243" s="8">
        <v>9.9999999999999995E-45</v>
      </c>
      <c r="AM243" s="8" t="s">
        <v>1669</v>
      </c>
      <c r="AN243" s="8">
        <v>2.4019400000000001E-112</v>
      </c>
      <c r="AO243" s="8">
        <v>1</v>
      </c>
      <c r="AP243" s="10">
        <v>1</v>
      </c>
      <c r="AQ243" s="11">
        <v>4</v>
      </c>
    </row>
    <row r="244" spans="1:43" x14ac:dyDescent="0.2">
      <c r="A244"/>
      <c r="B244"/>
      <c r="C244"/>
      <c r="D244" s="8" t="s">
        <v>1018</v>
      </c>
      <c r="E244" s="8" t="s">
        <v>1019</v>
      </c>
      <c r="F244" s="8">
        <v>1.4E-8</v>
      </c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 s="8" t="s">
        <v>1670</v>
      </c>
      <c r="AN244" s="8">
        <v>2.4019400000000001E-112</v>
      </c>
      <c r="AO244"/>
      <c r="AP244"/>
      <c r="AQ244"/>
    </row>
    <row r="245" spans="1:43" x14ac:dyDescent="0.2">
      <c r="A245"/>
      <c r="B245"/>
      <c r="C245"/>
      <c r="D245" s="8" t="s">
        <v>1018</v>
      </c>
      <c r="E245" s="8" t="s">
        <v>1019</v>
      </c>
      <c r="F245" s="8">
        <v>2.2000000000000003E-4</v>
      </c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</row>
    <row r="246" spans="1:43" x14ac:dyDescent="0.2">
      <c r="A246"/>
      <c r="B246"/>
      <c r="C246"/>
      <c r="D246" s="8" t="s">
        <v>1018</v>
      </c>
      <c r="E246" s="8" t="s">
        <v>1019</v>
      </c>
      <c r="F246" s="8">
        <v>5.5000000000000002E-5</v>
      </c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</row>
    <row r="247" spans="1:43" x14ac:dyDescent="0.2">
      <c r="A247"/>
      <c r="B247"/>
      <c r="C247"/>
      <c r="D247" s="8" t="s">
        <v>1018</v>
      </c>
      <c r="E247" s="8" t="s">
        <v>1019</v>
      </c>
      <c r="F247" s="8">
        <v>6.5000000000000002E-2</v>
      </c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</row>
    <row r="248" spans="1:43" x14ac:dyDescent="0.2">
      <c r="A248" s="8">
        <v>76</v>
      </c>
      <c r="B248" s="8" t="s">
        <v>244</v>
      </c>
      <c r="C248" s="8" t="s">
        <v>1671</v>
      </c>
      <c r="D248" s="8" t="s">
        <v>906</v>
      </c>
      <c r="E248" s="8" t="s">
        <v>907</v>
      </c>
      <c r="F248" s="8">
        <v>3.8999999999999999E-5</v>
      </c>
      <c r="G248"/>
      <c r="H248" s="9" t="s">
        <v>1672</v>
      </c>
      <c r="I248" s="8">
        <v>1</v>
      </c>
      <c r="J248" s="8" t="s">
        <v>1673</v>
      </c>
      <c r="K248" s="8" t="s">
        <v>1674</v>
      </c>
      <c r="L248" s="8" t="s">
        <v>556</v>
      </c>
      <c r="M248" s="8" t="s">
        <v>1675</v>
      </c>
      <c r="N248" s="8" t="s">
        <v>636</v>
      </c>
      <c r="O248" s="8">
        <v>1</v>
      </c>
      <c r="P248" s="10">
        <v>2</v>
      </c>
      <c r="Q248" s="8" t="s">
        <v>1676</v>
      </c>
      <c r="R248" s="8">
        <v>0</v>
      </c>
      <c r="S248" s="8" t="s">
        <v>458</v>
      </c>
      <c r="T248" s="8" t="s">
        <v>461</v>
      </c>
      <c r="U248" s="8" t="s">
        <v>637</v>
      </c>
      <c r="V248"/>
      <c r="X248" s="8" t="s">
        <v>1677</v>
      </c>
      <c r="Y248" s="8">
        <v>86</v>
      </c>
      <c r="Z248" s="8">
        <v>1</v>
      </c>
      <c r="AA248" s="10">
        <v>1</v>
      </c>
      <c r="AB248" s="8" t="s">
        <v>1678</v>
      </c>
      <c r="AC248" s="8">
        <v>0</v>
      </c>
      <c r="AD248" s="8">
        <v>1</v>
      </c>
      <c r="AE248" s="32" t="s">
        <v>917</v>
      </c>
      <c r="AF248" s="8" t="s">
        <v>918</v>
      </c>
      <c r="AG248" s="8">
        <v>84.47</v>
      </c>
      <c r="AH248" s="8" t="s">
        <v>568</v>
      </c>
      <c r="AI248" s="8">
        <v>1</v>
      </c>
      <c r="AJ248" s="8" t="s">
        <v>1679</v>
      </c>
      <c r="AL248"/>
      <c r="AM248" s="8" t="s">
        <v>1680</v>
      </c>
      <c r="AN248" s="8">
        <v>2.4278499999999998E-56</v>
      </c>
      <c r="AO248" s="8">
        <v>0</v>
      </c>
      <c r="AP248" s="10">
        <v>2</v>
      </c>
      <c r="AQ248" s="11">
        <v>5</v>
      </c>
    </row>
    <row r="249" spans="1:43" x14ac:dyDescent="0.2">
      <c r="A249"/>
      <c r="B249"/>
      <c r="C249"/>
      <c r="D249" s="8" t="s">
        <v>1681</v>
      </c>
      <c r="E249" s="8" t="s">
        <v>1682</v>
      </c>
      <c r="F249" s="8">
        <v>4.1999999999999991E-11</v>
      </c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</row>
    <row r="250" spans="1:43" x14ac:dyDescent="0.2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</row>
    <row r="251" spans="1:43" x14ac:dyDescent="0.2">
      <c r="A251" s="8">
        <v>77</v>
      </c>
      <c r="B251" s="8" t="s">
        <v>245</v>
      </c>
      <c r="C251" s="8" t="s">
        <v>1683</v>
      </c>
      <c r="D251" s="8" t="s">
        <v>1684</v>
      </c>
      <c r="E251" s="8" t="s">
        <v>1019</v>
      </c>
      <c r="F251" s="8">
        <v>8.3000000000000002E-6</v>
      </c>
      <c r="G251" s="8">
        <v>1</v>
      </c>
      <c r="H251" s="9" t="s">
        <v>1685</v>
      </c>
      <c r="I251" s="8">
        <v>1</v>
      </c>
      <c r="J251" s="8" t="s">
        <v>1686</v>
      </c>
      <c r="K251" s="8" t="s">
        <v>1687</v>
      </c>
      <c r="L251" s="8" t="s">
        <v>1688</v>
      </c>
      <c r="M251" s="8" t="s">
        <v>1689</v>
      </c>
      <c r="N251" s="8" t="s">
        <v>1690</v>
      </c>
      <c r="O251" s="8">
        <v>1</v>
      </c>
      <c r="P251" s="10">
        <v>3</v>
      </c>
      <c r="Q251" s="8" t="s">
        <v>1691</v>
      </c>
      <c r="R251" s="8">
        <v>0</v>
      </c>
      <c r="S251" s="8" t="s">
        <v>458</v>
      </c>
      <c r="T251" s="8" t="s">
        <v>805</v>
      </c>
      <c r="U251" s="8" t="s">
        <v>1692</v>
      </c>
      <c r="V251" s="8" t="s">
        <v>510</v>
      </c>
      <c r="X251" s="8" t="s">
        <v>1693</v>
      </c>
      <c r="Y251" s="8">
        <v>64</v>
      </c>
      <c r="Z251" s="8">
        <v>1</v>
      </c>
      <c r="AA251" s="10">
        <v>2</v>
      </c>
      <c r="AB251" s="8" t="s">
        <v>1694</v>
      </c>
      <c r="AC251" s="8">
        <v>0</v>
      </c>
      <c r="AD251" s="8">
        <v>1</v>
      </c>
      <c r="AE251" s="32" t="s">
        <v>1695</v>
      </c>
      <c r="AF251" s="8" t="s">
        <v>1696</v>
      </c>
      <c r="AG251" s="8">
        <v>10.64</v>
      </c>
      <c r="AH251" s="8" t="s">
        <v>568</v>
      </c>
      <c r="AI251" s="8">
        <v>0</v>
      </c>
      <c r="AJ251" s="8" t="s">
        <v>1697</v>
      </c>
      <c r="AK251" s="8" t="s">
        <v>1698</v>
      </c>
      <c r="AL251" s="8">
        <v>0</v>
      </c>
      <c r="AM251" s="8" t="s">
        <v>1699</v>
      </c>
      <c r="AN251" s="8">
        <v>0</v>
      </c>
      <c r="AO251" s="8">
        <v>1</v>
      </c>
      <c r="AP251" s="10">
        <v>2</v>
      </c>
      <c r="AQ251" s="11">
        <v>7</v>
      </c>
    </row>
    <row r="252" spans="1:43" x14ac:dyDescent="0.2">
      <c r="A252"/>
      <c r="B252"/>
      <c r="C252"/>
      <c r="D252" s="8" t="s">
        <v>1684</v>
      </c>
      <c r="E252" s="8" t="s">
        <v>1019</v>
      </c>
      <c r="F252" s="8">
        <v>1.1000000000000001E-6</v>
      </c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X252" s="8" t="s">
        <v>1700</v>
      </c>
      <c r="Y252" s="8">
        <v>63</v>
      </c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</row>
    <row r="253" spans="1:43" x14ac:dyDescent="0.2">
      <c r="A253"/>
      <c r="B253"/>
      <c r="C253"/>
      <c r="D253" s="8" t="s">
        <v>1684</v>
      </c>
      <c r="E253" s="8" t="s">
        <v>1019</v>
      </c>
      <c r="F253" s="8">
        <v>8.0999999999999997E-7</v>
      </c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</row>
    <row r="254" spans="1:43" x14ac:dyDescent="0.2">
      <c r="A254"/>
      <c r="B254"/>
      <c r="C254"/>
      <c r="D254" s="8" t="s">
        <v>1684</v>
      </c>
      <c r="E254" s="8" t="s">
        <v>1019</v>
      </c>
      <c r="F254" s="8">
        <v>2.9000000000000005E-2</v>
      </c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</row>
    <row r="255" spans="1:43" ht="38.25" x14ac:dyDescent="0.2">
      <c r="A255" s="8">
        <v>78</v>
      </c>
      <c r="B255" s="8" t="s">
        <v>246</v>
      </c>
      <c r="C255" s="8" t="s">
        <v>1701</v>
      </c>
      <c r="D255" s="8" t="s">
        <v>906</v>
      </c>
      <c r="E255" s="8" t="s">
        <v>907</v>
      </c>
      <c r="F255" s="8">
        <v>2.0000000000000001E-9</v>
      </c>
      <c r="G255" s="8">
        <v>1</v>
      </c>
      <c r="H255" s="9" t="s">
        <v>1702</v>
      </c>
      <c r="I255" s="8">
        <v>1</v>
      </c>
      <c r="J255" s="8" t="s">
        <v>1703</v>
      </c>
      <c r="K255" s="30" t="s">
        <v>1704</v>
      </c>
      <c r="L255" s="8" t="s">
        <v>509</v>
      </c>
      <c r="M255" s="8" t="s">
        <v>1705</v>
      </c>
      <c r="N255" s="8" t="s">
        <v>726</v>
      </c>
      <c r="O255" s="8">
        <v>1</v>
      </c>
      <c r="P255" s="10">
        <v>3</v>
      </c>
      <c r="Q255" s="8" t="s">
        <v>1706</v>
      </c>
      <c r="R255" s="8">
        <v>0</v>
      </c>
      <c r="S255" s="8" t="s">
        <v>458</v>
      </c>
      <c r="T255" s="8" t="s">
        <v>510</v>
      </c>
      <c r="U255" s="8" t="s">
        <v>649</v>
      </c>
      <c r="V255" s="8" t="s">
        <v>510</v>
      </c>
      <c r="X255" s="8" t="s">
        <v>1707</v>
      </c>
      <c r="Y255" s="8">
        <v>76</v>
      </c>
      <c r="Z255" s="8">
        <v>1</v>
      </c>
      <c r="AA255" s="10">
        <v>2</v>
      </c>
      <c r="AB255"/>
      <c r="AC255"/>
      <c r="AD255" s="8">
        <v>0</v>
      </c>
      <c r="AE255" s="32" t="s">
        <v>1708</v>
      </c>
      <c r="AF255" s="8" t="s">
        <v>1709</v>
      </c>
      <c r="AG255" s="8">
        <v>28.03</v>
      </c>
      <c r="AH255" s="8" t="s">
        <v>568</v>
      </c>
      <c r="AI255" s="8">
        <v>0</v>
      </c>
      <c r="AJ255" s="8" t="s">
        <v>1710</v>
      </c>
      <c r="AK255" s="8" t="s">
        <v>1711</v>
      </c>
      <c r="AL255" s="8">
        <v>2E-78</v>
      </c>
      <c r="AM255"/>
      <c r="AN255" s="8">
        <v>0</v>
      </c>
      <c r="AO255" s="8">
        <v>1</v>
      </c>
      <c r="AP255" s="10">
        <v>1</v>
      </c>
      <c r="AQ255" s="11">
        <v>6</v>
      </c>
    </row>
    <row r="256" spans="1:43" x14ac:dyDescent="0.2">
      <c r="A256"/>
      <c r="B256"/>
      <c r="C256"/>
      <c r="D256" s="8" t="s">
        <v>922</v>
      </c>
      <c r="E256" s="8" t="s">
        <v>923</v>
      </c>
      <c r="F256" s="8">
        <v>8.8000000000000004E-6</v>
      </c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</row>
    <row r="257" spans="1:43" x14ac:dyDescent="0.2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</row>
    <row r="258" spans="1:43" ht="38.25" x14ac:dyDescent="0.2">
      <c r="A258" s="8">
        <v>79</v>
      </c>
      <c r="B258" s="8" t="s">
        <v>247</v>
      </c>
      <c r="C258" s="8" t="s">
        <v>1712</v>
      </c>
      <c r="D258" s="8" t="s">
        <v>1713</v>
      </c>
      <c r="E258" s="8" t="s">
        <v>1714</v>
      </c>
      <c r="F258" s="8">
        <v>1.6999999999999996E-11</v>
      </c>
      <c r="G258" s="8">
        <v>1</v>
      </c>
      <c r="H258" s="9" t="s">
        <v>1715</v>
      </c>
      <c r="I258" s="8">
        <v>1</v>
      </c>
      <c r="J258" s="8" t="s">
        <v>1716</v>
      </c>
      <c r="K258" s="8" t="s">
        <v>1717</v>
      </c>
      <c r="L258"/>
      <c r="M258" s="30" t="s">
        <v>1718</v>
      </c>
      <c r="N258" s="8" t="s">
        <v>726</v>
      </c>
      <c r="O258" s="8">
        <v>0</v>
      </c>
      <c r="P258" s="10">
        <v>2</v>
      </c>
      <c r="Q258" s="8" t="s">
        <v>1719</v>
      </c>
      <c r="R258" s="8">
        <v>0</v>
      </c>
      <c r="S258"/>
      <c r="T258" s="8" t="s">
        <v>546</v>
      </c>
      <c r="U258" s="8" t="s">
        <v>1307</v>
      </c>
      <c r="V258"/>
      <c r="X258" s="8" t="s">
        <v>1720</v>
      </c>
      <c r="Y258" s="8">
        <v>67</v>
      </c>
      <c r="Z258" s="8">
        <v>1</v>
      </c>
      <c r="AA258" s="10">
        <v>1</v>
      </c>
      <c r="AB258" s="8" t="s">
        <v>1721</v>
      </c>
      <c r="AC258" s="8">
        <v>0</v>
      </c>
      <c r="AD258" s="8">
        <v>1</v>
      </c>
      <c r="AE258" s="32" t="s">
        <v>1722</v>
      </c>
      <c r="AF258" s="8" t="s">
        <v>1723</v>
      </c>
      <c r="AG258" s="8">
        <v>46.9</v>
      </c>
      <c r="AH258" s="8" t="s">
        <v>568</v>
      </c>
      <c r="AI258" s="8">
        <v>1</v>
      </c>
      <c r="AJ258" s="8" t="s">
        <v>1724</v>
      </c>
      <c r="AK258"/>
      <c r="AL258"/>
      <c r="AM258" s="8" t="s">
        <v>1725</v>
      </c>
      <c r="AN258" s="8">
        <v>0</v>
      </c>
      <c r="AO258" s="8">
        <v>0</v>
      </c>
      <c r="AP258" s="10">
        <v>2</v>
      </c>
      <c r="AQ258" s="11">
        <v>5</v>
      </c>
    </row>
    <row r="259" spans="1:43" x14ac:dyDescent="0.2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L259"/>
      <c r="AM259"/>
      <c r="AN259"/>
      <c r="AO259"/>
      <c r="AP259"/>
      <c r="AQ259"/>
    </row>
    <row r="260" spans="1:43" x14ac:dyDescent="0.2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</row>
    <row r="261" spans="1:43" ht="24" customHeight="1" x14ac:dyDescent="0.2">
      <c r="A261" s="8">
        <v>80</v>
      </c>
      <c r="B261" s="8" t="s">
        <v>248</v>
      </c>
      <c r="C261" s="8" t="s">
        <v>1726</v>
      </c>
      <c r="D261" s="8" t="s">
        <v>949</v>
      </c>
      <c r="E261" s="8" t="s">
        <v>950</v>
      </c>
      <c r="F261" s="8">
        <v>3.7999999999999998E-10</v>
      </c>
      <c r="G261" s="8">
        <v>1</v>
      </c>
      <c r="H261" s="9" t="s">
        <v>1727</v>
      </c>
      <c r="I261" s="8">
        <v>1</v>
      </c>
      <c r="J261" s="8" t="s">
        <v>1728</v>
      </c>
      <c r="K261" s="8" t="s">
        <v>1729</v>
      </c>
      <c r="L261" s="8" t="s">
        <v>1730</v>
      </c>
      <c r="M261" s="8" t="s">
        <v>1731</v>
      </c>
      <c r="N261" s="8" t="s">
        <v>726</v>
      </c>
      <c r="O261" s="8">
        <v>1</v>
      </c>
      <c r="P261" s="10">
        <v>3</v>
      </c>
      <c r="Q261" s="8" t="s">
        <v>1732</v>
      </c>
      <c r="R261" s="8">
        <v>0</v>
      </c>
      <c r="S261" s="8" t="s">
        <v>458</v>
      </c>
      <c r="T261" s="8" t="s">
        <v>461</v>
      </c>
      <c r="U261" s="8" t="s">
        <v>547</v>
      </c>
      <c r="V261"/>
      <c r="X261"/>
      <c r="Y261"/>
      <c r="Z261" s="8">
        <v>0</v>
      </c>
      <c r="AA261" s="10">
        <v>1</v>
      </c>
      <c r="AB261" s="8" t="s">
        <v>1733</v>
      </c>
      <c r="AC261" s="8">
        <v>0</v>
      </c>
      <c r="AD261" s="8">
        <v>1</v>
      </c>
      <c r="AE261" s="32" t="s">
        <v>1734</v>
      </c>
      <c r="AF261" s="8" t="s">
        <v>1735</v>
      </c>
      <c r="AG261" s="8">
        <v>45.59</v>
      </c>
      <c r="AH261" s="8" t="s">
        <v>568</v>
      </c>
      <c r="AI261" s="8">
        <v>1</v>
      </c>
      <c r="AJ261" s="8" t="s">
        <v>1736</v>
      </c>
      <c r="AK261" s="8" t="s">
        <v>1737</v>
      </c>
      <c r="AL261" s="8" t="s">
        <v>1738</v>
      </c>
      <c r="AM261" s="8" t="s">
        <v>1739</v>
      </c>
      <c r="AN261" s="8">
        <v>0</v>
      </c>
      <c r="AO261" s="8">
        <v>1</v>
      </c>
      <c r="AP261" s="10">
        <v>3</v>
      </c>
      <c r="AQ261" s="11">
        <v>7</v>
      </c>
    </row>
    <row r="262" spans="1:43" x14ac:dyDescent="0.2">
      <c r="A262"/>
      <c r="B262"/>
      <c r="C262"/>
      <c r="D262"/>
      <c r="E262"/>
      <c r="F262"/>
      <c r="G262"/>
      <c r="H262"/>
      <c r="I262"/>
      <c r="J262"/>
      <c r="K262" s="8" t="s">
        <v>1740</v>
      </c>
      <c r="L262" s="8" t="s">
        <v>556</v>
      </c>
      <c r="M262"/>
      <c r="N262"/>
      <c r="O262"/>
      <c r="P262"/>
      <c r="Q262"/>
      <c r="R262"/>
      <c r="S262"/>
      <c r="T262"/>
      <c r="U262"/>
      <c r="V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L262"/>
      <c r="AM262"/>
      <c r="AN262"/>
      <c r="AO262"/>
      <c r="AP262"/>
      <c r="AQ262"/>
    </row>
    <row r="263" spans="1:43" x14ac:dyDescent="0.2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</row>
    <row r="264" spans="1:43" x14ac:dyDescent="0.2">
      <c r="A264" s="8">
        <v>81</v>
      </c>
      <c r="B264" s="8" t="s">
        <v>249</v>
      </c>
      <c r="C264" s="8" t="s">
        <v>1741</v>
      </c>
      <c r="D264" s="8" t="s">
        <v>1742</v>
      </c>
      <c r="E264" s="8" t="s">
        <v>1743</v>
      </c>
      <c r="F264" s="8">
        <v>2.9000000000000001E-36</v>
      </c>
      <c r="G264" s="8">
        <v>1</v>
      </c>
      <c r="H264" s="9" t="s">
        <v>1744</v>
      </c>
      <c r="I264" s="8">
        <v>1</v>
      </c>
      <c r="J264"/>
      <c r="K264"/>
      <c r="L264"/>
      <c r="M264"/>
      <c r="N264"/>
      <c r="O264" s="8">
        <v>0</v>
      </c>
      <c r="P264" s="10">
        <v>2</v>
      </c>
      <c r="Q264" s="8" t="s">
        <v>1745</v>
      </c>
      <c r="R264" s="8">
        <v>0</v>
      </c>
      <c r="S264" s="8" t="s">
        <v>446</v>
      </c>
      <c r="T264" s="8" t="s">
        <v>447</v>
      </c>
      <c r="U264" s="8" t="s">
        <v>511</v>
      </c>
      <c r="V264" s="8" t="s">
        <v>447</v>
      </c>
      <c r="X264" s="8" t="s">
        <v>1746</v>
      </c>
      <c r="Y264" s="8">
        <v>77</v>
      </c>
      <c r="Z264" s="8">
        <v>1</v>
      </c>
      <c r="AA264" s="10">
        <v>2</v>
      </c>
      <c r="AB264" s="8" t="s">
        <v>1747</v>
      </c>
      <c r="AC264" s="28">
        <v>1E-141</v>
      </c>
      <c r="AD264" s="8">
        <v>0</v>
      </c>
      <c r="AE264" s="32" t="s">
        <v>1748</v>
      </c>
      <c r="AF264" s="8" t="s">
        <v>1749</v>
      </c>
      <c r="AG264" s="8">
        <v>18.84</v>
      </c>
      <c r="AH264" s="8" t="s">
        <v>568</v>
      </c>
      <c r="AI264" s="8">
        <v>0</v>
      </c>
      <c r="AJ264" s="8" t="s">
        <v>1750</v>
      </c>
      <c r="AK264" s="8" t="s">
        <v>1751</v>
      </c>
      <c r="AL264" s="8">
        <v>4.0000000000000003E-37</v>
      </c>
      <c r="AM264" s="8" t="s">
        <v>812</v>
      </c>
      <c r="AN264"/>
      <c r="AO264" s="8">
        <v>0</v>
      </c>
      <c r="AP264" s="10">
        <v>0</v>
      </c>
      <c r="AQ264" s="11">
        <v>4</v>
      </c>
    </row>
    <row r="265" spans="1:43" x14ac:dyDescent="0.2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X265" s="8" t="s">
        <v>1752</v>
      </c>
      <c r="Y265" s="8">
        <v>75</v>
      </c>
      <c r="Z265"/>
      <c r="AA265"/>
      <c r="AB265"/>
      <c r="AC265"/>
      <c r="AD265"/>
      <c r="AE265"/>
      <c r="AF265"/>
      <c r="AG265"/>
      <c r="AH265"/>
      <c r="AI265"/>
      <c r="AJ265"/>
      <c r="AL265"/>
      <c r="AM265"/>
      <c r="AN265"/>
      <c r="AO265"/>
      <c r="AP265"/>
      <c r="AQ265"/>
    </row>
    <row r="266" spans="1:43" x14ac:dyDescent="0.2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L266"/>
      <c r="AM266"/>
      <c r="AN266"/>
      <c r="AO266"/>
      <c r="AP266"/>
      <c r="AQ266"/>
    </row>
    <row r="267" spans="1:43" x14ac:dyDescent="0.2">
      <c r="A267" s="8">
        <v>82</v>
      </c>
      <c r="B267" s="8" t="s">
        <v>250</v>
      </c>
      <c r="C267" s="8" t="s">
        <v>1753</v>
      </c>
      <c r="D267" s="8" t="s">
        <v>1754</v>
      </c>
      <c r="E267" s="8" t="s">
        <v>1755</v>
      </c>
      <c r="F267" s="8">
        <v>8.1E-25</v>
      </c>
      <c r="G267" s="8">
        <v>1</v>
      </c>
      <c r="H267" s="9" t="s">
        <v>1756</v>
      </c>
      <c r="I267" s="8">
        <v>1</v>
      </c>
      <c r="J267"/>
      <c r="K267" s="8" t="s">
        <v>1757</v>
      </c>
      <c r="L267" s="8" t="s">
        <v>509</v>
      </c>
      <c r="M267" s="8" t="s">
        <v>508</v>
      </c>
      <c r="N267" s="8" t="s">
        <v>509</v>
      </c>
      <c r="O267" s="8">
        <v>0</v>
      </c>
      <c r="P267" s="10">
        <v>2</v>
      </c>
      <c r="Q267" s="8" t="s">
        <v>250</v>
      </c>
      <c r="R267" s="8">
        <v>1</v>
      </c>
      <c r="S267" s="8" t="s">
        <v>446</v>
      </c>
      <c r="T267" s="8" t="s">
        <v>546</v>
      </c>
      <c r="U267" s="8" t="s">
        <v>1649</v>
      </c>
      <c r="V267" s="8" t="s">
        <v>688</v>
      </c>
      <c r="X267"/>
      <c r="Y267"/>
      <c r="Z267" s="8">
        <v>0</v>
      </c>
      <c r="AA267" s="10">
        <v>2</v>
      </c>
      <c r="AB267"/>
      <c r="AC267"/>
      <c r="AD267" s="8">
        <v>0</v>
      </c>
      <c r="AE267" s="32" t="s">
        <v>1758</v>
      </c>
      <c r="AF267" s="8" t="s">
        <v>1759</v>
      </c>
      <c r="AG267" s="8">
        <v>13.95</v>
      </c>
      <c r="AH267" s="8" t="s">
        <v>568</v>
      </c>
      <c r="AI267" s="8">
        <v>0</v>
      </c>
      <c r="AJ267" s="8" t="s">
        <v>1760</v>
      </c>
      <c r="AK267" s="8" t="s">
        <v>1761</v>
      </c>
      <c r="AL267" s="8">
        <v>0</v>
      </c>
      <c r="AM267" s="8" t="s">
        <v>1762</v>
      </c>
      <c r="AN267" s="8">
        <v>0</v>
      </c>
      <c r="AO267" s="8">
        <v>1</v>
      </c>
      <c r="AP267" s="10">
        <v>1</v>
      </c>
      <c r="AQ267" s="11">
        <v>5</v>
      </c>
    </row>
    <row r="268" spans="1:43" x14ac:dyDescent="0.2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 s="8" t="s">
        <v>1763</v>
      </c>
      <c r="AN268" s="8">
        <v>2.6769400000000001E-156</v>
      </c>
      <c r="AO268"/>
      <c r="AP268"/>
      <c r="AQ268"/>
    </row>
    <row r="269" spans="1:43" x14ac:dyDescent="0.2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</row>
    <row r="270" spans="1:43" ht="25.5" x14ac:dyDescent="0.2">
      <c r="A270" s="8">
        <v>83</v>
      </c>
      <c r="B270" s="8" t="s">
        <v>251</v>
      </c>
      <c r="C270" s="8" t="s">
        <v>1764</v>
      </c>
      <c r="D270" s="8" t="s">
        <v>1765</v>
      </c>
      <c r="E270" s="8" t="s">
        <v>1766</v>
      </c>
      <c r="F270" s="8">
        <v>6.7999999999999985E-21</v>
      </c>
      <c r="G270" s="8">
        <v>1</v>
      </c>
      <c r="H270" s="9" t="s">
        <v>1767</v>
      </c>
      <c r="I270" s="8">
        <v>1</v>
      </c>
      <c r="J270" s="8" t="s">
        <v>1768</v>
      </c>
      <c r="K270" s="8" t="s">
        <v>1768</v>
      </c>
      <c r="L270" s="8" t="s">
        <v>488</v>
      </c>
      <c r="M270" s="8" t="s">
        <v>1769</v>
      </c>
      <c r="N270"/>
      <c r="O270" s="8">
        <v>1</v>
      </c>
      <c r="P270" s="10">
        <v>3</v>
      </c>
      <c r="Q270" s="8" t="s">
        <v>251</v>
      </c>
      <c r="R270" s="8">
        <v>1</v>
      </c>
      <c r="S270" s="8" t="s">
        <v>458</v>
      </c>
      <c r="T270" s="8" t="s">
        <v>510</v>
      </c>
      <c r="U270" s="8" t="s">
        <v>637</v>
      </c>
      <c r="V270"/>
      <c r="X270" s="30" t="s">
        <v>1770</v>
      </c>
      <c r="Y270" s="8">
        <v>63</v>
      </c>
      <c r="Z270" s="8">
        <v>1</v>
      </c>
      <c r="AA270" s="10">
        <v>2</v>
      </c>
      <c r="AB270"/>
      <c r="AC270"/>
      <c r="AD270" s="8">
        <v>0</v>
      </c>
      <c r="AE270" s="32" t="s">
        <v>1771</v>
      </c>
      <c r="AF270" s="8" t="s">
        <v>1772</v>
      </c>
      <c r="AG270" s="8">
        <v>17.010000000000002</v>
      </c>
      <c r="AH270" s="8" t="s">
        <v>568</v>
      </c>
      <c r="AI270" s="8">
        <v>0</v>
      </c>
      <c r="AJ270" s="8" t="s">
        <v>1773</v>
      </c>
      <c r="AK270" s="8" t="s">
        <v>1774</v>
      </c>
      <c r="AL270" s="8">
        <v>0</v>
      </c>
      <c r="AM270" s="8" t="s">
        <v>1775</v>
      </c>
      <c r="AN270" s="8">
        <v>0</v>
      </c>
      <c r="AO270" s="8">
        <v>1</v>
      </c>
      <c r="AP270" s="10">
        <v>1</v>
      </c>
      <c r="AQ270" s="11">
        <v>6</v>
      </c>
    </row>
    <row r="271" spans="1:43" x14ac:dyDescent="0.2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</row>
    <row r="272" spans="1:43" x14ac:dyDescent="0.2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</row>
    <row r="273" spans="1:43" x14ac:dyDescent="0.2">
      <c r="A273" s="8">
        <v>84</v>
      </c>
      <c r="B273" s="8" t="s">
        <v>252</v>
      </c>
      <c r="C273" s="8" t="s">
        <v>1776</v>
      </c>
      <c r="D273" s="8" t="s">
        <v>1777</v>
      </c>
      <c r="E273" s="8" t="s">
        <v>1778</v>
      </c>
      <c r="F273" s="8">
        <v>8.3999999999999983E-14</v>
      </c>
      <c r="G273" s="8">
        <v>1</v>
      </c>
      <c r="H273" s="9" t="s">
        <v>1779</v>
      </c>
      <c r="I273" s="8">
        <v>1</v>
      </c>
      <c r="J273" s="8" t="s">
        <v>1780</v>
      </c>
      <c r="K273" s="8" t="s">
        <v>1780</v>
      </c>
      <c r="L273" s="8" t="s">
        <v>509</v>
      </c>
      <c r="M273"/>
      <c r="N273"/>
      <c r="O273" s="8">
        <v>1</v>
      </c>
      <c r="P273" s="10">
        <v>3</v>
      </c>
      <c r="Q273" s="8" t="s">
        <v>252</v>
      </c>
      <c r="R273" s="8">
        <v>1</v>
      </c>
      <c r="S273" s="8" t="s">
        <v>458</v>
      </c>
      <c r="T273" s="8" t="s">
        <v>447</v>
      </c>
      <c r="U273" s="8" t="s">
        <v>892</v>
      </c>
      <c r="V273"/>
      <c r="X273"/>
      <c r="Y273"/>
      <c r="Z273" s="8">
        <v>0</v>
      </c>
      <c r="AA273" s="10">
        <v>1</v>
      </c>
      <c r="AB273"/>
      <c r="AC273"/>
      <c r="AD273" s="8">
        <v>0</v>
      </c>
      <c r="AE273" s="32" t="s">
        <v>1781</v>
      </c>
      <c r="AF273" s="8" t="s">
        <v>1782</v>
      </c>
      <c r="AG273" s="8">
        <v>13.16</v>
      </c>
      <c r="AH273" s="8" t="s">
        <v>568</v>
      </c>
      <c r="AI273" s="8">
        <v>0</v>
      </c>
      <c r="AJ273" s="8" t="s">
        <v>1783</v>
      </c>
      <c r="AK273" s="8" t="s">
        <v>1784</v>
      </c>
      <c r="AL273" s="8">
        <v>2.0000000000000001E-17</v>
      </c>
      <c r="AM273" s="8" t="s">
        <v>1785</v>
      </c>
      <c r="AN273" s="8">
        <v>0</v>
      </c>
      <c r="AO273" s="8">
        <v>0</v>
      </c>
      <c r="AP273" s="10">
        <v>0</v>
      </c>
      <c r="AQ273" s="11">
        <v>4</v>
      </c>
    </row>
    <row r="274" spans="1:43" x14ac:dyDescent="0.2">
      <c r="A274"/>
      <c r="B274"/>
      <c r="C274"/>
      <c r="D274" s="8" t="s">
        <v>1777</v>
      </c>
      <c r="E274" s="8" t="s">
        <v>1778</v>
      </c>
      <c r="F274" s="8">
        <v>2.6999999999999999E-5</v>
      </c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 s="8" t="s">
        <v>1786</v>
      </c>
      <c r="AL274" s="8">
        <v>2.0000000000000001E-17</v>
      </c>
      <c r="AM274" s="8" t="s">
        <v>1787</v>
      </c>
      <c r="AN274" s="8">
        <v>0</v>
      </c>
      <c r="AO274"/>
      <c r="AP274"/>
      <c r="AQ274"/>
    </row>
    <row r="275" spans="1:43" x14ac:dyDescent="0.2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</row>
    <row r="276" spans="1:43" ht="20.25" customHeight="1" x14ac:dyDescent="0.2">
      <c r="A276" s="8">
        <v>85</v>
      </c>
      <c r="B276" s="8" t="s">
        <v>253</v>
      </c>
      <c r="C276" s="8" t="s">
        <v>1788</v>
      </c>
      <c r="D276" s="8" t="s">
        <v>1789</v>
      </c>
      <c r="E276" s="8" t="s">
        <v>1790</v>
      </c>
      <c r="F276" s="8">
        <v>9.9999999999999995E-21</v>
      </c>
      <c r="G276" s="8">
        <v>1</v>
      </c>
      <c r="H276" s="9" t="s">
        <v>1791</v>
      </c>
      <c r="I276" s="8">
        <v>1</v>
      </c>
      <c r="J276" s="8" t="s">
        <v>1792</v>
      </c>
      <c r="K276" s="8" t="s">
        <v>1793</v>
      </c>
      <c r="L276" s="8" t="s">
        <v>1646</v>
      </c>
      <c r="M276" s="8" t="s">
        <v>1794</v>
      </c>
      <c r="N276" s="8" t="s">
        <v>488</v>
      </c>
      <c r="O276" s="8">
        <v>1</v>
      </c>
      <c r="P276" s="10">
        <v>3</v>
      </c>
      <c r="Q276" s="8" t="s">
        <v>1795</v>
      </c>
      <c r="R276" s="8">
        <v>1</v>
      </c>
      <c r="S276" s="8" t="s">
        <v>446</v>
      </c>
      <c r="T276" s="8" t="s">
        <v>510</v>
      </c>
      <c r="U276" s="8" t="s">
        <v>1796</v>
      </c>
      <c r="V276" s="8" t="s">
        <v>510</v>
      </c>
      <c r="X276" s="8" t="s">
        <v>1797</v>
      </c>
      <c r="Y276" s="8">
        <v>88</v>
      </c>
      <c r="Z276" s="8">
        <v>1</v>
      </c>
      <c r="AA276" s="10">
        <v>3</v>
      </c>
      <c r="AB276" s="8" t="s">
        <v>1798</v>
      </c>
      <c r="AC276" s="8">
        <v>0</v>
      </c>
      <c r="AD276" s="8">
        <v>1</v>
      </c>
      <c r="AE276" s="32" t="s">
        <v>1799</v>
      </c>
      <c r="AF276" s="8" t="s">
        <v>1800</v>
      </c>
      <c r="AG276" s="8">
        <v>59.02</v>
      </c>
      <c r="AH276" s="8" t="s">
        <v>568</v>
      </c>
      <c r="AI276" s="8">
        <v>1</v>
      </c>
      <c r="AJ276" s="8" t="s">
        <v>1798</v>
      </c>
      <c r="AK276" s="8" t="s">
        <v>1801</v>
      </c>
      <c r="AL276" s="8">
        <v>0</v>
      </c>
      <c r="AM276" s="8" t="s">
        <v>1802</v>
      </c>
      <c r="AN276" s="8">
        <v>0</v>
      </c>
      <c r="AO276" s="8">
        <v>1</v>
      </c>
      <c r="AP276" s="10">
        <v>3</v>
      </c>
      <c r="AQ276" s="11">
        <v>9</v>
      </c>
    </row>
    <row r="277" spans="1:43" x14ac:dyDescent="0.2">
      <c r="A277"/>
      <c r="B277"/>
      <c r="C277"/>
      <c r="D277" s="8" t="s">
        <v>601</v>
      </c>
      <c r="E277" s="8" t="s">
        <v>602</v>
      </c>
      <c r="F277" s="8">
        <v>4.4000000000000002E-6</v>
      </c>
      <c r="G277"/>
      <c r="H277"/>
      <c r="I277"/>
      <c r="J277"/>
      <c r="K277"/>
      <c r="L277"/>
      <c r="M277"/>
      <c r="N277"/>
      <c r="O277"/>
      <c r="P277"/>
      <c r="Q277" s="8" t="s">
        <v>253</v>
      </c>
      <c r="R277"/>
      <c r="S277"/>
      <c r="T277"/>
      <c r="U277"/>
      <c r="V277"/>
      <c r="X277" s="8" t="s">
        <v>1803</v>
      </c>
      <c r="Y277" s="8">
        <v>87</v>
      </c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 s="8" t="s">
        <v>1804</v>
      </c>
      <c r="AN277" s="8">
        <v>0</v>
      </c>
      <c r="AO277"/>
      <c r="AP277"/>
      <c r="AQ277"/>
    </row>
    <row r="278" spans="1:43" x14ac:dyDescent="0.2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</row>
    <row r="279" spans="1:43" x14ac:dyDescent="0.2">
      <c r="A279" s="8">
        <v>86</v>
      </c>
      <c r="B279" s="8" t="s">
        <v>254</v>
      </c>
      <c r="C279" s="8" t="s">
        <v>1805</v>
      </c>
      <c r="D279" s="8" t="s">
        <v>1806</v>
      </c>
      <c r="E279" s="8" t="s">
        <v>1807</v>
      </c>
      <c r="F279" s="8">
        <v>8.7000000000000001E-5</v>
      </c>
      <c r="G279" s="8">
        <v>0</v>
      </c>
      <c r="H279" s="9" t="s">
        <v>1808</v>
      </c>
      <c r="I279" s="8">
        <v>1</v>
      </c>
      <c r="J279" s="8" t="s">
        <v>1809</v>
      </c>
      <c r="K279" s="8" t="s">
        <v>1810</v>
      </c>
      <c r="L279" s="8" t="s">
        <v>444</v>
      </c>
      <c r="M279" s="8" t="s">
        <v>1811</v>
      </c>
      <c r="N279"/>
      <c r="O279" s="8">
        <v>1</v>
      </c>
      <c r="P279" s="10">
        <v>2</v>
      </c>
      <c r="Q279" s="8" t="s">
        <v>254</v>
      </c>
      <c r="R279" s="8">
        <v>1</v>
      </c>
      <c r="S279" s="8" t="s">
        <v>458</v>
      </c>
      <c r="T279" s="8" t="s">
        <v>461</v>
      </c>
      <c r="U279" s="8" t="s">
        <v>1812</v>
      </c>
      <c r="V279" s="8" t="s">
        <v>461</v>
      </c>
      <c r="X279" s="8" t="s">
        <v>1813</v>
      </c>
      <c r="Y279" s="8">
        <v>75</v>
      </c>
      <c r="Z279" s="8">
        <v>1</v>
      </c>
      <c r="AA279" s="10">
        <v>3</v>
      </c>
      <c r="AB279" s="8" t="s">
        <v>1814</v>
      </c>
      <c r="AC279" s="8">
        <v>0</v>
      </c>
      <c r="AD279" s="8">
        <v>1</v>
      </c>
      <c r="AE279" s="32" t="s">
        <v>1815</v>
      </c>
      <c r="AF279" s="8" t="s">
        <v>1816</v>
      </c>
      <c r="AG279" s="8">
        <v>39.130000000000003</v>
      </c>
      <c r="AH279" s="8" t="s">
        <v>568</v>
      </c>
      <c r="AI279" s="8">
        <v>1</v>
      </c>
      <c r="AJ279" s="8" t="s">
        <v>1817</v>
      </c>
      <c r="AK279" s="8" t="s">
        <v>1818</v>
      </c>
      <c r="AL279" s="8">
        <v>3.5</v>
      </c>
      <c r="AM279" s="8" t="s">
        <v>1819</v>
      </c>
      <c r="AN279" s="8">
        <v>0</v>
      </c>
      <c r="AO279" s="8">
        <v>0</v>
      </c>
      <c r="AP279" s="10">
        <v>2</v>
      </c>
      <c r="AQ279" s="11">
        <v>7</v>
      </c>
    </row>
    <row r="280" spans="1:43" x14ac:dyDescent="0.2">
      <c r="A280"/>
      <c r="B280"/>
      <c r="C280"/>
      <c r="D280" s="8" t="s">
        <v>1820</v>
      </c>
      <c r="E280" s="8" t="s">
        <v>1821</v>
      </c>
      <c r="F280" s="8">
        <v>8.5999999999999986E-39</v>
      </c>
      <c r="G280"/>
      <c r="H280"/>
      <c r="I280"/>
      <c r="J280"/>
      <c r="K280" s="8" t="s">
        <v>1822</v>
      </c>
      <c r="L280" s="8" t="s">
        <v>509</v>
      </c>
      <c r="M280"/>
      <c r="N280"/>
      <c r="O280"/>
      <c r="P280"/>
      <c r="Q280"/>
      <c r="R280"/>
      <c r="S280"/>
      <c r="T280"/>
      <c r="U280"/>
      <c r="V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 s="8" t="s">
        <v>1823</v>
      </c>
      <c r="AN280" s="8">
        <v>2.2529900000000002E-149</v>
      </c>
      <c r="AO280"/>
      <c r="AP280"/>
      <c r="AQ280"/>
    </row>
    <row r="281" spans="1:43" x14ac:dyDescent="0.2">
      <c r="A281"/>
      <c r="B281"/>
      <c r="C281"/>
      <c r="D281" s="8" t="s">
        <v>1820</v>
      </c>
      <c r="E281" s="8" t="s">
        <v>1821</v>
      </c>
      <c r="F281" s="8">
        <v>4.9999999999999994E-36</v>
      </c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</row>
    <row r="282" spans="1:43" x14ac:dyDescent="0.2">
      <c r="A282" s="8">
        <v>87</v>
      </c>
      <c r="B282" s="8" t="s">
        <v>255</v>
      </c>
      <c r="C282" s="8" t="s">
        <v>1824</v>
      </c>
      <c r="D282" s="8" t="s">
        <v>1825</v>
      </c>
      <c r="E282" s="8" t="s">
        <v>1826</v>
      </c>
      <c r="F282" s="8">
        <v>6.8999999999999996E-56</v>
      </c>
      <c r="G282" s="8">
        <v>1</v>
      </c>
      <c r="H282" s="9" t="s">
        <v>1827</v>
      </c>
      <c r="I282" s="8">
        <v>1</v>
      </c>
      <c r="J282" s="8" t="s">
        <v>1828</v>
      </c>
      <c r="K282" s="8" t="s">
        <v>1829</v>
      </c>
      <c r="L282" s="8" t="s">
        <v>509</v>
      </c>
      <c r="M282" s="8" t="s">
        <v>1828</v>
      </c>
      <c r="N282" s="8" t="s">
        <v>1830</v>
      </c>
      <c r="O282" s="8">
        <v>1</v>
      </c>
      <c r="P282" s="10">
        <v>3</v>
      </c>
      <c r="Q282" s="8" t="s">
        <v>255</v>
      </c>
      <c r="R282" s="8">
        <v>1</v>
      </c>
      <c r="S282" s="8" t="s">
        <v>458</v>
      </c>
      <c r="T282" s="8" t="s">
        <v>461</v>
      </c>
      <c r="U282" s="8" t="s">
        <v>1831</v>
      </c>
      <c r="V282" s="8" t="s">
        <v>461</v>
      </c>
      <c r="X282" s="8" t="s">
        <v>1832</v>
      </c>
      <c r="Y282" s="8">
        <v>98</v>
      </c>
      <c r="Z282" s="8">
        <v>1</v>
      </c>
      <c r="AA282" s="10">
        <v>3</v>
      </c>
      <c r="AB282"/>
      <c r="AC282"/>
      <c r="AD282" s="8">
        <v>0</v>
      </c>
      <c r="AE282" s="32" t="s">
        <v>1833</v>
      </c>
      <c r="AF282" s="8" t="s">
        <v>1834</v>
      </c>
      <c r="AG282" s="8">
        <v>90.67</v>
      </c>
      <c r="AH282" s="8" t="s">
        <v>568</v>
      </c>
      <c r="AI282" s="8">
        <v>1</v>
      </c>
      <c r="AJ282" s="8" t="s">
        <v>1835</v>
      </c>
      <c r="AK282" s="8" t="s">
        <v>1836</v>
      </c>
      <c r="AL282" s="8">
        <v>0</v>
      </c>
      <c r="AM282" s="8" t="s">
        <v>1837</v>
      </c>
      <c r="AN282" s="8">
        <v>0</v>
      </c>
      <c r="AO282" s="8">
        <v>0</v>
      </c>
      <c r="AP282" s="10">
        <v>1</v>
      </c>
      <c r="AQ282" s="11">
        <v>7</v>
      </c>
    </row>
    <row r="283" spans="1:43" x14ac:dyDescent="0.2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X283" s="8" t="s">
        <v>1838</v>
      </c>
      <c r="Y283" s="8">
        <v>97</v>
      </c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 s="8" t="s">
        <v>1839</v>
      </c>
      <c r="AN283" s="28">
        <v>8.4444999999999995E-150</v>
      </c>
      <c r="AO283"/>
      <c r="AP283"/>
      <c r="AQ283"/>
    </row>
    <row r="284" spans="1:43" x14ac:dyDescent="0.2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</row>
    <row r="285" spans="1:43" x14ac:dyDescent="0.2">
      <c r="A285" s="8">
        <v>88</v>
      </c>
      <c r="B285" s="8" t="s">
        <v>256</v>
      </c>
      <c r="C285"/>
      <c r="D285" s="8" t="s">
        <v>1840</v>
      </c>
      <c r="E285" s="8" t="s">
        <v>1841</v>
      </c>
      <c r="F285" s="8">
        <v>4.3000000000000003E-6</v>
      </c>
      <c r="G285" s="8">
        <v>1</v>
      </c>
      <c r="H285" s="9" t="s">
        <v>1842</v>
      </c>
      <c r="I285" s="8">
        <v>1</v>
      </c>
      <c r="J285"/>
      <c r="K285"/>
      <c r="L285"/>
      <c r="M285" s="8" t="s">
        <v>1843</v>
      </c>
      <c r="N285"/>
      <c r="O285" s="8">
        <v>0</v>
      </c>
      <c r="P285" s="10">
        <v>2</v>
      </c>
      <c r="Q285" s="8" t="s">
        <v>1844</v>
      </c>
      <c r="R285" s="8">
        <v>0</v>
      </c>
      <c r="S285" s="8" t="s">
        <v>446</v>
      </c>
      <c r="T285" s="8" t="s">
        <v>546</v>
      </c>
      <c r="U285" s="8" t="s">
        <v>460</v>
      </c>
      <c r="V285" s="8" t="s">
        <v>688</v>
      </c>
      <c r="X285"/>
      <c r="Y285"/>
      <c r="Z285" s="8">
        <v>0</v>
      </c>
      <c r="AA285" s="10">
        <v>1</v>
      </c>
      <c r="AB285"/>
      <c r="AC285"/>
      <c r="AD285" s="8">
        <v>0</v>
      </c>
      <c r="AE285" s="32" t="s">
        <v>1845</v>
      </c>
      <c r="AF285" s="8" t="s">
        <v>1846</v>
      </c>
      <c r="AG285" s="8">
        <v>58.42</v>
      </c>
      <c r="AH285" s="8" t="s">
        <v>568</v>
      </c>
      <c r="AI285" s="8">
        <v>1</v>
      </c>
      <c r="AJ285" s="8" t="s">
        <v>1847</v>
      </c>
      <c r="AK285" s="8" t="s">
        <v>1848</v>
      </c>
      <c r="AL285" s="8">
        <v>2.9999999999999997E-71</v>
      </c>
      <c r="AM285" s="8" t="s">
        <v>1849</v>
      </c>
      <c r="AN285" s="8">
        <v>3.6026700000000001E-62</v>
      </c>
      <c r="AO285" s="8">
        <v>1</v>
      </c>
      <c r="AP285" s="10">
        <v>2</v>
      </c>
      <c r="AQ285" s="11">
        <v>5</v>
      </c>
    </row>
    <row r="286" spans="1:43" x14ac:dyDescent="0.2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</row>
    <row r="287" spans="1:43" x14ac:dyDescent="0.2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</row>
    <row r="288" spans="1:43" x14ac:dyDescent="0.2">
      <c r="A288" s="8">
        <v>89</v>
      </c>
      <c r="B288" s="8" t="s">
        <v>257</v>
      </c>
      <c r="C288"/>
      <c r="D288" s="8" t="s">
        <v>1850</v>
      </c>
      <c r="E288" s="8" t="s">
        <v>1851</v>
      </c>
      <c r="F288" s="8">
        <v>4.8000000000000001E-5</v>
      </c>
      <c r="G288" s="8">
        <v>0</v>
      </c>
      <c r="H288" s="9" t="s">
        <v>1852</v>
      </c>
      <c r="I288" s="8">
        <v>1</v>
      </c>
      <c r="J288"/>
      <c r="K288"/>
      <c r="L288"/>
      <c r="M288"/>
      <c r="N288"/>
      <c r="O288" s="8">
        <v>0</v>
      </c>
      <c r="P288" s="10">
        <v>1</v>
      </c>
      <c r="Q288" s="8" t="s">
        <v>257</v>
      </c>
      <c r="R288" s="8">
        <v>1</v>
      </c>
      <c r="S288" s="8" t="s">
        <v>473</v>
      </c>
      <c r="T288" s="8" t="s">
        <v>510</v>
      </c>
      <c r="U288" s="8" t="s">
        <v>1307</v>
      </c>
      <c r="V288" s="8" t="s">
        <v>510</v>
      </c>
      <c r="X288"/>
      <c r="Y288"/>
      <c r="Z288" s="8">
        <v>0</v>
      </c>
      <c r="AA288" s="10">
        <v>2</v>
      </c>
      <c r="AB288"/>
      <c r="AC288"/>
      <c r="AD288" s="8">
        <v>0</v>
      </c>
      <c r="AE288" s="32" t="s">
        <v>1853</v>
      </c>
      <c r="AF288" s="8" t="s">
        <v>1854</v>
      </c>
      <c r="AG288" s="8">
        <v>30.33</v>
      </c>
      <c r="AH288" s="8" t="s">
        <v>568</v>
      </c>
      <c r="AI288" s="8">
        <v>1</v>
      </c>
      <c r="AJ288" s="8" t="s">
        <v>1855</v>
      </c>
      <c r="AK288" s="8" t="s">
        <v>1856</v>
      </c>
      <c r="AL288" s="8">
        <v>0</v>
      </c>
      <c r="AM288" s="8" t="s">
        <v>1857</v>
      </c>
      <c r="AN288" s="8">
        <v>0</v>
      </c>
      <c r="AO288" s="8">
        <v>1</v>
      </c>
      <c r="AP288" s="10">
        <v>2</v>
      </c>
      <c r="AQ288" s="11">
        <v>5</v>
      </c>
    </row>
    <row r="289" spans="1:43" x14ac:dyDescent="0.2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 s="8" t="s">
        <v>1858</v>
      </c>
      <c r="AL289" s="8">
        <v>8.0000000000000003E-89</v>
      </c>
      <c r="AM289" s="8" t="s">
        <v>1859</v>
      </c>
      <c r="AN289" s="8">
        <v>0</v>
      </c>
      <c r="AO289"/>
      <c r="AP289"/>
      <c r="AQ289"/>
    </row>
    <row r="290" spans="1:43" x14ac:dyDescent="0.2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</row>
    <row r="291" spans="1:43" x14ac:dyDescent="0.2">
      <c r="A291" s="8">
        <v>90</v>
      </c>
      <c r="B291" s="8" t="s">
        <v>258</v>
      </c>
      <c r="C291"/>
      <c r="D291" s="8" t="s">
        <v>1860</v>
      </c>
      <c r="E291" s="8" t="s">
        <v>1861</v>
      </c>
      <c r="F291" s="8">
        <v>1.2E-15</v>
      </c>
      <c r="G291" s="8">
        <v>1</v>
      </c>
      <c r="H291" s="9" t="s">
        <v>1862</v>
      </c>
      <c r="I291" s="8">
        <v>1</v>
      </c>
      <c r="J291"/>
      <c r="K291"/>
      <c r="L291"/>
      <c r="M291" s="8" t="s">
        <v>1863</v>
      </c>
      <c r="N291" s="8" t="s">
        <v>726</v>
      </c>
      <c r="O291" s="8">
        <v>0</v>
      </c>
      <c r="P291" s="10">
        <v>2</v>
      </c>
      <c r="Q291" s="8" t="s">
        <v>1864</v>
      </c>
      <c r="R291" s="8">
        <v>0</v>
      </c>
      <c r="S291" s="8" t="s">
        <v>458</v>
      </c>
      <c r="T291" s="8" t="s">
        <v>461</v>
      </c>
      <c r="U291" s="8" t="s">
        <v>1363</v>
      </c>
      <c r="V291" s="8" t="s">
        <v>461</v>
      </c>
      <c r="X291"/>
      <c r="Y291"/>
      <c r="Z291" s="8">
        <v>0</v>
      </c>
      <c r="AA291" s="10">
        <v>1</v>
      </c>
      <c r="AB291" s="8" t="s">
        <v>1865</v>
      </c>
      <c r="AC291" s="8">
        <v>0</v>
      </c>
      <c r="AD291" s="8">
        <v>1</v>
      </c>
      <c r="AE291" s="32" t="s">
        <v>1866</v>
      </c>
      <c r="AF291" s="8" t="s">
        <v>1867</v>
      </c>
      <c r="AG291" s="8">
        <v>88.85</v>
      </c>
      <c r="AH291" s="8" t="s">
        <v>568</v>
      </c>
      <c r="AI291" s="8">
        <v>1</v>
      </c>
      <c r="AJ291" s="8" t="s">
        <v>1868</v>
      </c>
      <c r="AK291" s="8" t="s">
        <v>1869</v>
      </c>
      <c r="AL291" s="8">
        <v>0</v>
      </c>
      <c r="AM291" s="8" t="s">
        <v>1870</v>
      </c>
      <c r="AN291" s="8">
        <v>0</v>
      </c>
      <c r="AO291" s="8">
        <v>1</v>
      </c>
      <c r="AP291" s="10">
        <v>3</v>
      </c>
      <c r="AQ291" s="11">
        <v>6</v>
      </c>
    </row>
    <row r="292" spans="1:43" x14ac:dyDescent="0.2">
      <c r="A292"/>
      <c r="B292"/>
      <c r="C292"/>
      <c r="D292" s="8" t="s">
        <v>1871</v>
      </c>
      <c r="E292" s="8" t="s">
        <v>1872</v>
      </c>
      <c r="F292" s="8">
        <v>2.6E-76</v>
      </c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X292"/>
      <c r="Y292"/>
      <c r="Z292"/>
      <c r="AA292"/>
      <c r="AB292" s="8" t="s">
        <v>1873</v>
      </c>
      <c r="AC292"/>
      <c r="AD292"/>
      <c r="AE292"/>
      <c r="AF292"/>
      <c r="AG292"/>
      <c r="AH292"/>
      <c r="AI292"/>
      <c r="AJ292"/>
      <c r="AK292" s="8" t="s">
        <v>1874</v>
      </c>
      <c r="AL292" s="8" t="s">
        <v>1172</v>
      </c>
      <c r="AM292" s="8" t="s">
        <v>1875</v>
      </c>
      <c r="AN292" s="8">
        <v>0</v>
      </c>
      <c r="AO292"/>
      <c r="AP292"/>
      <c r="AQ292"/>
    </row>
    <row r="293" spans="1:43" x14ac:dyDescent="0.2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</row>
    <row r="294" spans="1:43" x14ac:dyDescent="0.2">
      <c r="A294" s="8">
        <v>91</v>
      </c>
      <c r="B294" s="8" t="s">
        <v>259</v>
      </c>
      <c r="C294"/>
      <c r="D294" s="8" t="s">
        <v>1876</v>
      </c>
      <c r="E294" s="8" t="s">
        <v>1877</v>
      </c>
      <c r="F294" s="8">
        <v>7.9000000000000007E-74</v>
      </c>
      <c r="G294" s="8">
        <v>1</v>
      </c>
      <c r="H294" s="9" t="s">
        <v>1878</v>
      </c>
      <c r="I294" s="8">
        <v>1</v>
      </c>
      <c r="J294"/>
      <c r="K294"/>
      <c r="L294"/>
      <c r="M294" s="8" t="s">
        <v>1879</v>
      </c>
      <c r="N294" s="8" t="s">
        <v>726</v>
      </c>
      <c r="O294" s="8">
        <v>0</v>
      </c>
      <c r="P294" s="10">
        <v>2</v>
      </c>
      <c r="Q294" s="8" t="s">
        <v>1880</v>
      </c>
      <c r="R294" s="8">
        <v>0</v>
      </c>
      <c r="S294" s="8" t="s">
        <v>473</v>
      </c>
      <c r="T294" s="8" t="s">
        <v>805</v>
      </c>
      <c r="U294" s="8" t="s">
        <v>605</v>
      </c>
      <c r="V294"/>
      <c r="X294"/>
      <c r="Y294"/>
      <c r="Z294" s="8">
        <v>0</v>
      </c>
      <c r="AA294" s="10">
        <v>0</v>
      </c>
      <c r="AB294"/>
      <c r="AC294"/>
      <c r="AD294" s="8">
        <v>0</v>
      </c>
      <c r="AE294" s="32" t="s">
        <v>1881</v>
      </c>
      <c r="AF294" s="8" t="s">
        <v>1882</v>
      </c>
      <c r="AG294" s="8">
        <v>16.39</v>
      </c>
      <c r="AH294" s="8" t="s">
        <v>568</v>
      </c>
      <c r="AI294" s="8">
        <v>0</v>
      </c>
      <c r="AJ294" s="8" t="s">
        <v>1883</v>
      </c>
      <c r="AK294" s="8" t="s">
        <v>1884</v>
      </c>
      <c r="AL294" s="8">
        <v>1.2</v>
      </c>
      <c r="AM294"/>
      <c r="AN294"/>
      <c r="AO294" s="8">
        <v>0</v>
      </c>
      <c r="AP294" s="10">
        <v>1</v>
      </c>
      <c r="AQ294" s="11">
        <v>3</v>
      </c>
    </row>
    <row r="295" spans="1:43" x14ac:dyDescent="0.2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</row>
    <row r="296" spans="1:43" x14ac:dyDescent="0.2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</row>
    <row r="297" spans="1:43" x14ac:dyDescent="0.2">
      <c r="A297" s="8">
        <v>92</v>
      </c>
      <c r="B297" s="8" t="s">
        <v>260</v>
      </c>
      <c r="C297" s="8" t="s">
        <v>1885</v>
      </c>
      <c r="D297" s="8" t="s">
        <v>1886</v>
      </c>
      <c r="E297" s="8" t="s">
        <v>1887</v>
      </c>
      <c r="F297" s="8">
        <v>2.5000000000000001E-9</v>
      </c>
      <c r="G297" s="8">
        <v>1</v>
      </c>
      <c r="H297" s="9" t="s">
        <v>1888</v>
      </c>
      <c r="I297" s="8">
        <v>1</v>
      </c>
      <c r="J297" s="8" t="s">
        <v>1889</v>
      </c>
      <c r="K297" s="8" t="s">
        <v>1890</v>
      </c>
      <c r="L297" s="8" t="s">
        <v>444</v>
      </c>
      <c r="M297" s="8" t="s">
        <v>1891</v>
      </c>
      <c r="N297"/>
      <c r="O297" s="8">
        <v>1</v>
      </c>
      <c r="P297" s="10">
        <v>3</v>
      </c>
      <c r="Q297" s="8" t="s">
        <v>260</v>
      </c>
      <c r="R297" s="8">
        <v>1</v>
      </c>
      <c r="S297" s="8" t="s">
        <v>805</v>
      </c>
      <c r="T297" s="8" t="s">
        <v>805</v>
      </c>
      <c r="U297" s="8" t="s">
        <v>1556</v>
      </c>
      <c r="V297" s="8" t="s">
        <v>473</v>
      </c>
      <c r="X297" s="8" t="s">
        <v>1892</v>
      </c>
      <c r="Y297" s="8">
        <v>84</v>
      </c>
      <c r="Z297" s="8">
        <v>1</v>
      </c>
      <c r="AA297" s="10">
        <v>3</v>
      </c>
      <c r="AB297"/>
      <c r="AC297"/>
      <c r="AD297" s="8">
        <v>0</v>
      </c>
      <c r="AE297" s="32" t="s">
        <v>1893</v>
      </c>
      <c r="AF297" s="8" t="s">
        <v>1894</v>
      </c>
      <c r="AG297" s="8">
        <v>35.85</v>
      </c>
      <c r="AH297" s="8" t="s">
        <v>568</v>
      </c>
      <c r="AI297" s="8">
        <v>1</v>
      </c>
      <c r="AJ297" s="8" t="s">
        <v>1895</v>
      </c>
      <c r="AK297" s="8" t="s">
        <v>1896</v>
      </c>
      <c r="AL297" s="8">
        <v>2.0000000000000001E-84</v>
      </c>
      <c r="AM297" s="8" t="s">
        <v>1897</v>
      </c>
      <c r="AN297" s="8">
        <v>0</v>
      </c>
      <c r="AO297" s="8">
        <v>1</v>
      </c>
      <c r="AP297" s="10">
        <v>2</v>
      </c>
      <c r="AQ297" s="11">
        <v>8</v>
      </c>
    </row>
    <row r="298" spans="1:43" x14ac:dyDescent="0.2">
      <c r="A298"/>
      <c r="B298"/>
      <c r="C298"/>
      <c r="D298"/>
      <c r="E298"/>
      <c r="F298"/>
      <c r="G298"/>
      <c r="H298"/>
      <c r="I298"/>
      <c r="J298"/>
      <c r="K298" s="8" t="s">
        <v>1898</v>
      </c>
      <c r="L298" s="8" t="s">
        <v>556</v>
      </c>
      <c r="M298"/>
      <c r="N298"/>
      <c r="O298"/>
      <c r="P298"/>
      <c r="Q298"/>
      <c r="R298"/>
      <c r="S298"/>
      <c r="T298"/>
      <c r="U298"/>
      <c r="V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 s="8" t="s">
        <v>1899</v>
      </c>
      <c r="AL298" s="8">
        <v>7.0000000000000002E-84</v>
      </c>
      <c r="AM298"/>
      <c r="AN298"/>
      <c r="AO298"/>
      <c r="AP298"/>
      <c r="AQ298"/>
    </row>
    <row r="299" spans="1:43" x14ac:dyDescent="0.2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</row>
    <row r="300" spans="1:43" x14ac:dyDescent="0.2">
      <c r="A300" s="8">
        <v>93</v>
      </c>
      <c r="B300" s="8" t="s">
        <v>261</v>
      </c>
      <c r="C300" s="8" t="s">
        <v>1900</v>
      </c>
      <c r="D300" s="8" t="s">
        <v>1901</v>
      </c>
      <c r="E300" s="8" t="s">
        <v>1902</v>
      </c>
      <c r="F300" s="8">
        <v>1.8999999999999998E-6</v>
      </c>
      <c r="G300" s="8">
        <v>1</v>
      </c>
      <c r="H300" s="9" t="s">
        <v>1903</v>
      </c>
      <c r="I300" s="8">
        <v>1</v>
      </c>
      <c r="J300" s="8" t="s">
        <v>1904</v>
      </c>
      <c r="K300"/>
      <c r="L300"/>
      <c r="M300"/>
      <c r="N300"/>
      <c r="O300" s="8">
        <v>0</v>
      </c>
      <c r="P300" s="10">
        <v>2</v>
      </c>
      <c r="Q300" s="8" t="s">
        <v>1905</v>
      </c>
      <c r="R300" s="8">
        <v>0</v>
      </c>
      <c r="S300" s="8" t="s">
        <v>458</v>
      </c>
      <c r="T300" s="8" t="s">
        <v>510</v>
      </c>
      <c r="U300" s="8" t="s">
        <v>1906</v>
      </c>
      <c r="V300"/>
      <c r="X300"/>
      <c r="Y300"/>
      <c r="Z300" s="8">
        <v>0</v>
      </c>
      <c r="AA300" s="10">
        <v>0</v>
      </c>
      <c r="AB300"/>
      <c r="AC300"/>
      <c r="AD300" s="8">
        <v>0</v>
      </c>
      <c r="AE300" s="32" t="s">
        <v>1907</v>
      </c>
      <c r="AF300" s="8" t="s">
        <v>1908</v>
      </c>
      <c r="AG300" s="8">
        <v>13.89</v>
      </c>
      <c r="AH300" s="8" t="s">
        <v>568</v>
      </c>
      <c r="AI300" s="8">
        <v>0</v>
      </c>
      <c r="AJ300" s="8" t="s">
        <v>1909</v>
      </c>
      <c r="AK300" s="8" t="s">
        <v>1910</v>
      </c>
      <c r="AL300" s="8">
        <v>1.0000000000000001E-86</v>
      </c>
      <c r="AM300" s="8" t="s">
        <v>1911</v>
      </c>
      <c r="AN300" s="8">
        <v>3.7406399999999995E-98</v>
      </c>
      <c r="AO300" s="8">
        <v>1</v>
      </c>
      <c r="AP300" s="10">
        <v>1</v>
      </c>
      <c r="AQ300" s="11">
        <v>3</v>
      </c>
    </row>
    <row r="301" spans="1:43" x14ac:dyDescent="0.2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 s="8" t="s">
        <v>1912</v>
      </c>
      <c r="AL301" s="8">
        <v>3.0000000000000001E-84</v>
      </c>
      <c r="AM301"/>
      <c r="AN301"/>
      <c r="AO301"/>
      <c r="AP301"/>
      <c r="AQ301"/>
    </row>
    <row r="302" spans="1:43" x14ac:dyDescent="0.2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</row>
    <row r="303" spans="1:43" x14ac:dyDescent="0.2">
      <c r="A303" s="8">
        <v>94</v>
      </c>
      <c r="B303" s="8" t="s">
        <v>262</v>
      </c>
      <c r="C303" s="8" t="s">
        <v>1805</v>
      </c>
      <c r="D303" s="8" t="s">
        <v>1806</v>
      </c>
      <c r="E303" s="8" t="s">
        <v>1807</v>
      </c>
      <c r="F303" s="8">
        <v>8.7000000000000001E-5</v>
      </c>
      <c r="G303" s="8">
        <v>0</v>
      </c>
      <c r="H303" s="9" t="s">
        <v>254</v>
      </c>
      <c r="I303" s="8">
        <v>1</v>
      </c>
      <c r="J303" s="8" t="s">
        <v>1809</v>
      </c>
      <c r="K303" s="8" t="s">
        <v>1913</v>
      </c>
      <c r="L303" s="8" t="s">
        <v>444</v>
      </c>
      <c r="M303" s="8" t="s">
        <v>1914</v>
      </c>
      <c r="N303"/>
      <c r="O303" s="8">
        <v>1</v>
      </c>
      <c r="P303" s="10">
        <v>2</v>
      </c>
      <c r="Q303" s="8" t="s">
        <v>1808</v>
      </c>
      <c r="R303" s="8">
        <v>0</v>
      </c>
      <c r="S303" s="8" t="s">
        <v>458</v>
      </c>
      <c r="T303" s="8" t="s">
        <v>461</v>
      </c>
      <c r="U303" s="8" t="s">
        <v>1812</v>
      </c>
      <c r="V303" s="8" t="s">
        <v>461</v>
      </c>
      <c r="X303" s="8" t="s">
        <v>1813</v>
      </c>
      <c r="Y303" s="8">
        <v>75</v>
      </c>
      <c r="Z303" s="8">
        <v>1</v>
      </c>
      <c r="AA303" s="10">
        <v>2</v>
      </c>
      <c r="AB303" s="8" t="s">
        <v>1814</v>
      </c>
      <c r="AC303" s="8">
        <v>0</v>
      </c>
      <c r="AD303" s="8">
        <v>1</v>
      </c>
      <c r="AE303" s="32" t="s">
        <v>1815</v>
      </c>
      <c r="AF303" s="8" t="s">
        <v>1816</v>
      </c>
      <c r="AG303" s="8">
        <v>39.130000000000003</v>
      </c>
      <c r="AH303" s="8" t="s">
        <v>568</v>
      </c>
      <c r="AI303" s="8">
        <v>1</v>
      </c>
      <c r="AJ303" s="8" t="s">
        <v>1915</v>
      </c>
      <c r="AK303" s="8" t="s">
        <v>1818</v>
      </c>
      <c r="AL303" s="8">
        <v>3.1</v>
      </c>
      <c r="AM303" s="8" t="s">
        <v>1819</v>
      </c>
      <c r="AN303" s="8">
        <v>0</v>
      </c>
      <c r="AO303" s="8">
        <v>0</v>
      </c>
      <c r="AP303" s="10">
        <v>2</v>
      </c>
      <c r="AQ303" s="11">
        <v>6</v>
      </c>
    </row>
    <row r="304" spans="1:43" x14ac:dyDescent="0.2">
      <c r="A304"/>
      <c r="B304"/>
      <c r="C304"/>
      <c r="D304" s="8" t="s">
        <v>1820</v>
      </c>
      <c r="E304" s="8" t="s">
        <v>1821</v>
      </c>
      <c r="F304" s="8">
        <v>8.5999999999999986E-39</v>
      </c>
      <c r="G304"/>
      <c r="H304"/>
      <c r="I304"/>
      <c r="J304"/>
      <c r="K304" s="8" t="s">
        <v>1822</v>
      </c>
      <c r="L304" s="8" t="s">
        <v>509</v>
      </c>
      <c r="M304"/>
      <c r="N304"/>
      <c r="O304"/>
      <c r="P304"/>
      <c r="Q304"/>
      <c r="R304"/>
      <c r="S304"/>
      <c r="T304"/>
      <c r="U304"/>
      <c r="V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 s="8" t="s">
        <v>1823</v>
      </c>
      <c r="AN304" s="8">
        <v>2.0043399999999999E-144</v>
      </c>
      <c r="AO304"/>
      <c r="AP304"/>
      <c r="AQ304"/>
    </row>
    <row r="305" spans="1:43" x14ac:dyDescent="0.2">
      <c r="A305"/>
      <c r="B305"/>
      <c r="C305"/>
      <c r="D305" s="8" t="s">
        <v>1820</v>
      </c>
      <c r="E305" s="8" t="s">
        <v>1821</v>
      </c>
      <c r="F305" s="8">
        <v>4.9999999999999994E-36</v>
      </c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</row>
    <row r="306" spans="1:43" x14ac:dyDescent="0.2">
      <c r="A306" s="8">
        <v>95</v>
      </c>
      <c r="B306" s="8" t="s">
        <v>263</v>
      </c>
      <c r="C306"/>
      <c r="D306" s="8" t="s">
        <v>1916</v>
      </c>
      <c r="E306" s="8" t="s">
        <v>1917</v>
      </c>
      <c r="F306" s="8">
        <v>2.1000000000000003E-108</v>
      </c>
      <c r="G306"/>
      <c r="H306" s="9" t="s">
        <v>1918</v>
      </c>
      <c r="I306" s="8">
        <v>1</v>
      </c>
      <c r="J306"/>
      <c r="K306"/>
      <c r="L306"/>
      <c r="M306" s="8" t="s">
        <v>1919</v>
      </c>
      <c r="N306" s="8" t="s">
        <v>726</v>
      </c>
      <c r="O306" s="8">
        <v>0</v>
      </c>
      <c r="P306" s="10">
        <v>2</v>
      </c>
      <c r="Q306" s="8" t="s">
        <v>1920</v>
      </c>
      <c r="R306" s="8">
        <v>0</v>
      </c>
      <c r="S306" s="8" t="s">
        <v>458</v>
      </c>
      <c r="T306" s="8" t="s">
        <v>461</v>
      </c>
      <c r="U306" s="8" t="s">
        <v>914</v>
      </c>
      <c r="V306"/>
      <c r="X306"/>
      <c r="Y306"/>
      <c r="Z306" s="8">
        <v>0</v>
      </c>
      <c r="AA306" s="10">
        <v>1</v>
      </c>
      <c r="AB306" s="8" t="s">
        <v>1921</v>
      </c>
      <c r="AC306" s="28">
        <v>5.9999999999999999E-171</v>
      </c>
      <c r="AD306" s="8">
        <v>0</v>
      </c>
      <c r="AE306" s="32" t="s">
        <v>1922</v>
      </c>
      <c r="AF306" s="8" t="s">
        <v>1923</v>
      </c>
      <c r="AG306" s="8">
        <v>55.17</v>
      </c>
      <c r="AH306" s="8" t="s">
        <v>568</v>
      </c>
      <c r="AI306" s="8">
        <v>1</v>
      </c>
      <c r="AJ306" s="8" t="s">
        <v>1921</v>
      </c>
      <c r="AK306" s="8" t="s">
        <v>1924</v>
      </c>
      <c r="AL306" s="8">
        <v>9.9999999999999998E-67</v>
      </c>
      <c r="AM306" s="8" t="s">
        <v>1925</v>
      </c>
      <c r="AN306" s="8">
        <v>2.3781700000000002E-87</v>
      </c>
      <c r="AO306" s="8">
        <v>0</v>
      </c>
      <c r="AP306" s="10">
        <v>1</v>
      </c>
      <c r="AQ306" s="11">
        <v>4</v>
      </c>
    </row>
    <row r="307" spans="1:43" x14ac:dyDescent="0.2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X307"/>
      <c r="Y307"/>
      <c r="Z307"/>
      <c r="AA307"/>
      <c r="AB307" s="8" t="s">
        <v>1926</v>
      </c>
      <c r="AC307" s="28">
        <v>6.9999999999999999E-171</v>
      </c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</row>
    <row r="308" spans="1:43" x14ac:dyDescent="0.2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</row>
    <row r="309" spans="1:43" x14ac:dyDescent="0.2">
      <c r="A309" s="8">
        <v>96</v>
      </c>
      <c r="B309" s="8" t="s">
        <v>264</v>
      </c>
      <c r="C309" s="8" t="s">
        <v>1927</v>
      </c>
      <c r="D309" s="8" t="s">
        <v>1928</v>
      </c>
      <c r="E309" s="8" t="s">
        <v>1929</v>
      </c>
      <c r="F309" s="8">
        <v>3.900000000000001E-9</v>
      </c>
      <c r="G309" s="8">
        <v>1</v>
      </c>
      <c r="H309" s="9" t="s">
        <v>1930</v>
      </c>
      <c r="I309" s="8">
        <v>1</v>
      </c>
      <c r="J309" s="8" t="s">
        <v>1931</v>
      </c>
      <c r="K309" s="8" t="s">
        <v>1931</v>
      </c>
      <c r="L309" s="8" t="s">
        <v>509</v>
      </c>
      <c r="M309" s="8" t="s">
        <v>1931</v>
      </c>
      <c r="N309" s="8" t="s">
        <v>726</v>
      </c>
      <c r="O309" s="8">
        <v>1</v>
      </c>
      <c r="P309" s="10">
        <v>3</v>
      </c>
      <c r="Q309" s="8" t="s">
        <v>1932</v>
      </c>
      <c r="R309" s="8">
        <v>0</v>
      </c>
      <c r="S309" s="8" t="s">
        <v>458</v>
      </c>
      <c r="T309"/>
      <c r="U309" s="8" t="s">
        <v>1933</v>
      </c>
      <c r="V309"/>
      <c r="X309"/>
      <c r="Y309"/>
      <c r="Z309" s="8">
        <v>0</v>
      </c>
      <c r="AA309" s="10">
        <v>0</v>
      </c>
      <c r="AB309" s="8" t="s">
        <v>1934</v>
      </c>
      <c r="AC309" s="8">
        <v>0</v>
      </c>
      <c r="AD309" s="8">
        <v>1</v>
      </c>
      <c r="AE309" s="32" t="s">
        <v>1935</v>
      </c>
      <c r="AF309" s="8" t="s">
        <v>1936</v>
      </c>
      <c r="AG309" s="8">
        <v>17.989999999999998</v>
      </c>
      <c r="AH309" s="8" t="s">
        <v>568</v>
      </c>
      <c r="AI309" s="8">
        <v>0</v>
      </c>
      <c r="AJ309" s="8" t="s">
        <v>1934</v>
      </c>
      <c r="AK309" s="8" t="s">
        <v>1937</v>
      </c>
      <c r="AL309" s="8">
        <v>0</v>
      </c>
      <c r="AM309" s="8" t="s">
        <v>1938</v>
      </c>
      <c r="AN309" s="8">
        <v>0</v>
      </c>
      <c r="AO309" s="8">
        <v>1</v>
      </c>
      <c r="AP309" s="10">
        <v>2</v>
      </c>
      <c r="AQ309" s="11">
        <v>5</v>
      </c>
    </row>
    <row r="310" spans="1:43" x14ac:dyDescent="0.2">
      <c r="A310"/>
      <c r="B310"/>
      <c r="C310"/>
      <c r="D310" s="8" t="s">
        <v>1928</v>
      </c>
      <c r="E310" s="8" t="s">
        <v>1929</v>
      </c>
      <c r="F310" s="8">
        <v>2.2000000000000001E-7</v>
      </c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 s="8" t="s">
        <v>1939</v>
      </c>
      <c r="AN310" s="8">
        <v>0</v>
      </c>
      <c r="AO310"/>
      <c r="AP310"/>
      <c r="AQ310"/>
    </row>
    <row r="311" spans="1:43" x14ac:dyDescent="0.2">
      <c r="A311"/>
      <c r="B311"/>
      <c r="C311"/>
      <c r="D311" s="8" t="s">
        <v>1928</v>
      </c>
      <c r="E311" s="8" t="s">
        <v>1929</v>
      </c>
      <c r="F311" s="8">
        <v>1.3E-11</v>
      </c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</row>
    <row r="312" spans="1:43" x14ac:dyDescent="0.2">
      <c r="A312"/>
      <c r="B312"/>
      <c r="C312"/>
      <c r="D312" s="8" t="s">
        <v>1928</v>
      </c>
      <c r="E312" s="8" t="s">
        <v>1929</v>
      </c>
      <c r="F312" s="8">
        <v>1.1999999999999999E-6</v>
      </c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</row>
    <row r="313" spans="1:43" x14ac:dyDescent="0.2">
      <c r="A313"/>
      <c r="B313"/>
      <c r="C313"/>
      <c r="D313" s="8" t="s">
        <v>1940</v>
      </c>
      <c r="E313" s="8" t="s">
        <v>1941</v>
      </c>
      <c r="F313" s="8">
        <v>2.3000000000000001E-11</v>
      </c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</row>
    <row r="314" spans="1:43" x14ac:dyDescent="0.2">
      <c r="A314"/>
      <c r="B314"/>
      <c r="C314"/>
      <c r="D314" s="8" t="s">
        <v>1928</v>
      </c>
      <c r="E314" s="8" t="s">
        <v>1929</v>
      </c>
      <c r="F314" s="8">
        <v>1.6000000000000001E-8</v>
      </c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</row>
    <row r="315" spans="1:43" x14ac:dyDescent="0.2">
      <c r="A315"/>
      <c r="B315"/>
      <c r="C315"/>
      <c r="D315" s="8" t="s">
        <v>1928</v>
      </c>
      <c r="E315" s="8" t="s">
        <v>1929</v>
      </c>
      <c r="F315" s="8">
        <v>1.7999999999999997E-6</v>
      </c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</row>
    <row r="316" spans="1:43" x14ac:dyDescent="0.2">
      <c r="A316"/>
      <c r="B316"/>
      <c r="C316"/>
      <c r="D316" s="8" t="s">
        <v>1928</v>
      </c>
      <c r="E316" s="8" t="s">
        <v>1929</v>
      </c>
      <c r="F316" s="8">
        <v>3.4000000000000001E-10</v>
      </c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</row>
    <row r="317" spans="1:43" x14ac:dyDescent="0.2">
      <c r="A317"/>
      <c r="B317"/>
      <c r="C317"/>
      <c r="D317" s="8" t="s">
        <v>1928</v>
      </c>
      <c r="E317" s="8" t="s">
        <v>1929</v>
      </c>
      <c r="F317" s="8">
        <v>2.1999999999999999E-10</v>
      </c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</row>
    <row r="318" spans="1:43" x14ac:dyDescent="0.2">
      <c r="A318" s="8">
        <v>97</v>
      </c>
      <c r="B318" s="8" t="s">
        <v>265</v>
      </c>
      <c r="C318" s="8" t="s">
        <v>1942</v>
      </c>
      <c r="D318"/>
      <c r="E318"/>
      <c r="F318"/>
      <c r="G318" s="8">
        <v>0</v>
      </c>
      <c r="H318" s="9" t="s">
        <v>1943</v>
      </c>
      <c r="I318" s="8">
        <v>1</v>
      </c>
      <c r="J318"/>
      <c r="K318"/>
      <c r="L318"/>
      <c r="M318"/>
      <c r="N318"/>
      <c r="O318" s="8">
        <v>0</v>
      </c>
      <c r="P318" s="10">
        <v>1</v>
      </c>
      <c r="Q318" s="8" t="s">
        <v>1944</v>
      </c>
      <c r="R318" s="8">
        <v>0</v>
      </c>
      <c r="S318" s="8" t="s">
        <v>458</v>
      </c>
      <c r="T318"/>
      <c r="U318" s="8" t="s">
        <v>914</v>
      </c>
      <c r="V318" s="8" t="s">
        <v>510</v>
      </c>
      <c r="X318"/>
      <c r="Y318"/>
      <c r="Z318" s="8">
        <v>0</v>
      </c>
      <c r="AA318" s="10">
        <v>1</v>
      </c>
      <c r="AB318"/>
      <c r="AC318"/>
      <c r="AD318" s="8">
        <v>0</v>
      </c>
      <c r="AE318" s="32" t="s">
        <v>1945</v>
      </c>
      <c r="AF318" s="8" t="s">
        <v>1946</v>
      </c>
      <c r="AG318" s="8">
        <v>26.03</v>
      </c>
      <c r="AH318" s="8" t="s">
        <v>568</v>
      </c>
      <c r="AI318" s="8">
        <v>0</v>
      </c>
      <c r="AJ318" s="8" t="s">
        <v>1947</v>
      </c>
      <c r="AK318" s="8" t="s">
        <v>1948</v>
      </c>
      <c r="AL318" s="8" t="s">
        <v>1949</v>
      </c>
      <c r="AM318" s="8" t="s">
        <v>1950</v>
      </c>
      <c r="AN318" s="8">
        <v>1.4402699999999998E-121</v>
      </c>
      <c r="AO318" s="8">
        <v>1</v>
      </c>
      <c r="AP318" s="10">
        <v>1</v>
      </c>
      <c r="AQ318" s="11">
        <v>3</v>
      </c>
    </row>
    <row r="319" spans="1:43" x14ac:dyDescent="0.2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 s="8" t="s">
        <v>1951</v>
      </c>
      <c r="AL319" s="8" t="s">
        <v>1952</v>
      </c>
      <c r="AM319" s="8" t="s">
        <v>1953</v>
      </c>
      <c r="AN319" s="8">
        <v>1.8631000000000001E-120</v>
      </c>
      <c r="AO319"/>
      <c r="AP319"/>
      <c r="AQ319"/>
    </row>
    <row r="320" spans="1:43" x14ac:dyDescent="0.2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</row>
    <row r="321" spans="1:43" x14ac:dyDescent="0.2">
      <c r="A321" s="8">
        <v>98</v>
      </c>
      <c r="B321" s="8" t="s">
        <v>266</v>
      </c>
      <c r="C321" s="8" t="s">
        <v>1954</v>
      </c>
      <c r="D321"/>
      <c r="E321"/>
      <c r="F321"/>
      <c r="G321" s="8">
        <v>0</v>
      </c>
      <c r="H321" s="9" t="s">
        <v>1955</v>
      </c>
      <c r="I321" s="8">
        <v>1</v>
      </c>
      <c r="J321" s="8" t="s">
        <v>1956</v>
      </c>
      <c r="K321"/>
      <c r="L321"/>
      <c r="M321"/>
      <c r="N321"/>
      <c r="O321" s="8">
        <v>0</v>
      </c>
      <c r="P321" s="10">
        <v>1</v>
      </c>
      <c r="Q321" s="8" t="s">
        <v>1957</v>
      </c>
      <c r="R321" s="8">
        <v>0</v>
      </c>
      <c r="S321" s="8" t="s">
        <v>458</v>
      </c>
      <c r="T321"/>
      <c r="U321" s="8" t="s">
        <v>1958</v>
      </c>
      <c r="V321" s="8" t="s">
        <v>510</v>
      </c>
      <c r="X321" s="8" t="s">
        <v>1959</v>
      </c>
      <c r="Y321" s="8">
        <v>69</v>
      </c>
      <c r="Z321" s="8">
        <v>1</v>
      </c>
      <c r="AA321" s="10">
        <v>2</v>
      </c>
      <c r="AB321"/>
      <c r="AC321"/>
      <c r="AD321" s="8">
        <v>0</v>
      </c>
      <c r="AE321"/>
      <c r="AF321"/>
      <c r="AG321"/>
      <c r="AH321"/>
      <c r="AI321" s="8">
        <v>0</v>
      </c>
      <c r="AJ321" s="8" t="s">
        <v>1960</v>
      </c>
      <c r="AK321" s="8" t="s">
        <v>1961</v>
      </c>
      <c r="AL321" s="8">
        <v>4.1000000000000009E-2</v>
      </c>
      <c r="AM321" s="8" t="s">
        <v>1962</v>
      </c>
      <c r="AN321" s="8">
        <v>0</v>
      </c>
      <c r="AO321" s="8">
        <v>0</v>
      </c>
      <c r="AP321" s="10">
        <v>1</v>
      </c>
      <c r="AQ321" s="11">
        <v>4</v>
      </c>
    </row>
    <row r="322" spans="1:43" x14ac:dyDescent="0.2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L322"/>
      <c r="AM322" s="8" t="s">
        <v>1963</v>
      </c>
      <c r="AN322" s="8">
        <v>0</v>
      </c>
      <c r="AO322"/>
      <c r="AP322"/>
      <c r="AQ322"/>
    </row>
    <row r="323" spans="1:43" x14ac:dyDescent="0.2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</row>
    <row r="324" spans="1:43" x14ac:dyDescent="0.2">
      <c r="A324" s="8">
        <v>99</v>
      </c>
      <c r="B324" s="8" t="s">
        <v>267</v>
      </c>
      <c r="C324"/>
      <c r="D324" s="8" t="s">
        <v>1928</v>
      </c>
      <c r="E324" s="8" t="s">
        <v>1929</v>
      </c>
      <c r="F324" s="8">
        <v>1.1000000000000001E-5</v>
      </c>
      <c r="G324" s="8">
        <v>1</v>
      </c>
      <c r="H324" s="9" t="s">
        <v>1964</v>
      </c>
      <c r="I324" s="8">
        <v>1</v>
      </c>
      <c r="J324"/>
      <c r="K324"/>
      <c r="L324"/>
      <c r="M324"/>
      <c r="N324"/>
      <c r="O324" s="8">
        <v>0</v>
      </c>
      <c r="P324" s="10">
        <v>2</v>
      </c>
      <c r="Q324" s="8" t="s">
        <v>1965</v>
      </c>
      <c r="R324" s="8">
        <v>0</v>
      </c>
      <c r="S324" s="8" t="s">
        <v>458</v>
      </c>
      <c r="T324" s="8" t="s">
        <v>594</v>
      </c>
      <c r="U324" s="8" t="s">
        <v>727</v>
      </c>
      <c r="V324" s="8" t="s">
        <v>510</v>
      </c>
      <c r="X324"/>
      <c r="Y324"/>
      <c r="Z324" s="8">
        <v>0</v>
      </c>
      <c r="AA324" s="10">
        <v>1</v>
      </c>
      <c r="AB324" s="8" t="s">
        <v>1966</v>
      </c>
      <c r="AC324" s="8">
        <v>0</v>
      </c>
      <c r="AD324" s="8">
        <v>1</v>
      </c>
      <c r="AE324" s="32" t="s">
        <v>607</v>
      </c>
      <c r="AF324" s="8" t="s">
        <v>1967</v>
      </c>
      <c r="AG324" s="8">
        <v>29.24</v>
      </c>
      <c r="AH324" s="8" t="s">
        <v>568</v>
      </c>
      <c r="AI324" s="8">
        <v>0</v>
      </c>
      <c r="AJ324" s="8" t="s">
        <v>1968</v>
      </c>
      <c r="AL324"/>
      <c r="AM324"/>
      <c r="AN324"/>
      <c r="AO324" s="8">
        <v>0</v>
      </c>
      <c r="AP324" s="10">
        <v>1</v>
      </c>
      <c r="AQ324" s="11">
        <v>4</v>
      </c>
    </row>
    <row r="325" spans="1:43" x14ac:dyDescent="0.2">
      <c r="A325"/>
      <c r="B325"/>
      <c r="C325"/>
      <c r="D325" s="8" t="s">
        <v>1928</v>
      </c>
      <c r="E325" s="8" t="s">
        <v>1929</v>
      </c>
      <c r="F325" s="8">
        <v>1.6000000000000001E-4</v>
      </c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</row>
    <row r="326" spans="1:43" x14ac:dyDescent="0.2">
      <c r="A326"/>
      <c r="B326"/>
      <c r="C326"/>
      <c r="D326" s="8" t="s">
        <v>1928</v>
      </c>
      <c r="E326" s="8" t="s">
        <v>1929</v>
      </c>
      <c r="F326" s="8">
        <v>2.7999999999999998E-4</v>
      </c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</row>
    <row r="327" spans="1:43" x14ac:dyDescent="0.2">
      <c r="A327"/>
      <c r="B327"/>
      <c r="C327"/>
      <c r="D327" s="8" t="s">
        <v>1928</v>
      </c>
      <c r="E327" s="8" t="s">
        <v>1929</v>
      </c>
      <c r="F327" s="8">
        <v>3.3000000000000002E-6</v>
      </c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</row>
    <row r="328" spans="1:43" x14ac:dyDescent="0.2">
      <c r="A328" s="8">
        <v>100</v>
      </c>
      <c r="B328" s="8" t="s">
        <v>268</v>
      </c>
      <c r="C328"/>
      <c r="D328"/>
      <c r="E328"/>
      <c r="F328"/>
      <c r="G328" s="8">
        <v>0</v>
      </c>
      <c r="H328" s="9" t="s">
        <v>1969</v>
      </c>
      <c r="I328" s="8">
        <v>1</v>
      </c>
      <c r="J328"/>
      <c r="K328"/>
      <c r="L328"/>
      <c r="M328" s="8" t="s">
        <v>1970</v>
      </c>
      <c r="N328"/>
      <c r="O328" s="8">
        <v>0</v>
      </c>
      <c r="P328" s="10">
        <v>1</v>
      </c>
      <c r="Q328" s="8" t="s">
        <v>1971</v>
      </c>
      <c r="R328" s="8">
        <v>0</v>
      </c>
      <c r="S328" s="8" t="s">
        <v>458</v>
      </c>
      <c r="T328" s="8" t="s">
        <v>594</v>
      </c>
      <c r="U328" s="8" t="s">
        <v>1972</v>
      </c>
      <c r="V328" s="8" t="s">
        <v>594</v>
      </c>
      <c r="X328"/>
      <c r="Y328"/>
      <c r="Z328" s="8">
        <v>0</v>
      </c>
      <c r="AA328" s="10">
        <v>1</v>
      </c>
      <c r="AB328"/>
      <c r="AC328"/>
      <c r="AD328" s="8">
        <v>0</v>
      </c>
      <c r="AE328" s="32" t="s">
        <v>1799</v>
      </c>
      <c r="AF328" s="8" t="s">
        <v>1800</v>
      </c>
      <c r="AG328" s="8">
        <v>3.63</v>
      </c>
      <c r="AH328" s="8" t="s">
        <v>568</v>
      </c>
      <c r="AI328" s="8">
        <v>0</v>
      </c>
      <c r="AJ328" s="8" t="s">
        <v>1973</v>
      </c>
      <c r="AK328" s="8" t="s">
        <v>1974</v>
      </c>
      <c r="AL328" s="8">
        <v>0</v>
      </c>
      <c r="AM328" s="8" t="s">
        <v>1975</v>
      </c>
      <c r="AN328" s="8">
        <v>0</v>
      </c>
      <c r="AO328" s="8">
        <v>1</v>
      </c>
      <c r="AP328" s="10">
        <v>1</v>
      </c>
      <c r="AQ328" s="11">
        <v>3</v>
      </c>
    </row>
    <row r="329" spans="1:43" x14ac:dyDescent="0.2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 s="8" t="s">
        <v>1976</v>
      </c>
      <c r="AL329" s="8">
        <v>0</v>
      </c>
      <c r="AM329" s="8" t="s">
        <v>1977</v>
      </c>
      <c r="AN329" s="8">
        <v>0</v>
      </c>
      <c r="AO329"/>
      <c r="AP329"/>
      <c r="AQ329"/>
    </row>
    <row r="330" spans="1:43" x14ac:dyDescent="0.2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 s="8" t="s">
        <v>1978</v>
      </c>
      <c r="AL330" s="8">
        <v>0</v>
      </c>
      <c r="AM330" s="8" t="s">
        <v>1979</v>
      </c>
      <c r="AN330" s="8">
        <v>0</v>
      </c>
      <c r="AO330"/>
      <c r="AP330"/>
      <c r="AQ330"/>
    </row>
    <row r="331" spans="1:43" x14ac:dyDescent="0.2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</row>
    <row r="332" spans="1:43" x14ac:dyDescent="0.2">
      <c r="A332" s="8">
        <v>101</v>
      </c>
      <c r="B332" s="8" t="s">
        <v>269</v>
      </c>
      <c r="C332" s="8" t="s">
        <v>1980</v>
      </c>
      <c r="D332" s="8" t="s">
        <v>1981</v>
      </c>
      <c r="E332" s="8" t="s">
        <v>1982</v>
      </c>
      <c r="F332" s="8">
        <v>1.5E-22</v>
      </c>
      <c r="G332" s="8">
        <v>1</v>
      </c>
      <c r="H332" s="9" t="s">
        <v>1983</v>
      </c>
      <c r="I332" s="8">
        <v>1</v>
      </c>
      <c r="J332"/>
      <c r="K332" s="8" t="s">
        <v>1984</v>
      </c>
      <c r="L332" s="8" t="s">
        <v>509</v>
      </c>
      <c r="M332" s="8" t="s">
        <v>1985</v>
      </c>
      <c r="N332" s="8" t="s">
        <v>1986</v>
      </c>
      <c r="O332" s="8">
        <v>0</v>
      </c>
      <c r="P332" s="10">
        <v>2</v>
      </c>
      <c r="Q332" s="8" t="s">
        <v>269</v>
      </c>
      <c r="R332" s="8">
        <v>1</v>
      </c>
      <c r="S332" s="8" t="s">
        <v>446</v>
      </c>
      <c r="T332" s="8" t="s">
        <v>473</v>
      </c>
      <c r="U332" s="8" t="s">
        <v>1987</v>
      </c>
      <c r="V332" s="8" t="s">
        <v>473</v>
      </c>
      <c r="X332"/>
      <c r="Y332"/>
      <c r="Z332" s="8">
        <v>0</v>
      </c>
      <c r="AA332" s="10">
        <v>2</v>
      </c>
      <c r="AB332"/>
      <c r="AC332"/>
      <c r="AD332" s="8">
        <v>0</v>
      </c>
      <c r="AE332" s="8" t="s">
        <v>1988</v>
      </c>
      <c r="AF332" s="8" t="s">
        <v>1989</v>
      </c>
      <c r="AG332" s="8">
        <v>84.16</v>
      </c>
      <c r="AH332" s="8" t="s">
        <v>568</v>
      </c>
      <c r="AI332" s="8">
        <v>1</v>
      </c>
      <c r="AJ332" s="8" t="s">
        <v>1990</v>
      </c>
      <c r="AK332" s="8" t="s">
        <v>1991</v>
      </c>
      <c r="AL332" s="8">
        <v>2E-91</v>
      </c>
      <c r="AM332" s="8" t="s">
        <v>1992</v>
      </c>
      <c r="AN332" s="8">
        <v>0</v>
      </c>
      <c r="AO332" s="8">
        <v>1</v>
      </c>
      <c r="AP332" s="10">
        <v>2</v>
      </c>
      <c r="AQ332" s="11">
        <v>6</v>
      </c>
    </row>
    <row r="333" spans="1:43" x14ac:dyDescent="0.2">
      <c r="A333"/>
      <c r="B333"/>
      <c r="C333"/>
      <c r="D333"/>
      <c r="E333"/>
      <c r="F333"/>
      <c r="G333"/>
      <c r="H333" s="9" t="s">
        <v>1993</v>
      </c>
      <c r="I333"/>
      <c r="J333"/>
      <c r="K333" s="8" t="s">
        <v>1994</v>
      </c>
      <c r="L333" s="8" t="s">
        <v>488</v>
      </c>
      <c r="M333"/>
      <c r="N333"/>
      <c r="O333"/>
      <c r="P333"/>
      <c r="Q333" s="8" t="s">
        <v>1993</v>
      </c>
      <c r="R333"/>
      <c r="S333"/>
      <c r="T333"/>
      <c r="U333"/>
      <c r="V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 s="8" t="s">
        <v>1995</v>
      </c>
      <c r="AL333" s="8">
        <v>6.9999999999999997E-91</v>
      </c>
      <c r="AM333"/>
      <c r="AN333"/>
      <c r="AO333"/>
      <c r="AP333"/>
      <c r="AQ333"/>
    </row>
    <row r="334" spans="1:43" x14ac:dyDescent="0.2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</row>
    <row r="335" spans="1:43" x14ac:dyDescent="0.2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</row>
    <row r="336" spans="1:43" x14ac:dyDescent="0.2">
      <c r="A336" s="8">
        <v>102</v>
      </c>
      <c r="B336" s="8" t="s">
        <v>270</v>
      </c>
      <c r="C336" s="8" t="s">
        <v>1996</v>
      </c>
      <c r="D336" s="8" t="s">
        <v>1997</v>
      </c>
      <c r="E336" s="8" t="s">
        <v>1998</v>
      </c>
      <c r="F336" s="8">
        <v>9.9999999999999995E-8</v>
      </c>
      <c r="G336" s="8">
        <v>1</v>
      </c>
      <c r="H336" s="9" t="s">
        <v>1999</v>
      </c>
      <c r="I336" s="8">
        <v>1</v>
      </c>
      <c r="J336" s="8" t="s">
        <v>2000</v>
      </c>
      <c r="K336" s="8" t="s">
        <v>2001</v>
      </c>
      <c r="L336" s="8" t="s">
        <v>556</v>
      </c>
      <c r="M336" s="8" t="s">
        <v>2002</v>
      </c>
      <c r="N336"/>
      <c r="O336" s="8">
        <v>0</v>
      </c>
      <c r="P336" s="10">
        <v>2</v>
      </c>
      <c r="Q336" s="8" t="s">
        <v>270</v>
      </c>
      <c r="R336" s="8">
        <v>1</v>
      </c>
      <c r="S336" s="8" t="s">
        <v>473</v>
      </c>
      <c r="T336" s="8" t="s">
        <v>473</v>
      </c>
      <c r="U336" s="8" t="s">
        <v>2003</v>
      </c>
      <c r="V336" s="8" t="s">
        <v>473</v>
      </c>
      <c r="X336"/>
      <c r="Y336"/>
      <c r="Z336" s="8">
        <v>0</v>
      </c>
      <c r="AA336" s="10">
        <v>2</v>
      </c>
      <c r="AB336" s="8" t="s">
        <v>2004</v>
      </c>
      <c r="AC336" s="28">
        <v>3.0000000000000002E-154</v>
      </c>
      <c r="AD336" s="8">
        <v>0</v>
      </c>
      <c r="AE336" s="8" t="s">
        <v>2005</v>
      </c>
      <c r="AF336" s="8" t="s">
        <v>2006</v>
      </c>
      <c r="AG336" s="8">
        <v>20</v>
      </c>
      <c r="AH336" s="8" t="s">
        <v>568</v>
      </c>
      <c r="AI336" s="8">
        <v>0</v>
      </c>
      <c r="AJ336" s="8" t="s">
        <v>2007</v>
      </c>
      <c r="AK336" s="8" t="s">
        <v>2008</v>
      </c>
      <c r="AL336" s="8" t="s">
        <v>2009</v>
      </c>
      <c r="AM336" s="8" t="s">
        <v>2010</v>
      </c>
      <c r="AN336" s="8">
        <v>1.42165E-132</v>
      </c>
      <c r="AO336" s="8">
        <v>1</v>
      </c>
      <c r="AP336" s="10">
        <v>1</v>
      </c>
      <c r="AQ336" s="11">
        <v>5</v>
      </c>
    </row>
    <row r="337" spans="1:43" x14ac:dyDescent="0.2">
      <c r="A337"/>
      <c r="B337"/>
      <c r="C337"/>
      <c r="D337"/>
      <c r="E337"/>
      <c r="F337"/>
      <c r="G337"/>
      <c r="H337" s="9" t="s">
        <v>2011</v>
      </c>
      <c r="I337"/>
      <c r="J337"/>
      <c r="K337"/>
      <c r="L337"/>
      <c r="M337" s="8" t="s">
        <v>2012</v>
      </c>
      <c r="N337"/>
      <c r="O337"/>
      <c r="P337"/>
      <c r="Q337"/>
      <c r="R337"/>
      <c r="S337"/>
      <c r="T337"/>
      <c r="U337"/>
      <c r="V337"/>
      <c r="X337"/>
      <c r="Y337"/>
      <c r="Z337"/>
      <c r="AA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</row>
    <row r="338" spans="1:43" x14ac:dyDescent="0.2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X338"/>
      <c r="Y338"/>
      <c r="Z338"/>
      <c r="AA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</row>
    <row r="339" spans="1:43" x14ac:dyDescent="0.2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X339"/>
      <c r="Y339"/>
      <c r="Z339"/>
      <c r="AA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</row>
    <row r="340" spans="1:43" x14ac:dyDescent="0.2">
      <c r="A340" s="8">
        <v>103</v>
      </c>
      <c r="B340" s="8" t="s">
        <v>271</v>
      </c>
      <c r="C340" s="8" t="s">
        <v>2013</v>
      </c>
      <c r="D340" s="8" t="s">
        <v>2014</v>
      </c>
      <c r="E340" s="8" t="s">
        <v>2015</v>
      </c>
      <c r="F340" s="8">
        <v>3.9000000000000011E-15</v>
      </c>
      <c r="G340" s="8">
        <v>1</v>
      </c>
      <c r="H340" s="9" t="s">
        <v>2016</v>
      </c>
      <c r="I340" s="8">
        <v>1</v>
      </c>
      <c r="J340" s="8" t="s">
        <v>2017</v>
      </c>
      <c r="K340" s="8" t="s">
        <v>2017</v>
      </c>
      <c r="L340" s="8" t="s">
        <v>556</v>
      </c>
      <c r="M340" s="8" t="s">
        <v>505</v>
      </c>
      <c r="N340"/>
      <c r="O340" s="8">
        <v>1</v>
      </c>
      <c r="P340" s="10">
        <v>3</v>
      </c>
      <c r="Q340" s="8" t="s">
        <v>2018</v>
      </c>
      <c r="R340" s="8">
        <v>0</v>
      </c>
      <c r="S340" s="8" t="s">
        <v>458</v>
      </c>
      <c r="T340" s="8" t="s">
        <v>510</v>
      </c>
      <c r="U340" s="8" t="s">
        <v>474</v>
      </c>
      <c r="V340"/>
      <c r="X340"/>
      <c r="Y340"/>
      <c r="Z340" s="8">
        <v>0</v>
      </c>
      <c r="AA340" s="10">
        <v>0</v>
      </c>
      <c r="AD340" s="8">
        <v>0</v>
      </c>
      <c r="AE340" s="8" t="s">
        <v>2019</v>
      </c>
      <c r="AF340" s="8" t="s">
        <v>2020</v>
      </c>
      <c r="AG340" s="8">
        <v>12.74</v>
      </c>
      <c r="AH340" s="8" t="s">
        <v>568</v>
      </c>
      <c r="AI340" s="8">
        <v>0</v>
      </c>
      <c r="AJ340" s="8" t="s">
        <v>2021</v>
      </c>
      <c r="AK340" s="8" t="s">
        <v>2022</v>
      </c>
      <c r="AL340" s="8">
        <v>8.9999999999999987E-93</v>
      </c>
      <c r="AM340" s="8" t="s">
        <v>2023</v>
      </c>
      <c r="AN340" s="8">
        <v>3.36727E-107</v>
      </c>
      <c r="AO340" s="8">
        <v>1</v>
      </c>
      <c r="AP340" s="10">
        <v>1</v>
      </c>
      <c r="AQ340" s="11">
        <v>4</v>
      </c>
    </row>
    <row r="341" spans="1:43" x14ac:dyDescent="0.2">
      <c r="A341"/>
      <c r="B341"/>
      <c r="C341"/>
      <c r="D341" s="8" t="s">
        <v>2024</v>
      </c>
      <c r="E341" s="8" t="s">
        <v>2025</v>
      </c>
      <c r="F341" s="8">
        <v>4.400000000000001E-86</v>
      </c>
      <c r="G341"/>
      <c r="H341" s="9" t="s">
        <v>2018</v>
      </c>
      <c r="I341"/>
      <c r="J341"/>
      <c r="K341"/>
      <c r="L341"/>
      <c r="M341" s="8" t="s">
        <v>2026</v>
      </c>
      <c r="N341" s="8" t="s">
        <v>2027</v>
      </c>
      <c r="O341"/>
      <c r="P341"/>
      <c r="Q341"/>
      <c r="R341"/>
      <c r="S341"/>
      <c r="T341"/>
      <c r="U341"/>
      <c r="V341"/>
      <c r="X341"/>
      <c r="Y341"/>
      <c r="Z341"/>
      <c r="AA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</row>
    <row r="342" spans="1:43" x14ac:dyDescent="0.2">
      <c r="A342"/>
      <c r="B342"/>
      <c r="C342"/>
      <c r="D342" s="8" t="s">
        <v>2028</v>
      </c>
      <c r="E342" s="8" t="s">
        <v>2029</v>
      </c>
      <c r="F342" s="8">
        <v>3.2999999999999999E-55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X342"/>
      <c r="Y342"/>
      <c r="Z342"/>
      <c r="AA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</row>
    <row r="343" spans="1:43" x14ac:dyDescent="0.2">
      <c r="A343"/>
      <c r="B343"/>
      <c r="C343"/>
      <c r="D343" s="8" t="s">
        <v>2030</v>
      </c>
      <c r="E343" s="8" t="s">
        <v>2031</v>
      </c>
      <c r="F343" s="8">
        <v>2.7000000000000002E-9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X343"/>
      <c r="Y343"/>
      <c r="Z343"/>
      <c r="AA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</row>
    <row r="344" spans="1:43" x14ac:dyDescent="0.2">
      <c r="A344"/>
      <c r="B344"/>
      <c r="C344"/>
      <c r="D344" s="8" t="s">
        <v>2030</v>
      </c>
      <c r="E344" s="8" t="s">
        <v>2031</v>
      </c>
      <c r="F344" s="8">
        <v>1.6999999999999999E-9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X344"/>
      <c r="Y344"/>
      <c r="Z344"/>
      <c r="AA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</row>
    <row r="345" spans="1:43" x14ac:dyDescent="0.2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X345"/>
      <c r="Y345"/>
      <c r="Z345"/>
      <c r="AA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</row>
    <row r="346" spans="1:43" x14ac:dyDescent="0.2">
      <c r="A346" s="8">
        <v>104</v>
      </c>
      <c r="B346" s="8" t="s">
        <v>272</v>
      </c>
      <c r="C346" s="8" t="s">
        <v>2032</v>
      </c>
      <c r="D346" s="8" t="s">
        <v>2033</v>
      </c>
      <c r="E346" s="8" t="s">
        <v>2034</v>
      </c>
      <c r="F346" s="8">
        <v>1.5E-23</v>
      </c>
      <c r="G346" s="8">
        <v>1</v>
      </c>
      <c r="H346" s="9" t="s">
        <v>2035</v>
      </c>
      <c r="I346" s="8">
        <v>1</v>
      </c>
      <c r="J346" s="8" t="s">
        <v>2036</v>
      </c>
      <c r="K346" s="8" t="s">
        <v>2037</v>
      </c>
      <c r="L346" s="8" t="s">
        <v>1624</v>
      </c>
      <c r="M346" s="8" t="s">
        <v>2037</v>
      </c>
      <c r="N346" s="8" t="s">
        <v>2038</v>
      </c>
      <c r="O346" s="8">
        <v>1</v>
      </c>
      <c r="P346" s="10">
        <v>3</v>
      </c>
      <c r="Q346" s="8" t="s">
        <v>2039</v>
      </c>
      <c r="R346" s="8">
        <v>0</v>
      </c>
      <c r="S346"/>
      <c r="T346" s="8" t="s">
        <v>447</v>
      </c>
      <c r="U346" s="8" t="s">
        <v>511</v>
      </c>
      <c r="V346" s="8" t="s">
        <v>447</v>
      </c>
      <c r="X346" s="8" t="s">
        <v>2040</v>
      </c>
      <c r="Y346" s="8">
        <v>77</v>
      </c>
      <c r="Z346" s="8">
        <v>1</v>
      </c>
      <c r="AA346" s="10">
        <v>2</v>
      </c>
      <c r="AD346"/>
      <c r="AE346" s="8" t="s">
        <v>2041</v>
      </c>
      <c r="AF346" s="8" t="s">
        <v>2042</v>
      </c>
      <c r="AG346" s="8">
        <v>98.85</v>
      </c>
      <c r="AH346" s="8" t="s">
        <v>568</v>
      </c>
      <c r="AI346" s="8">
        <v>1</v>
      </c>
      <c r="AJ346" s="8" t="s">
        <v>2043</v>
      </c>
      <c r="AK346" s="8" t="s">
        <v>2044</v>
      </c>
      <c r="AL346" s="8">
        <v>6.0000000000000001E-3</v>
      </c>
      <c r="AM346"/>
      <c r="AN346"/>
      <c r="AO346" s="8">
        <v>0</v>
      </c>
      <c r="AP346" s="10">
        <v>1</v>
      </c>
      <c r="AQ346" s="11">
        <v>6</v>
      </c>
    </row>
    <row r="347" spans="1:43" x14ac:dyDescent="0.2">
      <c r="A347"/>
      <c r="B347"/>
      <c r="C347"/>
      <c r="D347" s="8" t="s">
        <v>2045</v>
      </c>
      <c r="E347" s="8" t="s">
        <v>2046</v>
      </c>
      <c r="F347" s="8">
        <v>1.6000000000000002E-46</v>
      </c>
      <c r="G347"/>
      <c r="H347"/>
      <c r="I347"/>
      <c r="K347" s="8" t="s">
        <v>2047</v>
      </c>
      <c r="L347" s="8" t="s">
        <v>2048</v>
      </c>
      <c r="M347" s="8" t="s">
        <v>2047</v>
      </c>
      <c r="N347" s="8" t="s">
        <v>2049</v>
      </c>
      <c r="O347"/>
      <c r="P347"/>
      <c r="Q347" s="8" t="s">
        <v>2050</v>
      </c>
      <c r="R347"/>
      <c r="S347"/>
      <c r="T347"/>
      <c r="U347"/>
      <c r="V347"/>
      <c r="X347"/>
      <c r="Y347"/>
      <c r="Z347"/>
      <c r="AA347"/>
      <c r="AD347" s="8">
        <v>0</v>
      </c>
      <c r="AE347"/>
      <c r="AF347"/>
      <c r="AG347"/>
      <c r="AH347"/>
      <c r="AI347"/>
      <c r="AJ347"/>
      <c r="AK347"/>
      <c r="AL347"/>
      <c r="AM347"/>
      <c r="AN347"/>
      <c r="AO347"/>
      <c r="AP347"/>
      <c r="AQ347"/>
    </row>
    <row r="348" spans="1:43" x14ac:dyDescent="0.2">
      <c r="A348"/>
      <c r="B348"/>
      <c r="C348"/>
      <c r="D348"/>
      <c r="E348"/>
      <c r="F348"/>
      <c r="G348"/>
      <c r="H348"/>
      <c r="I348"/>
      <c r="K348"/>
      <c r="L348"/>
      <c r="M348" s="8" t="s">
        <v>2051</v>
      </c>
      <c r="N348"/>
      <c r="O348"/>
      <c r="P348"/>
      <c r="Q348"/>
      <c r="R348"/>
      <c r="S348"/>
      <c r="T348"/>
      <c r="U348"/>
      <c r="V348"/>
      <c r="X348"/>
      <c r="Y348"/>
      <c r="Z348"/>
      <c r="AA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</row>
    <row r="349" spans="1:43" x14ac:dyDescent="0.2">
      <c r="A349"/>
      <c r="B349"/>
      <c r="C349"/>
      <c r="D349"/>
      <c r="E349"/>
      <c r="F349"/>
      <c r="G349"/>
      <c r="H349"/>
      <c r="I349"/>
      <c r="K349"/>
      <c r="L349"/>
      <c r="M349"/>
      <c r="N349"/>
      <c r="O349"/>
      <c r="P349"/>
      <c r="Q349"/>
      <c r="R349"/>
      <c r="S349"/>
      <c r="T349"/>
      <c r="U349"/>
      <c r="V349"/>
      <c r="X349"/>
      <c r="Y349"/>
      <c r="Z349"/>
      <c r="AA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</row>
    <row r="350" spans="1:43" x14ac:dyDescent="0.2">
      <c r="A350" s="8">
        <v>105</v>
      </c>
      <c r="B350" s="8" t="s">
        <v>273</v>
      </c>
      <c r="C350" s="8" t="s">
        <v>2052</v>
      </c>
      <c r="D350" s="8" t="s">
        <v>2045</v>
      </c>
      <c r="E350" s="8" t="s">
        <v>2046</v>
      </c>
      <c r="F350" s="8">
        <v>1.7000000000000001E-48</v>
      </c>
      <c r="G350" s="8">
        <v>1</v>
      </c>
      <c r="H350" s="9" t="s">
        <v>2053</v>
      </c>
      <c r="I350" s="8">
        <v>1</v>
      </c>
      <c r="K350" s="8" t="s">
        <v>2054</v>
      </c>
      <c r="L350" s="8" t="s">
        <v>509</v>
      </c>
      <c r="M350" s="8" t="s">
        <v>2055</v>
      </c>
      <c r="N350"/>
      <c r="O350" s="8">
        <v>0</v>
      </c>
      <c r="P350" s="10">
        <v>2</v>
      </c>
      <c r="Q350" s="8" t="s">
        <v>273</v>
      </c>
      <c r="R350" s="8">
        <v>1</v>
      </c>
      <c r="S350" s="8" t="s">
        <v>446</v>
      </c>
      <c r="T350" s="8" t="s">
        <v>447</v>
      </c>
      <c r="U350" s="8" t="s">
        <v>2056</v>
      </c>
      <c r="V350" s="8" t="s">
        <v>447</v>
      </c>
      <c r="X350" s="8" t="s">
        <v>2057</v>
      </c>
      <c r="Y350" s="8">
        <v>83</v>
      </c>
      <c r="Z350" s="8">
        <v>1</v>
      </c>
      <c r="AA350" s="10">
        <v>3</v>
      </c>
      <c r="AD350" s="8">
        <v>0</v>
      </c>
      <c r="AE350" s="8" t="s">
        <v>2058</v>
      </c>
      <c r="AF350" s="8" t="s">
        <v>2059</v>
      </c>
      <c r="AG350" s="8">
        <v>29.66</v>
      </c>
      <c r="AH350" s="8" t="s">
        <v>568</v>
      </c>
      <c r="AI350" s="8">
        <v>0</v>
      </c>
      <c r="AJ350" s="8" t="s">
        <v>2060</v>
      </c>
      <c r="AK350" s="8" t="s">
        <v>2061</v>
      </c>
      <c r="AL350" s="8">
        <v>1.1000000000000001</v>
      </c>
      <c r="AM350" s="8" t="s">
        <v>2062</v>
      </c>
      <c r="AN350" s="8">
        <v>0</v>
      </c>
      <c r="AO350" s="8">
        <v>0</v>
      </c>
      <c r="AP350" s="10">
        <v>0</v>
      </c>
      <c r="AQ350" s="11">
        <v>5</v>
      </c>
    </row>
    <row r="351" spans="1:43" x14ac:dyDescent="0.2">
      <c r="A351"/>
      <c r="B351"/>
      <c r="C351"/>
      <c r="D351"/>
      <c r="E351"/>
      <c r="F351"/>
      <c r="G351"/>
      <c r="H351"/>
      <c r="I351"/>
      <c r="M351"/>
      <c r="N351"/>
      <c r="O351"/>
      <c r="P351"/>
      <c r="Q351" s="8" t="s">
        <v>2063</v>
      </c>
      <c r="R351"/>
      <c r="T351"/>
      <c r="U351"/>
      <c r="V351"/>
      <c r="Z351"/>
      <c r="AA351"/>
      <c r="AD351"/>
      <c r="AE351"/>
      <c r="AF351"/>
      <c r="AG351"/>
      <c r="AH351"/>
      <c r="AI351"/>
      <c r="AJ351"/>
      <c r="AK351" s="8" t="s">
        <v>2064</v>
      </c>
      <c r="AL351" s="8">
        <v>1.1000000000000001</v>
      </c>
      <c r="AM351"/>
      <c r="AN351"/>
      <c r="AO351"/>
      <c r="AP351"/>
      <c r="AQ351"/>
    </row>
    <row r="352" spans="1:43" x14ac:dyDescent="0.2">
      <c r="A352"/>
      <c r="B352"/>
      <c r="C352"/>
      <c r="D352"/>
      <c r="E352"/>
      <c r="F352"/>
      <c r="G352"/>
      <c r="H352"/>
      <c r="I352"/>
      <c r="M352"/>
      <c r="N352"/>
      <c r="O352"/>
      <c r="P352"/>
      <c r="Q352"/>
      <c r="R352"/>
      <c r="T352"/>
      <c r="U352"/>
      <c r="V352"/>
      <c r="Z352"/>
      <c r="AA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</row>
    <row r="353" spans="1:43" x14ac:dyDescent="0.2">
      <c r="A353"/>
      <c r="B353"/>
      <c r="C353"/>
      <c r="D353"/>
      <c r="E353"/>
      <c r="F353"/>
      <c r="G353"/>
      <c r="H353"/>
      <c r="I353"/>
      <c r="M353"/>
      <c r="N353"/>
      <c r="O353"/>
      <c r="P353"/>
      <c r="Q353"/>
      <c r="R353"/>
      <c r="T353"/>
      <c r="U353"/>
      <c r="V353"/>
      <c r="Z353"/>
      <c r="AA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</row>
    <row r="354" spans="1:43" x14ac:dyDescent="0.2">
      <c r="A354" s="8">
        <v>106</v>
      </c>
      <c r="B354" s="8" t="s">
        <v>274</v>
      </c>
      <c r="C354" s="8" t="s">
        <v>2065</v>
      </c>
      <c r="D354" s="8" t="s">
        <v>2045</v>
      </c>
      <c r="E354" s="8" t="s">
        <v>2046</v>
      </c>
      <c r="F354" s="8">
        <v>2.2000000000000001E-38</v>
      </c>
      <c r="G354" s="8">
        <v>1</v>
      </c>
      <c r="H354" s="9" t="s">
        <v>2066</v>
      </c>
      <c r="I354" s="8">
        <v>1</v>
      </c>
      <c r="M354" s="8" t="s">
        <v>2067</v>
      </c>
      <c r="N354" s="8" t="s">
        <v>2068</v>
      </c>
      <c r="O354" s="8">
        <v>0</v>
      </c>
      <c r="P354" s="10">
        <v>2</v>
      </c>
      <c r="Q354" s="8" t="s">
        <v>274</v>
      </c>
      <c r="R354" s="8">
        <v>1</v>
      </c>
      <c r="T354" s="8" t="s">
        <v>447</v>
      </c>
      <c r="U354" s="8" t="s">
        <v>2069</v>
      </c>
      <c r="V354" s="8" t="s">
        <v>447</v>
      </c>
      <c r="Z354" s="8">
        <v>0</v>
      </c>
      <c r="AA354" s="10">
        <v>2</v>
      </c>
      <c r="AD354" s="8">
        <v>0</v>
      </c>
      <c r="AE354" s="8" t="s">
        <v>2041</v>
      </c>
      <c r="AF354" s="8" t="s">
        <v>2042</v>
      </c>
      <c r="AG354" s="8">
        <v>44.03</v>
      </c>
      <c r="AH354" s="8" t="s">
        <v>568</v>
      </c>
      <c r="AI354" s="8">
        <v>1</v>
      </c>
      <c r="AJ354" s="8" t="s">
        <v>2070</v>
      </c>
      <c r="AK354" s="8" t="s">
        <v>2071</v>
      </c>
      <c r="AL354" s="8" t="s">
        <v>2072</v>
      </c>
      <c r="AM354" s="8" t="s">
        <v>2073</v>
      </c>
      <c r="AN354" s="8">
        <v>1.9589099999999998E-104</v>
      </c>
      <c r="AO354" s="8">
        <v>1</v>
      </c>
      <c r="AP354" s="10">
        <v>2</v>
      </c>
      <c r="AQ354" s="11">
        <v>6</v>
      </c>
    </row>
    <row r="355" spans="1:43" x14ac:dyDescent="0.2">
      <c r="H355" s="9" t="s">
        <v>2074</v>
      </c>
      <c r="M355" s="8" t="s">
        <v>2075</v>
      </c>
      <c r="Q355" s="8" t="s">
        <v>2066</v>
      </c>
      <c r="AK355" s="8" t="s">
        <v>2076</v>
      </c>
      <c r="AL355" s="8">
        <v>3.9999999999999998E-67</v>
      </c>
      <c r="AM355" s="8" t="s">
        <v>2077</v>
      </c>
      <c r="AN355" s="8">
        <v>9.6446299999999998E-63</v>
      </c>
    </row>
  </sheetData>
  <sheetProtection selectLockedCells="1" selectUnlockedCells="1"/>
  <mergeCells count="15">
    <mergeCell ref="AB1:AD1"/>
    <mergeCell ref="AE1:AH1"/>
    <mergeCell ref="D2:G2"/>
    <mergeCell ref="J2:O2"/>
    <mergeCell ref="Q2:R2"/>
    <mergeCell ref="S2:W2"/>
    <mergeCell ref="X2:Z2"/>
    <mergeCell ref="AB2:AD2"/>
    <mergeCell ref="AE2:AH2"/>
    <mergeCell ref="D1:G1"/>
    <mergeCell ref="H1:I1"/>
    <mergeCell ref="J1:O1"/>
    <mergeCell ref="Q1:R1"/>
    <mergeCell ref="S1:W1"/>
    <mergeCell ref="X1:Z1"/>
  </mergeCells>
  <hyperlinks>
    <hyperlink ref="H4" r:id="rId1"/>
    <hyperlink ref="H6" r:id="rId2"/>
    <hyperlink ref="Q6" r:id="rId3"/>
    <hyperlink ref="AE8" r:id="rId4"/>
    <hyperlink ref="H11" r:id="rId5"/>
    <hyperlink ref="Q11" r:id="rId6"/>
    <hyperlink ref="AE11" r:id="rId7"/>
    <hyperlink ref="H14" r:id="rId8"/>
    <hyperlink ref="H18" r:id="rId9"/>
    <hyperlink ref="H21" r:id="rId10"/>
    <hyperlink ref="Q21" r:id="rId11"/>
    <hyperlink ref="H25" r:id="rId12"/>
    <hyperlink ref="H28" r:id="rId13"/>
    <hyperlink ref="H31" r:id="rId14"/>
    <hyperlink ref="H36" r:id="rId15"/>
    <hyperlink ref="H41" r:id="rId16"/>
    <hyperlink ref="H44" r:id="rId17"/>
    <hyperlink ref="H47" r:id="rId18"/>
    <hyperlink ref="H50" r:id="rId19"/>
    <hyperlink ref="H54" r:id="rId20"/>
    <hyperlink ref="H57" r:id="rId21"/>
    <hyperlink ref="H60" r:id="rId22"/>
    <hyperlink ref="AE60" r:id="rId23"/>
    <hyperlink ref="H61" r:id="rId24"/>
    <hyperlink ref="H63" r:id="rId25"/>
    <hyperlink ref="AE63" r:id="rId26"/>
    <hyperlink ref="H64" r:id="rId27"/>
    <hyperlink ref="H66" r:id="rId28"/>
    <hyperlink ref="AE66" r:id="rId29"/>
    <hyperlink ref="H67" r:id="rId30"/>
    <hyperlink ref="H70" r:id="rId31"/>
    <hyperlink ref="AE70" r:id="rId32"/>
    <hyperlink ref="H74" r:id="rId33"/>
    <hyperlink ref="AE74" r:id="rId34"/>
    <hyperlink ref="H79" r:id="rId35"/>
    <hyperlink ref="AE79" r:id="rId36"/>
    <hyperlink ref="H82" r:id="rId37"/>
    <hyperlink ref="AE82" r:id="rId38"/>
    <hyperlink ref="H83" r:id="rId39"/>
    <hyperlink ref="H85" r:id="rId40"/>
    <hyperlink ref="AE85" r:id="rId41"/>
    <hyperlink ref="H86" r:id="rId42"/>
    <hyperlink ref="H87" r:id="rId43"/>
    <hyperlink ref="AE88" r:id="rId44"/>
    <hyperlink ref="AE91" r:id="rId45"/>
    <hyperlink ref="AE94" r:id="rId46"/>
    <hyperlink ref="AE97" r:id="rId47"/>
    <hyperlink ref="AE100" r:id="rId48"/>
    <hyperlink ref="AE103" r:id="rId49"/>
    <hyperlink ref="AE106" r:id="rId50"/>
    <hyperlink ref="AE109" r:id="rId51"/>
    <hyperlink ref="AE112" r:id="rId52"/>
    <hyperlink ref="AE115" r:id="rId53"/>
    <hyperlink ref="AE120" r:id="rId54"/>
    <hyperlink ref="AE123" r:id="rId55"/>
    <hyperlink ref="AE126" r:id="rId56"/>
    <hyperlink ref="AE129" r:id="rId57"/>
    <hyperlink ref="AE133" r:id="rId58"/>
    <hyperlink ref="AE136" r:id="rId59"/>
    <hyperlink ref="AE139" r:id="rId60"/>
    <hyperlink ref="AE142" r:id="rId61"/>
    <hyperlink ref="AE145" r:id="rId62"/>
    <hyperlink ref="AE148" r:id="rId63"/>
    <hyperlink ref="AE153" r:id="rId64"/>
    <hyperlink ref="AE156" r:id="rId65"/>
    <hyperlink ref="AE159" r:id="rId66"/>
    <hyperlink ref="AE162" r:id="rId67"/>
    <hyperlink ref="AE165" r:id="rId68"/>
    <hyperlink ref="AE168" r:id="rId69"/>
    <hyperlink ref="AE171" r:id="rId70"/>
    <hyperlink ref="AE174" r:id="rId71"/>
    <hyperlink ref="AE177" r:id="rId72"/>
    <hyperlink ref="AE180" r:id="rId73"/>
    <hyperlink ref="AE183" r:id="rId74"/>
    <hyperlink ref="AE186" r:id="rId75"/>
    <hyperlink ref="AE189" r:id="rId76"/>
    <hyperlink ref="AE192" r:id="rId77"/>
    <hyperlink ref="AE195" r:id="rId78"/>
    <hyperlink ref="AE198" r:id="rId79"/>
    <hyperlink ref="AE201" r:id="rId80"/>
    <hyperlink ref="AE204" r:id="rId81"/>
    <hyperlink ref="AE207" r:id="rId82"/>
    <hyperlink ref="AE210" r:id="rId83"/>
    <hyperlink ref="AE213" r:id="rId84"/>
    <hyperlink ref="AE216" r:id="rId85"/>
    <hyperlink ref="AE219" r:id="rId86"/>
    <hyperlink ref="AE222" r:id="rId87"/>
    <hyperlink ref="AE225" r:id="rId88"/>
    <hyperlink ref="AE228" r:id="rId89"/>
    <hyperlink ref="AE231" r:id="rId90"/>
    <hyperlink ref="AE237" r:id="rId91"/>
    <hyperlink ref="AE240" r:id="rId92"/>
    <hyperlink ref="AE243" r:id="rId93"/>
    <hyperlink ref="AE248" r:id="rId94"/>
    <hyperlink ref="AE251" r:id="rId95"/>
    <hyperlink ref="AE255" r:id="rId96"/>
    <hyperlink ref="AE258" r:id="rId97"/>
    <hyperlink ref="AE261" r:id="rId98"/>
    <hyperlink ref="AE264" r:id="rId99"/>
    <hyperlink ref="AE267" r:id="rId100"/>
    <hyperlink ref="AE270" r:id="rId101"/>
    <hyperlink ref="AE273" r:id="rId102"/>
    <hyperlink ref="AE276" r:id="rId103"/>
    <hyperlink ref="AE279" r:id="rId104"/>
    <hyperlink ref="AE282" r:id="rId105"/>
    <hyperlink ref="AE285" r:id="rId106"/>
    <hyperlink ref="AE288" r:id="rId107"/>
    <hyperlink ref="AE291" r:id="rId108"/>
    <hyperlink ref="AE294" r:id="rId109"/>
    <hyperlink ref="AE297" r:id="rId110"/>
    <hyperlink ref="AE300" r:id="rId111"/>
    <hyperlink ref="AE303" r:id="rId112"/>
    <hyperlink ref="AE306" r:id="rId113"/>
    <hyperlink ref="AE309" r:id="rId114"/>
    <hyperlink ref="AE318" r:id="rId115"/>
    <hyperlink ref="AE324" r:id="rId116"/>
    <hyperlink ref="AE328" r:id="rId117"/>
  </hyperlink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9"/>
  <sheetViews>
    <sheetView tabSelected="1" workbookViewId="0">
      <selection activeCell="A4" sqref="A4:C20"/>
    </sheetView>
  </sheetViews>
  <sheetFormatPr defaultColWidth="11.5703125" defaultRowHeight="12.75" x14ac:dyDescent="0.2"/>
  <cols>
    <col min="1" max="1" width="22.7109375" customWidth="1"/>
    <col min="2" max="2" width="23.7109375" customWidth="1"/>
    <col min="15" max="15" width="18.5703125" customWidth="1"/>
    <col min="16" max="16" width="37" customWidth="1"/>
  </cols>
  <sheetData>
    <row r="4" spans="1:3" x14ac:dyDescent="0.2">
      <c r="A4" s="1" t="s">
        <v>2078</v>
      </c>
    </row>
    <row r="5" spans="1:3" x14ac:dyDescent="0.2">
      <c r="A5" t="s">
        <v>13</v>
      </c>
      <c r="B5">
        <v>0.05</v>
      </c>
    </row>
    <row r="6" spans="1:3" x14ac:dyDescent="0.2">
      <c r="A6" t="s">
        <v>2079</v>
      </c>
      <c r="B6">
        <v>0</v>
      </c>
    </row>
    <row r="7" spans="1:3" x14ac:dyDescent="0.2">
      <c r="B7" s="1" t="s">
        <v>2080</v>
      </c>
      <c r="C7" s="1" t="s">
        <v>2081</v>
      </c>
    </row>
    <row r="8" spans="1:3" x14ac:dyDescent="0.2">
      <c r="A8" t="s">
        <v>17</v>
      </c>
      <c r="B8">
        <f ca="1">AVERAGE('plus 29 nov'!$H$1:$H$107)</f>
        <v>0.47169811320754718</v>
      </c>
      <c r="C8">
        <f ca="1">AVERAGE('minus 29 nov'!$B$1:$B$195)</f>
        <v>1</v>
      </c>
    </row>
    <row r="9" spans="1:3" x14ac:dyDescent="0.2">
      <c r="A9" t="s">
        <v>18</v>
      </c>
      <c r="B9">
        <f ca="1">VAR('plus 29 nov'!$H$1:$H$107)</f>
        <v>0.25157232704402521</v>
      </c>
      <c r="C9">
        <f ca="1">VAR('minus 29 nov'!$B$1:$B$195)</f>
        <v>0</v>
      </c>
    </row>
    <row r="10" spans="1:3" x14ac:dyDescent="0.2">
      <c r="A10" t="s">
        <v>2082</v>
      </c>
      <c r="B10">
        <f ca="1">COUNT('plus 29 nov'!$H$1:$H$107)</f>
        <v>106</v>
      </c>
      <c r="C10">
        <f ca="1">COUNT('minus 29 nov'!$B$1:$B$195)</f>
        <v>194</v>
      </c>
    </row>
    <row r="11" spans="1:3" x14ac:dyDescent="0.2">
      <c r="A11" t="s">
        <v>2083</v>
      </c>
      <c r="B11" t="e">
        <f ca="1">CORREL('plus 29 nov'!$H$1:$H$107,'minus 29 nov'!$B$1:$B$195)</f>
        <v>#VALUE!</v>
      </c>
    </row>
    <row r="12" spans="1:3" x14ac:dyDescent="0.2">
      <c r="A12" t="s">
        <v>2084</v>
      </c>
      <c r="B12">
        <f t="array" ref="B12" ca="1">AVERAGE(IF(ISODD(IF(ISNUMBER('plus 29 nov'!$H$1:$H$107), 1, 0) * IF(ISNUMBER('minus 29 nov'!$B$1:$B$195), 1, 0)), 'plus 29 nov'!$H$1:$H$107 - 'minus 29 nov'!$B$1:$B$195, "NA"))</f>
        <v>-0.52830188679245282</v>
      </c>
    </row>
    <row r="13" spans="1:3" x14ac:dyDescent="0.2">
      <c r="A13" t="s">
        <v>2085</v>
      </c>
      <c r="B13">
        <f t="array" ref="B13" ca="1">VAR(IF(ISODD(IF(ISNUMBER('plus 29 nov'!$H$1:$H$107), 1, 0) * IF(ISNUMBER('minus 29 nov'!$B$1:$B$195), 1, 0)), 'plus 29 nov'!$H$1:$H$107 - 'minus 29 nov'!$B$1:$B$195, "NA"))</f>
        <v>0.25157232704402521</v>
      </c>
    </row>
    <row r="14" spans="1:3" x14ac:dyDescent="0.2">
      <c r="A14" t="s">
        <v>31</v>
      </c>
      <c r="B14">
        <f t="array" ref="B14" ca="1">SUM(IF(ISNUMBER('plus 29 nov'!$H$1:$H$107), 1, 0) * IF(ISNUMBER('minus 29 nov'!$B$1:$B$195), 1, 0)) - 1</f>
        <v>105</v>
      </c>
    </row>
    <row r="15" spans="1:3" x14ac:dyDescent="0.2">
      <c r="A15" t="s">
        <v>2086</v>
      </c>
      <c r="B15">
        <f ca="1">('two-tail t-test'!$B$12 - 'two-tail t-test'!$B$6) / ('two-tail t-test'!$B$13 / ( 'two-tail t-test'!$B$14 + 1)) ^ 0.5</f>
        <v>-10.844353369380766</v>
      </c>
    </row>
    <row r="16" spans="1:3" x14ac:dyDescent="0.2">
      <c r="A16" t="s">
        <v>2087</v>
      </c>
      <c r="B16">
        <f ca="1">TDIST(ABS('two-tail t-test'!$B$15), 'two-tail t-test'!$B$14, 1)</f>
        <v>3.9053038682891791E-19</v>
      </c>
    </row>
    <row r="17" spans="1:2" x14ac:dyDescent="0.2">
      <c r="A17" t="s">
        <v>2088</v>
      </c>
      <c r="B17">
        <f ca="1">TINV(2*'two-tail t-test'!$B$5, 'two-tail t-test'!$B$14)</f>
        <v>1.6594953834068062</v>
      </c>
    </row>
    <row r="18" spans="1:2" s="36" customFormat="1" x14ac:dyDescent="0.2">
      <c r="A18" s="36" t="s">
        <v>2089</v>
      </c>
      <c r="B18" s="36">
        <f ca="1">TDIST(ABS('two-tail t-test'!$B$15), 'two-tail t-test'!$B$14, 2)</f>
        <v>7.8106077365783582E-19</v>
      </c>
    </row>
    <row r="19" spans="1:2" x14ac:dyDescent="0.2">
      <c r="A19" t="s">
        <v>2090</v>
      </c>
      <c r="B19">
        <f ca="1">TINV('two-tail t-test'!$B$5, 'two-tail t-test'!$B$14)</f>
        <v>1.9828152737950486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minus 29 nov</vt:lpstr>
      <vt:lpstr>plus 29 nov</vt:lpstr>
      <vt:lpstr>Minus</vt:lpstr>
      <vt:lpstr>Plus</vt:lpstr>
      <vt:lpstr>Discrete</vt:lpstr>
      <vt:lpstr>Positive</vt:lpstr>
      <vt:lpstr>two-tail t-test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HEALCANCIA</cp:lastModifiedBy>
  <dcterms:created xsi:type="dcterms:W3CDTF">2018-12-06T21:52:11Z</dcterms:created>
  <dcterms:modified xsi:type="dcterms:W3CDTF">2018-12-06T21:52:11Z</dcterms:modified>
</cp:coreProperties>
</file>