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0010" windowHeight="8025"/>
  </bookViews>
  <sheets>
    <sheet name="Calculation times" sheetId="3" r:id="rId1"/>
    <sheet name="System specifications" sheetId="4" r:id="rId2"/>
  </sheets>
  <calcPr calcId="145621"/>
</workbook>
</file>

<file path=xl/calcChain.xml><?xml version="1.0" encoding="utf-8"?>
<calcChain xmlns="http://schemas.openxmlformats.org/spreadsheetml/2006/main">
  <c r="C44" i="3" l="1"/>
  <c r="D44" i="3"/>
  <c r="E44" i="3"/>
  <c r="F44" i="3"/>
  <c r="G44" i="3"/>
  <c r="H44" i="3"/>
  <c r="C45" i="3"/>
  <c r="D45" i="3"/>
  <c r="E45" i="3"/>
  <c r="F45" i="3"/>
  <c r="G45" i="3"/>
  <c r="H45" i="3"/>
  <c r="C46" i="3"/>
  <c r="D46" i="3"/>
  <c r="E46" i="3"/>
  <c r="F46" i="3"/>
  <c r="G46" i="3"/>
  <c r="H46" i="3"/>
  <c r="C47" i="3"/>
  <c r="D47" i="3"/>
  <c r="E47" i="3"/>
  <c r="F47" i="3"/>
  <c r="G47" i="3"/>
  <c r="H47" i="3"/>
  <c r="C48" i="3"/>
  <c r="D48" i="3"/>
  <c r="E48" i="3"/>
  <c r="F48" i="3"/>
  <c r="G48" i="3"/>
  <c r="H48" i="3"/>
  <c r="U45" i="3" l="1"/>
  <c r="U46" i="3"/>
  <c r="U47" i="3"/>
  <c r="U48" i="3"/>
  <c r="U44" i="3"/>
  <c r="U65" i="3" l="1"/>
  <c r="U64" i="3"/>
  <c r="U63" i="3"/>
  <c r="U62" i="3"/>
  <c r="U61" i="3"/>
  <c r="U60" i="3"/>
  <c r="U59" i="3"/>
  <c r="U58" i="3"/>
  <c r="U57" i="3"/>
  <c r="U56" i="3"/>
  <c r="U55" i="3"/>
  <c r="U54" i="3"/>
  <c r="U41" i="3"/>
  <c r="U40" i="3"/>
  <c r="U39" i="3"/>
  <c r="U38" i="3"/>
  <c r="U37" i="3"/>
  <c r="U36" i="3"/>
  <c r="U35" i="3"/>
  <c r="U34" i="3"/>
  <c r="U33" i="3"/>
  <c r="U32" i="3"/>
  <c r="U31" i="3"/>
  <c r="U30" i="3"/>
  <c r="J41" i="3"/>
  <c r="J40" i="3"/>
  <c r="J39" i="3"/>
  <c r="J38" i="3"/>
  <c r="J37" i="3"/>
  <c r="J36" i="3"/>
  <c r="J35" i="3"/>
  <c r="J34" i="3"/>
  <c r="J33" i="3"/>
  <c r="J32" i="3"/>
  <c r="J31" i="3"/>
  <c r="J30" i="3"/>
  <c r="J29" i="3"/>
  <c r="J65" i="3" l="1"/>
  <c r="J64" i="3"/>
  <c r="J63" i="3"/>
  <c r="J62" i="3"/>
  <c r="J61" i="3"/>
  <c r="J60" i="3"/>
  <c r="J59" i="3"/>
  <c r="J58" i="3"/>
  <c r="J57" i="3"/>
  <c r="J56" i="3"/>
  <c r="J55" i="3"/>
  <c r="J54" i="3"/>
  <c r="U17" i="3"/>
  <c r="U16" i="3"/>
  <c r="U15" i="3"/>
  <c r="U14" i="3"/>
  <c r="U13" i="3"/>
  <c r="U12" i="3"/>
  <c r="U11" i="3"/>
  <c r="U10" i="3"/>
  <c r="U9" i="3"/>
  <c r="U8" i="3"/>
  <c r="U7" i="3"/>
  <c r="U6" i="3"/>
  <c r="J17" i="3"/>
  <c r="J16" i="3"/>
  <c r="J15" i="3"/>
  <c r="J14" i="3"/>
  <c r="J13" i="3"/>
  <c r="J12" i="3"/>
  <c r="J11" i="3"/>
  <c r="J10" i="3"/>
  <c r="J9" i="3"/>
  <c r="J8" i="3"/>
  <c r="J7" i="3"/>
  <c r="J6" i="3"/>
  <c r="J46" i="3" l="1"/>
  <c r="U29" i="3"/>
  <c r="U5" i="3"/>
  <c r="J5" i="3"/>
  <c r="J20" i="3"/>
  <c r="J24" i="3"/>
  <c r="J23" i="3"/>
  <c r="J22" i="3"/>
  <c r="H20" i="3"/>
  <c r="I20" i="3"/>
  <c r="H21" i="3"/>
  <c r="I21" i="3"/>
  <c r="J21" i="3"/>
  <c r="H22" i="3"/>
  <c r="I22" i="3"/>
  <c r="H23" i="3"/>
  <c r="I23" i="3"/>
  <c r="H24" i="3"/>
  <c r="I24" i="3"/>
  <c r="D68" i="3"/>
  <c r="E68" i="3"/>
  <c r="F68" i="3"/>
  <c r="G68" i="3"/>
  <c r="H68" i="3"/>
  <c r="I68" i="3"/>
  <c r="D69" i="3"/>
  <c r="E69" i="3"/>
  <c r="F69" i="3"/>
  <c r="G69" i="3"/>
  <c r="H69" i="3"/>
  <c r="I69" i="3"/>
  <c r="D70" i="3"/>
  <c r="E70" i="3"/>
  <c r="F70" i="3"/>
  <c r="G70" i="3"/>
  <c r="H70" i="3"/>
  <c r="I70" i="3"/>
  <c r="D71" i="3"/>
  <c r="E71" i="3"/>
  <c r="F71" i="3"/>
  <c r="G71" i="3"/>
  <c r="H71" i="3"/>
  <c r="I71" i="3"/>
  <c r="D72" i="3"/>
  <c r="E72" i="3"/>
  <c r="F72" i="3"/>
  <c r="G72" i="3"/>
  <c r="H72" i="3"/>
  <c r="I72" i="3"/>
  <c r="C72" i="3"/>
  <c r="C71" i="3"/>
  <c r="C70" i="3"/>
  <c r="C69" i="3"/>
  <c r="C68" i="3"/>
  <c r="O68" i="3"/>
  <c r="P68" i="3"/>
  <c r="Q68" i="3"/>
  <c r="R68" i="3"/>
  <c r="S68" i="3"/>
  <c r="T68" i="3"/>
  <c r="O69" i="3"/>
  <c r="P69" i="3"/>
  <c r="Q69" i="3"/>
  <c r="R69" i="3"/>
  <c r="S69" i="3"/>
  <c r="T69" i="3"/>
  <c r="O70" i="3"/>
  <c r="P70" i="3"/>
  <c r="Q70" i="3"/>
  <c r="R70" i="3"/>
  <c r="S70" i="3"/>
  <c r="T70" i="3"/>
  <c r="O71" i="3"/>
  <c r="P71" i="3"/>
  <c r="Q71" i="3"/>
  <c r="R71" i="3"/>
  <c r="S71" i="3"/>
  <c r="T71" i="3"/>
  <c r="O72" i="3"/>
  <c r="P72" i="3"/>
  <c r="Q72" i="3"/>
  <c r="R72" i="3"/>
  <c r="S72" i="3"/>
  <c r="T72" i="3"/>
  <c r="N72" i="3"/>
  <c r="N71" i="3"/>
  <c r="N70" i="3"/>
  <c r="N69" i="3"/>
  <c r="N68" i="3"/>
  <c r="O44" i="3"/>
  <c r="P44" i="3"/>
  <c r="Q44" i="3"/>
  <c r="R44" i="3"/>
  <c r="S44" i="3"/>
  <c r="T44" i="3"/>
  <c r="O45" i="3"/>
  <c r="P45" i="3"/>
  <c r="Q45" i="3"/>
  <c r="R45" i="3"/>
  <c r="S45" i="3"/>
  <c r="T45" i="3"/>
  <c r="O46" i="3"/>
  <c r="P46" i="3"/>
  <c r="Q46" i="3"/>
  <c r="R46" i="3"/>
  <c r="S46" i="3"/>
  <c r="T46" i="3"/>
  <c r="O47" i="3"/>
  <c r="P47" i="3"/>
  <c r="Q47" i="3"/>
  <c r="R47" i="3"/>
  <c r="S47" i="3"/>
  <c r="T47" i="3"/>
  <c r="O48" i="3"/>
  <c r="P48" i="3"/>
  <c r="Q48" i="3"/>
  <c r="R48" i="3"/>
  <c r="S48" i="3"/>
  <c r="T48" i="3"/>
  <c r="N48" i="3"/>
  <c r="N47" i="3"/>
  <c r="N46" i="3"/>
  <c r="N45" i="3"/>
  <c r="N44" i="3"/>
  <c r="I44" i="3"/>
  <c r="I45" i="3"/>
  <c r="I46" i="3"/>
  <c r="I47" i="3"/>
  <c r="I48" i="3"/>
  <c r="N20" i="3"/>
  <c r="O20" i="3"/>
  <c r="P20" i="3"/>
  <c r="Q20" i="3"/>
  <c r="R20" i="3"/>
  <c r="S20" i="3"/>
  <c r="T20" i="3"/>
  <c r="N21" i="3"/>
  <c r="O21" i="3"/>
  <c r="P21" i="3"/>
  <c r="Q21" i="3"/>
  <c r="R21" i="3"/>
  <c r="S21" i="3"/>
  <c r="T21" i="3"/>
  <c r="N22" i="3"/>
  <c r="O22" i="3"/>
  <c r="P22" i="3"/>
  <c r="Q22" i="3"/>
  <c r="R22" i="3"/>
  <c r="S22" i="3"/>
  <c r="T22" i="3"/>
  <c r="N23" i="3"/>
  <c r="O23" i="3"/>
  <c r="P23" i="3"/>
  <c r="Q23" i="3"/>
  <c r="R23" i="3"/>
  <c r="S23" i="3"/>
  <c r="T23" i="3"/>
  <c r="N24" i="3"/>
  <c r="O24" i="3"/>
  <c r="P24" i="3"/>
  <c r="Q24" i="3"/>
  <c r="R24" i="3"/>
  <c r="S24" i="3"/>
  <c r="T24" i="3"/>
  <c r="D21" i="3"/>
  <c r="E21" i="3"/>
  <c r="F21" i="3"/>
  <c r="G21" i="3"/>
  <c r="C21" i="3"/>
  <c r="D20" i="3"/>
  <c r="E20" i="3"/>
  <c r="F20" i="3"/>
  <c r="G20" i="3"/>
  <c r="C20" i="3"/>
  <c r="D22" i="3"/>
  <c r="E22" i="3"/>
  <c r="F22" i="3"/>
  <c r="G22" i="3"/>
  <c r="D23" i="3"/>
  <c r="E23" i="3"/>
  <c r="F23" i="3"/>
  <c r="G23" i="3"/>
  <c r="D24" i="3"/>
  <c r="E24" i="3"/>
  <c r="F24" i="3"/>
  <c r="G24" i="3"/>
  <c r="C24" i="3"/>
  <c r="C23" i="3"/>
  <c r="C22" i="3"/>
  <c r="J44" i="3" l="1"/>
  <c r="U71" i="3"/>
  <c r="U70" i="3"/>
  <c r="U68" i="3"/>
  <c r="U69" i="3"/>
  <c r="U22" i="3"/>
  <c r="U20" i="3"/>
  <c r="J69" i="3"/>
  <c r="J68" i="3"/>
  <c r="J71" i="3"/>
  <c r="J70" i="3"/>
  <c r="U72" i="3"/>
  <c r="J72" i="3"/>
  <c r="J48" i="3"/>
  <c r="J47" i="3"/>
  <c r="J45" i="3"/>
  <c r="U24" i="3"/>
  <c r="U23" i="3"/>
  <c r="U21" i="3"/>
</calcChain>
</file>

<file path=xl/sharedStrings.xml><?xml version="1.0" encoding="utf-8"?>
<sst xmlns="http://schemas.openxmlformats.org/spreadsheetml/2006/main" count="265" uniqueCount="56">
  <si>
    <t>Windows</t>
  </si>
  <si>
    <t>MacIntosh</t>
  </si>
  <si>
    <t>Linux</t>
  </si>
  <si>
    <t>X</t>
  </si>
  <si>
    <t>bin times</t>
  </si>
  <si>
    <t>Average</t>
  </si>
  <si>
    <t>Loess gc correction</t>
  </si>
  <si>
    <t>sample</t>
  </si>
  <si>
    <t>bin gc correction</t>
  </si>
  <si>
    <t>control group*</t>
  </si>
  <si>
    <t>chi2 correction</t>
  </si>
  <si>
    <t>RBZ calculation</t>
  </si>
  <si>
    <t>NCV calculation</t>
  </si>
  <si>
    <t>Z-score calculation</t>
  </si>
  <si>
    <t>Match score calculation</t>
  </si>
  <si>
    <t xml:space="preserve">NCV template </t>
  </si>
  <si>
    <t>NCV template</t>
  </si>
  <si>
    <t>(max 6 elements)</t>
  </si>
  <si>
    <t>(max 9 elements)</t>
  </si>
  <si>
    <t>Bin gc workflow</t>
  </si>
  <si>
    <t>Loess gc workflow</t>
  </si>
  <si>
    <t>time in seconds</t>
  </si>
  <si>
    <t>Total preparation time (NCV 6 predictors)*</t>
  </si>
  <si>
    <t>Total preparation time (NCV 9 predictors)*</t>
  </si>
  <si>
    <t>Time control group creation (100 samples)</t>
  </si>
  <si>
    <t>Total time (except control group creation)(NCV 6 predictors)</t>
  </si>
  <si>
    <t>Total time (except control group creation)(NCV 9 predictors)</t>
  </si>
  <si>
    <t>Total sample time (NCV 9 predictors)</t>
  </si>
  <si>
    <t>N/A</t>
  </si>
  <si>
    <t>Sample1</t>
  </si>
  <si>
    <t>Sample2</t>
  </si>
  <si>
    <t>Sample3</t>
  </si>
  <si>
    <t>Sample4</t>
  </si>
  <si>
    <t>Sample5</t>
  </si>
  <si>
    <t>Sample6</t>
  </si>
  <si>
    <t>Sample7</t>
  </si>
  <si>
    <t>Dell PowerEdge R720</t>
  </si>
  <si>
    <t>384 GB RAM DDR3 1333 MHz</t>
  </si>
  <si>
    <t>OS: CentOS release 6.9 (Final)</t>
  </si>
  <si>
    <t>Shared storage: Lustre over 10 Gbit ethernet</t>
  </si>
  <si>
    <t>2 x Intel(R) Xeon(R) CPU E5-2697 v2 @ 2.70GHz 12 cores = 24 cores total</t>
  </si>
  <si>
    <t xml:space="preserve">Macbook Pro </t>
  </si>
  <si>
    <t>MacOS High Sierra Version 10.13.6</t>
  </si>
  <si>
    <t xml:space="preserve"> 8 GB RAM 1600n MHz DDR3</t>
  </si>
  <si>
    <t>2.6 GHz Intel Core i5</t>
  </si>
  <si>
    <t>HP Zbook 14 G2</t>
  </si>
  <si>
    <t>8 Gb RAM (7,88 GB usable)</t>
  </si>
  <si>
    <t xml:space="preserve">Windows 7 Professional </t>
  </si>
  <si>
    <t>64-bit operating system</t>
  </si>
  <si>
    <t>Intel® Core™ i7-5500U CPU @ 2.40GHz</t>
  </si>
  <si>
    <t>X$</t>
  </si>
  <si>
    <t>$ Using the Windows operating system BAM files &gt;1 Gb could not be processed due to the system being unable to allocate sufficient memory. For this reason we could not create the control group rds file using the Windows operating system</t>
  </si>
  <si>
    <t>* These steps have to be performed only once for each control group.</t>
  </si>
  <si>
    <t>(max 6 elements)**</t>
  </si>
  <si>
    <t>(max 9 elements)**</t>
  </si>
  <si>
    <t>** This step have to be performed only once for each control group, unless the chi-squared variation reduction is used.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</si>
</sst>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12">
    <xf numFmtId="0" fontId="0" fillId="0" borderId="0" xfId="0"/>
    <xf numFmtId="0" fontId="1" fillId="0" borderId="0" xfId="0" applyFont="1"/>
    <xf numFmtId="0" fontId="0" fillId="0" borderId="1" xfId="0" applyBorder="1"/>
    <xf numFmtId="0" fontId="0" fillId="0" borderId="0" xfId="0" applyBorder="1"/>
    <xf numFmtId="0" fontId="1" fillId="0" borderId="0" xfId="0" applyFont="1" applyBorder="1"/>
    <xf numFmtId="0" fontId="0" fillId="0" borderId="0" xfId="0" applyFont="1" applyBorder="1"/>
    <xf numFmtId="0" fontId="1" fillId="0" borderId="0" xfId="0" applyFont="1" applyFill="1" applyBorder="1"/>
    <xf numFmtId="0" fontId="0" fillId="0" borderId="0" xfId="0" applyFill="1" applyBorder="1"/>
    <xf numFmtId="0" fontId="1" fillId="0" borderId="0" xfId="0" applyFont="1" applyFill="1" applyBorder="1" applyAlignment="1">
      <alignment wrapText="1"/>
    </xf>
    <xf numFmtId="0" fontId="0" fillId="0" borderId="0" xfId="0" applyFill="1"/>
    <xf numFmtId="0" fontId="0" fillId="0" borderId="0" xfId="0" applyFont="1" applyFill="1" applyBorder="1"/>
    <xf numFmtId="0" fontId="0" fillId="0" borderId="0" xfId="0"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2"/>
  <sheetViews>
    <sheetView tabSelected="1" zoomScaleNormal="100" workbookViewId="0">
      <selection activeCell="C22" sqref="C22"/>
    </sheetView>
  </sheetViews>
  <sheetFormatPr defaultRowHeight="15" x14ac:dyDescent="0.25"/>
  <cols>
    <col min="1" max="1" width="40.42578125" customWidth="1"/>
    <col min="2" max="2" width="17.7109375" customWidth="1"/>
    <col min="3" max="5" width="9" bestFit="1" customWidth="1"/>
    <col min="6" max="6" width="9.42578125" bestFit="1" customWidth="1"/>
    <col min="8" max="9" width="9.42578125" bestFit="1" customWidth="1"/>
    <col min="10" max="10" width="18.5703125" customWidth="1"/>
    <col min="11" max="11" width="7.7109375" customWidth="1"/>
    <col min="12" max="12" width="38.42578125" customWidth="1"/>
    <col min="13" max="13" width="18.140625" customWidth="1"/>
    <col min="14" max="14" width="17.7109375" bestFit="1" customWidth="1"/>
    <col min="15" max="15" width="15.28515625" customWidth="1"/>
    <col min="16" max="16384" width="9.140625" style="3"/>
  </cols>
  <sheetData>
    <row r="1" spans="1:21" x14ac:dyDescent="0.25">
      <c r="A1" s="3"/>
    </row>
    <row r="3" spans="1:21" x14ac:dyDescent="0.25">
      <c r="A3" s="1" t="s">
        <v>19</v>
      </c>
      <c r="B3" s="1" t="s">
        <v>2</v>
      </c>
      <c r="C3" t="s">
        <v>21</v>
      </c>
      <c r="L3" s="1" t="s">
        <v>20</v>
      </c>
      <c r="M3" s="1" t="s">
        <v>2</v>
      </c>
      <c r="N3" t="s">
        <v>21</v>
      </c>
      <c r="P3"/>
      <c r="Q3"/>
      <c r="R3"/>
      <c r="S3"/>
      <c r="T3"/>
      <c r="U3"/>
    </row>
    <row r="4" spans="1:21" ht="15.75" thickBot="1" x14ac:dyDescent="0.3">
      <c r="A4" s="2"/>
      <c r="B4" s="2"/>
      <c r="C4" s="2" t="s">
        <v>29</v>
      </c>
      <c r="D4" s="2" t="s">
        <v>30</v>
      </c>
      <c r="E4" s="2" t="s">
        <v>31</v>
      </c>
      <c r="F4" s="2" t="s">
        <v>32</v>
      </c>
      <c r="G4" s="2" t="s">
        <v>33</v>
      </c>
      <c r="H4" s="2" t="s">
        <v>34</v>
      </c>
      <c r="I4" s="2" t="s">
        <v>35</v>
      </c>
      <c r="J4" s="2" t="s">
        <v>5</v>
      </c>
      <c r="L4" s="2"/>
      <c r="M4" s="2"/>
      <c r="N4" s="2" t="s">
        <v>29</v>
      </c>
      <c r="O4" s="2" t="s">
        <v>30</v>
      </c>
      <c r="P4" s="2" t="s">
        <v>31</v>
      </c>
      <c r="Q4" s="2" t="s">
        <v>32</v>
      </c>
      <c r="R4" s="2" t="s">
        <v>33</v>
      </c>
      <c r="S4" s="2" t="s">
        <v>34</v>
      </c>
      <c r="T4" s="2" t="s">
        <v>35</v>
      </c>
      <c r="U4" s="2" t="s">
        <v>5</v>
      </c>
    </row>
    <row r="5" spans="1:21" x14ac:dyDescent="0.25">
      <c r="A5" s="4" t="s">
        <v>4</v>
      </c>
      <c r="B5" s="5" t="s">
        <v>9</v>
      </c>
      <c r="C5" s="3">
        <v>11441.558000000001</v>
      </c>
      <c r="D5" s="3"/>
      <c r="E5" s="3"/>
      <c r="F5" s="3"/>
      <c r="G5" s="3"/>
      <c r="H5" s="3"/>
      <c r="I5" s="3"/>
      <c r="J5" s="3">
        <f>AVERAGE(C5:H5)</f>
        <v>11441.558000000001</v>
      </c>
      <c r="L5" s="4" t="s">
        <v>4</v>
      </c>
      <c r="M5" s="5" t="s">
        <v>9</v>
      </c>
      <c r="N5" s="3">
        <v>11441.558000000001</v>
      </c>
      <c r="O5" s="3"/>
      <c r="U5" s="3">
        <f>AVERAGE(N5:S5)</f>
        <v>11441.558000000001</v>
      </c>
    </row>
    <row r="6" spans="1:21" x14ac:dyDescent="0.25">
      <c r="A6" s="4" t="s">
        <v>4</v>
      </c>
      <c r="B6" s="3" t="s">
        <v>7</v>
      </c>
      <c r="C6" s="3">
        <v>141.26300000000001</v>
      </c>
      <c r="D6" s="3">
        <v>172.768</v>
      </c>
      <c r="E6" s="3">
        <v>118.944</v>
      </c>
      <c r="F6" s="7">
        <v>137.03100000000001</v>
      </c>
      <c r="G6" s="7">
        <v>116.256</v>
      </c>
      <c r="H6" s="7">
        <v>144.21799999999999</v>
      </c>
      <c r="I6" s="7">
        <v>166.95099999999999</v>
      </c>
      <c r="J6" s="3">
        <f t="shared" ref="J6:J17" si="0">AVERAGE(C6:I6)</f>
        <v>142.49014285714287</v>
      </c>
      <c r="L6" s="4" t="s">
        <v>4</v>
      </c>
      <c r="M6" s="3" t="s">
        <v>7</v>
      </c>
      <c r="N6" s="3">
        <v>128.67699999999999</v>
      </c>
      <c r="O6" s="3">
        <v>151.214</v>
      </c>
      <c r="P6" s="3">
        <v>133.56800000000001</v>
      </c>
      <c r="Q6" s="7">
        <v>136.11699999999999</v>
      </c>
      <c r="R6" s="7">
        <v>117.065</v>
      </c>
      <c r="S6" s="7">
        <v>130.22900000000001</v>
      </c>
      <c r="T6" s="7">
        <v>167.37299999999999</v>
      </c>
      <c r="U6" s="3">
        <f t="shared" ref="U6:U17" si="1">AVERAGE(N6:T6)</f>
        <v>137.749</v>
      </c>
    </row>
    <row r="7" spans="1:21" x14ac:dyDescent="0.25">
      <c r="A7" s="4" t="s">
        <v>8</v>
      </c>
      <c r="B7" s="3" t="s">
        <v>9</v>
      </c>
      <c r="C7" s="3">
        <v>2.2970000000000002</v>
      </c>
      <c r="D7" s="3">
        <v>3.81</v>
      </c>
      <c r="E7" s="3">
        <v>2.1720000000000002</v>
      </c>
      <c r="F7" s="7">
        <v>2.9319999999999999</v>
      </c>
      <c r="G7" s="7">
        <v>2.8220000000000001</v>
      </c>
      <c r="H7" s="7">
        <v>3.552</v>
      </c>
      <c r="I7" s="7">
        <v>3.2930000000000001</v>
      </c>
      <c r="J7" s="3">
        <f t="shared" si="0"/>
        <v>2.9825714285714287</v>
      </c>
      <c r="L7" s="4" t="s">
        <v>6</v>
      </c>
      <c r="M7" s="3" t="s">
        <v>9</v>
      </c>
      <c r="N7" s="3">
        <v>2670.5639999999999</v>
      </c>
      <c r="O7" s="3">
        <v>4693.9539999999997</v>
      </c>
      <c r="P7" s="3">
        <v>2907.462</v>
      </c>
      <c r="Q7" s="7">
        <v>2798.9580000000001</v>
      </c>
      <c r="R7" s="7">
        <v>4962.1899999999996</v>
      </c>
      <c r="S7" s="7">
        <v>2843.7640000000001</v>
      </c>
      <c r="T7" s="7">
        <v>2660.2220000000002</v>
      </c>
      <c r="U7" s="3">
        <f t="shared" si="1"/>
        <v>3362.4448571428575</v>
      </c>
    </row>
    <row r="8" spans="1:21" x14ac:dyDescent="0.25">
      <c r="A8" s="4" t="s">
        <v>8</v>
      </c>
      <c r="B8" s="3" t="s">
        <v>7</v>
      </c>
      <c r="C8" s="3">
        <v>1.4999999999999999E-2</v>
      </c>
      <c r="D8" s="3">
        <v>1.4999999999999999E-2</v>
      </c>
      <c r="E8" s="3">
        <v>1.4E-2</v>
      </c>
      <c r="F8" s="7">
        <v>1.6E-2</v>
      </c>
      <c r="G8" s="7">
        <v>1.6E-2</v>
      </c>
      <c r="H8" s="7">
        <v>1.4999999999999999E-2</v>
      </c>
      <c r="I8" s="7">
        <v>1.6E-2</v>
      </c>
      <c r="J8" s="3">
        <f t="shared" si="0"/>
        <v>1.5285714285714286E-2</v>
      </c>
      <c r="L8" s="4" t="s">
        <v>6</v>
      </c>
      <c r="M8" s="3" t="s">
        <v>7</v>
      </c>
      <c r="N8" s="7">
        <v>24.908000000000001</v>
      </c>
      <c r="O8" s="3">
        <v>151.036</v>
      </c>
      <c r="P8" s="3">
        <v>30.13</v>
      </c>
      <c r="Q8" s="7">
        <v>25.896999999999998</v>
      </c>
      <c r="R8" s="7">
        <v>40.433999999999997</v>
      </c>
      <c r="S8" s="7">
        <v>26.192</v>
      </c>
      <c r="T8" s="7">
        <v>27.186</v>
      </c>
      <c r="U8" s="3">
        <f t="shared" si="1"/>
        <v>46.540428571428563</v>
      </c>
    </row>
    <row r="9" spans="1:21" x14ac:dyDescent="0.25">
      <c r="A9" s="4" t="s">
        <v>10</v>
      </c>
      <c r="B9" s="3"/>
      <c r="C9" s="7">
        <v>3.8050000000000002</v>
      </c>
      <c r="D9" s="7">
        <v>4.6180000000000003</v>
      </c>
      <c r="E9" s="7">
        <v>3.2610000000000001</v>
      </c>
      <c r="F9" s="7">
        <v>5.0970000000000004</v>
      </c>
      <c r="G9" s="7">
        <v>5.0730000000000004</v>
      </c>
      <c r="H9" s="7">
        <v>1.7909999999999999</v>
      </c>
      <c r="I9" s="7">
        <v>3.4289999999999998</v>
      </c>
      <c r="J9" s="3">
        <f t="shared" si="0"/>
        <v>3.8677142857142859</v>
      </c>
      <c r="L9" s="4" t="s">
        <v>10</v>
      </c>
      <c r="M9" s="3"/>
      <c r="N9" s="7">
        <v>1.5269999999999999</v>
      </c>
      <c r="O9" s="7">
        <v>7.1180000000000003</v>
      </c>
      <c r="P9" s="7">
        <v>3.15</v>
      </c>
      <c r="Q9" s="7">
        <v>2.73</v>
      </c>
      <c r="R9" s="7">
        <v>2.7370000000000001</v>
      </c>
      <c r="S9" s="7">
        <v>3.476</v>
      </c>
      <c r="T9" s="7">
        <v>5.9139999999999997</v>
      </c>
      <c r="U9" s="3">
        <f t="shared" si="1"/>
        <v>3.8074285714285714</v>
      </c>
    </row>
    <row r="10" spans="1:21" x14ac:dyDescent="0.25">
      <c r="A10" s="4" t="s">
        <v>11</v>
      </c>
      <c r="B10" s="3"/>
      <c r="C10" s="7">
        <v>4.6230000000000002</v>
      </c>
      <c r="D10" s="7">
        <v>4.9720000000000004</v>
      </c>
      <c r="E10" s="7">
        <v>4.5990000000000002</v>
      </c>
      <c r="F10" s="7">
        <v>4.8120000000000003</v>
      </c>
      <c r="G10" s="7">
        <v>5.2160000000000002</v>
      </c>
      <c r="H10" s="7">
        <v>7.6529999999999996</v>
      </c>
      <c r="I10" s="7">
        <v>8.5540000000000003</v>
      </c>
      <c r="J10" s="3">
        <f t="shared" si="0"/>
        <v>5.7755714285714292</v>
      </c>
      <c r="L10" s="4" t="s">
        <v>11</v>
      </c>
      <c r="M10" s="3"/>
      <c r="N10" s="7">
        <v>6.19</v>
      </c>
      <c r="O10" s="7">
        <v>5.718</v>
      </c>
      <c r="P10" s="7">
        <v>4.5449999999999999</v>
      </c>
      <c r="Q10" s="7">
        <v>6.6040000000000001</v>
      </c>
      <c r="R10" s="7">
        <v>7.6509999999999998</v>
      </c>
      <c r="S10" s="7">
        <v>4.6100000000000003</v>
      </c>
      <c r="T10" s="7">
        <v>4.681</v>
      </c>
      <c r="U10" s="3">
        <f t="shared" si="1"/>
        <v>5.7141428571428579</v>
      </c>
    </row>
    <row r="11" spans="1:21" x14ac:dyDescent="0.25">
      <c r="A11" s="4" t="s">
        <v>15</v>
      </c>
      <c r="B11" s="3" t="s">
        <v>53</v>
      </c>
      <c r="C11" s="7">
        <v>57.515000000000001</v>
      </c>
      <c r="D11" s="7">
        <v>59.540999999999997</v>
      </c>
      <c r="E11" s="7">
        <v>63.951999999999998</v>
      </c>
      <c r="F11" s="7">
        <v>52.914000000000001</v>
      </c>
      <c r="G11" s="7">
        <v>62.65</v>
      </c>
      <c r="H11" s="7">
        <v>54.07</v>
      </c>
      <c r="I11" s="7">
        <v>63.145000000000003</v>
      </c>
      <c r="J11" s="3">
        <f t="shared" si="0"/>
        <v>59.112428571428559</v>
      </c>
      <c r="L11" s="4" t="s">
        <v>15</v>
      </c>
      <c r="M11" s="3" t="s">
        <v>53</v>
      </c>
      <c r="N11" s="7">
        <v>53.149000000000001</v>
      </c>
      <c r="O11" s="7">
        <v>54.55</v>
      </c>
      <c r="P11" s="7">
        <v>49.573</v>
      </c>
      <c r="Q11" s="7">
        <v>48.902999999999999</v>
      </c>
      <c r="R11" s="7">
        <v>60.35</v>
      </c>
      <c r="S11" s="7">
        <v>48.765999999999998</v>
      </c>
      <c r="T11" s="7">
        <v>50.795000000000002</v>
      </c>
      <c r="U11" s="3">
        <f t="shared" si="1"/>
        <v>52.298000000000002</v>
      </c>
    </row>
    <row r="12" spans="1:21" x14ac:dyDescent="0.25">
      <c r="A12" s="4" t="s">
        <v>16</v>
      </c>
      <c r="B12" s="3" t="s">
        <v>54</v>
      </c>
      <c r="C12" s="7">
        <v>326.76</v>
      </c>
      <c r="D12" s="7">
        <v>359.42899999999997</v>
      </c>
      <c r="E12" s="7">
        <v>353.75</v>
      </c>
      <c r="F12" s="7">
        <v>322.58199999999999</v>
      </c>
      <c r="G12" s="7">
        <v>347.44400000000002</v>
      </c>
      <c r="H12" s="7">
        <v>367.51499999999999</v>
      </c>
      <c r="I12" s="7">
        <v>365.72699999999998</v>
      </c>
      <c r="J12" s="3">
        <f t="shared" si="0"/>
        <v>349.02957142857133</v>
      </c>
      <c r="L12" s="4" t="s">
        <v>16</v>
      </c>
      <c r="M12" s="3" t="s">
        <v>54</v>
      </c>
      <c r="N12" s="7">
        <v>307.447</v>
      </c>
      <c r="O12" s="7">
        <v>398.13299999999998</v>
      </c>
      <c r="P12" s="7">
        <v>310.64499999999998</v>
      </c>
      <c r="Q12" s="7">
        <v>313.685</v>
      </c>
      <c r="R12" s="7">
        <v>388.38900000000001</v>
      </c>
      <c r="S12" s="7">
        <v>301.39400000000001</v>
      </c>
      <c r="T12" s="7">
        <v>311.45</v>
      </c>
      <c r="U12" s="3">
        <f t="shared" si="1"/>
        <v>333.02042857142857</v>
      </c>
    </row>
    <row r="13" spans="1:21" x14ac:dyDescent="0.25">
      <c r="A13" s="4" t="s">
        <v>12</v>
      </c>
      <c r="B13" s="3" t="s">
        <v>17</v>
      </c>
      <c r="C13" s="7">
        <v>3.0000000000000001E-3</v>
      </c>
      <c r="D13" s="7">
        <v>4.0000000000000001E-3</v>
      </c>
      <c r="E13" s="7">
        <v>4.0000000000000001E-3</v>
      </c>
      <c r="F13" s="7">
        <v>3.0000000000000001E-3</v>
      </c>
      <c r="G13" s="7">
        <v>4.0000000000000001E-3</v>
      </c>
      <c r="H13" s="7">
        <v>2E-3</v>
      </c>
      <c r="I13" s="7">
        <v>3.0000000000000001E-3</v>
      </c>
      <c r="J13" s="3">
        <f t="shared" si="0"/>
        <v>3.285714285714285E-3</v>
      </c>
      <c r="L13" s="4" t="s">
        <v>12</v>
      </c>
      <c r="M13" s="3" t="s">
        <v>17</v>
      </c>
      <c r="N13" s="7">
        <v>3.0000000000000001E-3</v>
      </c>
      <c r="O13" s="7">
        <v>3.0000000000000001E-3</v>
      </c>
      <c r="P13" s="7">
        <v>3.0000000000000001E-3</v>
      </c>
      <c r="Q13" s="7">
        <v>2E-3</v>
      </c>
      <c r="R13" s="7">
        <v>3.0000000000000001E-3</v>
      </c>
      <c r="S13" s="7">
        <v>3.0000000000000001E-3</v>
      </c>
      <c r="T13" s="7">
        <v>2E-3</v>
      </c>
      <c r="U13" s="3">
        <f t="shared" si="1"/>
        <v>2.7142857142857147E-3</v>
      </c>
    </row>
    <row r="14" spans="1:21" x14ac:dyDescent="0.25">
      <c r="A14" s="4" t="s">
        <v>12</v>
      </c>
      <c r="B14" s="3" t="s">
        <v>18</v>
      </c>
      <c r="C14" s="7">
        <v>3.0000000000000001E-3</v>
      </c>
      <c r="D14" s="7">
        <v>3.0000000000000001E-3</v>
      </c>
      <c r="E14" s="7">
        <v>4.0000000000000001E-3</v>
      </c>
      <c r="F14" s="7">
        <v>3.0000000000000001E-3</v>
      </c>
      <c r="G14" s="7">
        <v>4.0000000000000001E-3</v>
      </c>
      <c r="H14" s="7">
        <v>3.0000000000000001E-3</v>
      </c>
      <c r="I14" s="7">
        <v>3.0000000000000001E-3</v>
      </c>
      <c r="J14" s="3">
        <f t="shared" si="0"/>
        <v>3.2857142857142855E-3</v>
      </c>
      <c r="L14" s="4" t="s">
        <v>12</v>
      </c>
      <c r="M14" s="3" t="s">
        <v>18</v>
      </c>
      <c r="N14" s="7">
        <v>4.0000000000000001E-3</v>
      </c>
      <c r="O14" s="7">
        <v>3.0000000000000001E-3</v>
      </c>
      <c r="P14" s="7">
        <v>3.0000000000000001E-3</v>
      </c>
      <c r="Q14" s="7">
        <v>3.0000000000000001E-3</v>
      </c>
      <c r="R14" s="7">
        <v>4.0000000000000001E-3</v>
      </c>
      <c r="S14" s="7">
        <v>3.0000000000000001E-3</v>
      </c>
      <c r="T14" s="7">
        <v>3.0000000000000001E-3</v>
      </c>
      <c r="U14" s="3">
        <f t="shared" si="1"/>
        <v>3.2857142857142855E-3</v>
      </c>
    </row>
    <row r="15" spans="1:21" x14ac:dyDescent="0.25">
      <c r="A15" s="4" t="s">
        <v>13</v>
      </c>
      <c r="B15" s="3"/>
      <c r="C15" s="7">
        <v>0.24299999999999999</v>
      </c>
      <c r="D15" s="7">
        <v>0.24399999999999999</v>
      </c>
      <c r="E15" s="7">
        <v>0.27400000000000002</v>
      </c>
      <c r="F15" s="7">
        <v>0.24399999999999999</v>
      </c>
      <c r="G15" s="7">
        <v>0.30099999999999999</v>
      </c>
      <c r="H15" s="7">
        <v>2.419</v>
      </c>
      <c r="I15" s="7">
        <v>0.25800000000000001</v>
      </c>
      <c r="J15" s="3">
        <f t="shared" si="0"/>
        <v>0.56899999999999995</v>
      </c>
      <c r="L15" s="4" t="s">
        <v>13</v>
      </c>
      <c r="M15" s="3"/>
      <c r="N15" s="7">
        <v>0.24099999999999999</v>
      </c>
      <c r="O15" s="7">
        <v>0.26300000000000001</v>
      </c>
      <c r="P15" s="7">
        <v>0.24</v>
      </c>
      <c r="Q15" s="7">
        <v>0.24399999999999999</v>
      </c>
      <c r="R15" s="7">
        <v>0.26</v>
      </c>
      <c r="S15" s="7">
        <v>0.23599999999999999</v>
      </c>
      <c r="T15" s="7">
        <v>0.246</v>
      </c>
      <c r="U15" s="3">
        <f t="shared" si="1"/>
        <v>0.24714285714285714</v>
      </c>
    </row>
    <row r="16" spans="1:21" x14ac:dyDescent="0.25">
      <c r="A16" s="4" t="s">
        <v>14</v>
      </c>
      <c r="B16" s="3" t="s">
        <v>9</v>
      </c>
      <c r="C16" s="7">
        <v>8.1649999999999991</v>
      </c>
      <c r="D16" s="7">
        <v>8.2899999999999991</v>
      </c>
      <c r="E16" s="7">
        <v>9.1839999999999993</v>
      </c>
      <c r="F16" s="7">
        <v>8.06</v>
      </c>
      <c r="G16" s="7">
        <v>8.9570000000000007</v>
      </c>
      <c r="H16" s="7">
        <v>8.891</v>
      </c>
      <c r="I16" s="7">
        <v>9.0389999999999997</v>
      </c>
      <c r="J16" s="3">
        <f t="shared" si="0"/>
        <v>8.6551428571428577</v>
      </c>
      <c r="L16" s="4" t="s">
        <v>14</v>
      </c>
      <c r="M16" s="3" t="s">
        <v>9</v>
      </c>
      <c r="N16" s="7">
        <v>8.1890000000000001</v>
      </c>
      <c r="O16" s="7">
        <v>8.6820000000000004</v>
      </c>
      <c r="P16" s="7">
        <v>8.23</v>
      </c>
      <c r="Q16" s="7">
        <v>7.9640000000000004</v>
      </c>
      <c r="R16" s="7">
        <v>8.891</v>
      </c>
      <c r="S16" s="7">
        <v>7.9850000000000003</v>
      </c>
      <c r="T16" s="7">
        <v>8.3919999999999995</v>
      </c>
      <c r="U16" s="3">
        <f t="shared" si="1"/>
        <v>8.3332857142857133</v>
      </c>
    </row>
    <row r="17" spans="1:21" x14ac:dyDescent="0.25">
      <c r="A17" s="4" t="s">
        <v>14</v>
      </c>
      <c r="B17" s="3" t="s">
        <v>7</v>
      </c>
      <c r="C17" s="7">
        <v>8.2000000000000003E-2</v>
      </c>
      <c r="D17" s="7">
        <v>8.5000000000000006E-2</v>
      </c>
      <c r="E17" s="7">
        <v>8.7999999999999995E-2</v>
      </c>
      <c r="F17" s="7">
        <v>8.1000000000000003E-2</v>
      </c>
      <c r="G17" s="7">
        <v>8.5999999999999993E-2</v>
      </c>
      <c r="H17" s="7">
        <v>8.1000000000000003E-2</v>
      </c>
      <c r="I17" s="7">
        <v>8.7999999999999995E-2</v>
      </c>
      <c r="J17" s="3">
        <f t="shared" si="0"/>
        <v>8.4428571428571422E-2</v>
      </c>
      <c r="L17" s="4" t="s">
        <v>14</v>
      </c>
      <c r="M17" s="3" t="s">
        <v>7</v>
      </c>
      <c r="N17" s="7">
        <v>8.5000000000000006E-2</v>
      </c>
      <c r="O17" s="7">
        <v>8.6999999999999994E-2</v>
      </c>
      <c r="P17" s="7">
        <v>8.1000000000000003E-2</v>
      </c>
      <c r="Q17" s="7">
        <v>7.9000000000000001E-2</v>
      </c>
      <c r="R17" s="7">
        <v>8.8999999999999996E-2</v>
      </c>
      <c r="S17" s="7">
        <v>0.08</v>
      </c>
      <c r="T17" s="7">
        <v>8.1000000000000003E-2</v>
      </c>
      <c r="U17" s="3">
        <f t="shared" si="1"/>
        <v>8.3142857142857143E-2</v>
      </c>
    </row>
    <row r="18" spans="1:21" x14ac:dyDescent="0.25">
      <c r="A18" s="4"/>
      <c r="B18" s="3"/>
      <c r="L18" s="4"/>
      <c r="M18" s="3"/>
      <c r="P18"/>
      <c r="Q18"/>
      <c r="R18"/>
      <c r="S18"/>
      <c r="T18"/>
      <c r="U18"/>
    </row>
    <row r="19" spans="1:21" x14ac:dyDescent="0.25">
      <c r="A19" s="4" t="s">
        <v>24</v>
      </c>
      <c r="B19" s="3"/>
      <c r="C19" s="3">
        <v>11441.558000000001</v>
      </c>
      <c r="J19" s="3">
        <v>11441.558000000001</v>
      </c>
      <c r="L19" s="4" t="s">
        <v>24</v>
      </c>
      <c r="M19" s="3"/>
      <c r="N19" s="3">
        <v>11441.558000000001</v>
      </c>
      <c r="P19"/>
      <c r="Q19"/>
      <c r="R19"/>
      <c r="S19"/>
      <c r="T19"/>
      <c r="U19"/>
    </row>
    <row r="20" spans="1:21" ht="30" x14ac:dyDescent="0.25">
      <c r="A20" s="8" t="s">
        <v>25</v>
      </c>
      <c r="C20">
        <f>SUM(C6:C11,C13:C17)</f>
        <v>218.01399999999992</v>
      </c>
      <c r="D20">
        <f t="shared" ref="D20:G20" si="2">SUM(D6:D11,D13:D17)</f>
        <v>254.34999999999997</v>
      </c>
      <c r="E20">
        <f t="shared" si="2"/>
        <v>202.49599999999995</v>
      </c>
      <c r="F20">
        <f t="shared" si="2"/>
        <v>211.19299999999998</v>
      </c>
      <c r="G20">
        <f t="shared" si="2"/>
        <v>201.38499999999999</v>
      </c>
      <c r="H20">
        <f t="shared" ref="H20:J20" si="3">SUM(H6:H11,H13:H17)</f>
        <v>222.69499999999994</v>
      </c>
      <c r="I20">
        <f t="shared" si="3"/>
        <v>254.77899999999997</v>
      </c>
      <c r="J20">
        <f t="shared" si="3"/>
        <v>223.55885714285711</v>
      </c>
      <c r="L20" s="8" t="s">
        <v>25</v>
      </c>
      <c r="N20">
        <f t="shared" ref="N20:U20" si="4">SUM(N6:N11,N13:N17)</f>
        <v>2893.5369999999998</v>
      </c>
      <c r="O20">
        <f t="shared" si="4"/>
        <v>5072.6279999999997</v>
      </c>
      <c r="P20">
        <f t="shared" si="4"/>
        <v>3136.9850000000006</v>
      </c>
      <c r="Q20">
        <f t="shared" si="4"/>
        <v>3027.5010000000002</v>
      </c>
      <c r="R20">
        <f t="shared" si="4"/>
        <v>5199.6739999999991</v>
      </c>
      <c r="S20">
        <f t="shared" si="4"/>
        <v>3065.3440000000005</v>
      </c>
      <c r="T20">
        <f t="shared" si="4"/>
        <v>2924.8950000000009</v>
      </c>
      <c r="U20">
        <f t="shared" si="4"/>
        <v>3617.2234285714285</v>
      </c>
    </row>
    <row r="21" spans="1:21" ht="30" x14ac:dyDescent="0.25">
      <c r="A21" s="8" t="s">
        <v>26</v>
      </c>
      <c r="C21">
        <f>SUM(C6:C10,C12:C17)</f>
        <v>487.25899999999996</v>
      </c>
      <c r="D21">
        <f t="shared" ref="D21:G21" si="5">SUM(D6:D10,D12:D17)</f>
        <v>554.23800000000006</v>
      </c>
      <c r="E21">
        <f t="shared" si="5"/>
        <v>492.2940000000001</v>
      </c>
      <c r="F21">
        <f t="shared" si="5"/>
        <v>480.86100000000005</v>
      </c>
      <c r="G21">
        <f t="shared" si="5"/>
        <v>486.17900000000003</v>
      </c>
      <c r="H21">
        <f t="shared" ref="H21:J21" si="6">SUM(H6:H10,H12:H17)</f>
        <v>536.13999999999987</v>
      </c>
      <c r="I21">
        <f t="shared" si="6"/>
        <v>557.3610000000001</v>
      </c>
      <c r="J21">
        <f t="shared" si="6"/>
        <v>513.47599999999989</v>
      </c>
      <c r="L21" s="8" t="s">
        <v>26</v>
      </c>
      <c r="N21">
        <f t="shared" ref="N21:U21" si="7">SUM(N6:N10,N12:N17)</f>
        <v>3147.835</v>
      </c>
      <c r="O21">
        <f t="shared" si="7"/>
        <v>5416.2109999999993</v>
      </c>
      <c r="P21">
        <f t="shared" si="7"/>
        <v>3398.0570000000007</v>
      </c>
      <c r="Q21">
        <f t="shared" si="7"/>
        <v>3292.2830000000004</v>
      </c>
      <c r="R21">
        <f t="shared" si="7"/>
        <v>5527.7129999999988</v>
      </c>
      <c r="S21">
        <f t="shared" si="7"/>
        <v>3317.9720000000002</v>
      </c>
      <c r="T21">
        <f t="shared" si="7"/>
        <v>3185.5500000000006</v>
      </c>
      <c r="U21">
        <f t="shared" si="7"/>
        <v>3897.9458571428572</v>
      </c>
    </row>
    <row r="22" spans="1:21" x14ac:dyDescent="0.25">
      <c r="A22" s="6" t="s">
        <v>22</v>
      </c>
      <c r="C22">
        <f>SUM(C7,C11,C16)</f>
        <v>67.977000000000004</v>
      </c>
      <c r="D22">
        <f t="shared" ref="D22:G22" si="8">SUM(D7,D11,D16)</f>
        <v>71.640999999999991</v>
      </c>
      <c r="E22">
        <f t="shared" si="8"/>
        <v>75.307999999999993</v>
      </c>
      <c r="F22">
        <f t="shared" si="8"/>
        <v>63.906000000000006</v>
      </c>
      <c r="G22">
        <f t="shared" si="8"/>
        <v>74.429000000000002</v>
      </c>
      <c r="H22">
        <f t="shared" ref="H22:J22" si="9">SUM(H7,H11,H16)</f>
        <v>66.513000000000005</v>
      </c>
      <c r="I22">
        <f t="shared" si="9"/>
        <v>75.477000000000004</v>
      </c>
      <c r="J22">
        <f t="shared" si="9"/>
        <v>70.750142857142848</v>
      </c>
      <c r="L22" s="6" t="s">
        <v>22</v>
      </c>
      <c r="N22">
        <f t="shared" ref="N22:U22" si="10">SUM(N7,N11,N16)</f>
        <v>2731.9019999999996</v>
      </c>
      <c r="O22">
        <f t="shared" si="10"/>
        <v>4757.1859999999997</v>
      </c>
      <c r="P22">
        <f t="shared" si="10"/>
        <v>2965.2649999999999</v>
      </c>
      <c r="Q22">
        <f t="shared" si="10"/>
        <v>2855.8249999999998</v>
      </c>
      <c r="R22">
        <f t="shared" si="10"/>
        <v>5031.4309999999996</v>
      </c>
      <c r="S22">
        <f t="shared" si="10"/>
        <v>2900.5150000000003</v>
      </c>
      <c r="T22">
        <f t="shared" si="10"/>
        <v>2719.4090000000001</v>
      </c>
      <c r="U22">
        <f t="shared" si="10"/>
        <v>3423.0761428571432</v>
      </c>
    </row>
    <row r="23" spans="1:21" x14ac:dyDescent="0.25">
      <c r="A23" s="6" t="s">
        <v>23</v>
      </c>
      <c r="C23">
        <f>SUM(C7,C12,C16)</f>
        <v>337.22200000000004</v>
      </c>
      <c r="D23">
        <f t="shared" ref="D23:G23" si="11">SUM(D7,D12,D16)</f>
        <v>371.529</v>
      </c>
      <c r="E23">
        <f t="shared" si="11"/>
        <v>365.10600000000005</v>
      </c>
      <c r="F23">
        <f t="shared" si="11"/>
        <v>333.57400000000001</v>
      </c>
      <c r="G23">
        <f t="shared" si="11"/>
        <v>359.22300000000001</v>
      </c>
      <c r="H23">
        <f t="shared" ref="H23:J23" si="12">SUM(H7,H12,H16)</f>
        <v>379.95800000000003</v>
      </c>
      <c r="I23">
        <f t="shared" si="12"/>
        <v>378.05899999999997</v>
      </c>
      <c r="J23">
        <f t="shared" si="12"/>
        <v>360.66728571428558</v>
      </c>
      <c r="L23" s="6" t="s">
        <v>23</v>
      </c>
      <c r="N23">
        <f t="shared" ref="N23:U23" si="13">SUM(N7,N12,N16)</f>
        <v>2986.2</v>
      </c>
      <c r="O23">
        <f t="shared" si="13"/>
        <v>5100.7689999999993</v>
      </c>
      <c r="P23">
        <f t="shared" si="13"/>
        <v>3226.337</v>
      </c>
      <c r="Q23">
        <f t="shared" si="13"/>
        <v>3120.607</v>
      </c>
      <c r="R23">
        <f t="shared" si="13"/>
        <v>5359.4699999999993</v>
      </c>
      <c r="S23">
        <f t="shared" si="13"/>
        <v>3153.1430000000005</v>
      </c>
      <c r="T23">
        <f t="shared" si="13"/>
        <v>2980.0639999999999</v>
      </c>
      <c r="U23">
        <f t="shared" si="13"/>
        <v>3703.7985714285719</v>
      </c>
    </row>
    <row r="24" spans="1:21" x14ac:dyDescent="0.25">
      <c r="A24" s="6" t="s">
        <v>27</v>
      </c>
      <c r="C24">
        <f>SUM(C6,C8:C10,C14,C15,C17)</f>
        <v>150.03399999999996</v>
      </c>
      <c r="D24">
        <f t="shared" ref="D24:G24" si="14">SUM(D6,D8:D10,D14,D15,D17)</f>
        <v>182.70499999999998</v>
      </c>
      <c r="E24">
        <f t="shared" si="14"/>
        <v>127.184</v>
      </c>
      <c r="F24">
        <f t="shared" si="14"/>
        <v>147.28399999999999</v>
      </c>
      <c r="G24">
        <f t="shared" si="14"/>
        <v>126.952</v>
      </c>
      <c r="H24">
        <f t="shared" ref="H24:J24" si="15">SUM(H6,H8:H10,H14,H15,H17)</f>
        <v>156.17999999999995</v>
      </c>
      <c r="I24">
        <f t="shared" si="15"/>
        <v>179.29899999999998</v>
      </c>
      <c r="J24">
        <f t="shared" si="15"/>
        <v>152.80542857142856</v>
      </c>
      <c r="L24" s="6" t="s">
        <v>27</v>
      </c>
      <c r="N24">
        <f t="shared" ref="N24:U24" si="16">SUM(N6,N8:N10,N14,N15,N17)</f>
        <v>161.63199999999998</v>
      </c>
      <c r="O24">
        <f t="shared" si="16"/>
        <v>315.43899999999996</v>
      </c>
      <c r="P24">
        <f t="shared" si="16"/>
        <v>171.71699999999998</v>
      </c>
      <c r="Q24">
        <f t="shared" si="16"/>
        <v>171.67399999999998</v>
      </c>
      <c r="R24">
        <f t="shared" si="16"/>
        <v>168.23999999999998</v>
      </c>
      <c r="S24">
        <f t="shared" si="16"/>
        <v>164.82600000000002</v>
      </c>
      <c r="T24">
        <f t="shared" si="16"/>
        <v>205.48399999999998</v>
      </c>
      <c r="U24">
        <f t="shared" si="16"/>
        <v>194.14457142857142</v>
      </c>
    </row>
    <row r="25" spans="1:21" x14ac:dyDescent="0.25">
      <c r="P25"/>
      <c r="Q25"/>
      <c r="R25"/>
      <c r="S25"/>
      <c r="T25"/>
      <c r="U25"/>
    </row>
    <row r="26" spans="1:21" x14ac:dyDescent="0.25">
      <c r="P26"/>
      <c r="Q26"/>
      <c r="R26"/>
      <c r="S26"/>
      <c r="T26"/>
      <c r="U26"/>
    </row>
    <row r="27" spans="1:21" x14ac:dyDescent="0.25">
      <c r="A27" s="1" t="s">
        <v>19</v>
      </c>
      <c r="B27" s="1" t="s">
        <v>1</v>
      </c>
      <c r="C27" t="s">
        <v>21</v>
      </c>
      <c r="L27" s="1" t="s">
        <v>20</v>
      </c>
      <c r="M27" s="1" t="s">
        <v>1</v>
      </c>
      <c r="N27" t="s">
        <v>21</v>
      </c>
      <c r="P27"/>
      <c r="Q27"/>
      <c r="R27"/>
      <c r="S27"/>
      <c r="T27"/>
      <c r="U27"/>
    </row>
    <row r="28" spans="1:21" ht="15.75" thickBot="1" x14ac:dyDescent="0.3">
      <c r="A28" s="2"/>
      <c r="B28" s="2"/>
      <c r="C28" s="2" t="s">
        <v>29</v>
      </c>
      <c r="D28" s="2" t="s">
        <v>30</v>
      </c>
      <c r="E28" s="2" t="s">
        <v>31</v>
      </c>
      <c r="F28" s="2" t="s">
        <v>32</v>
      </c>
      <c r="G28" s="2" t="s">
        <v>33</v>
      </c>
      <c r="H28" s="2" t="s">
        <v>34</v>
      </c>
      <c r="I28" s="2" t="s">
        <v>35</v>
      </c>
      <c r="J28" s="2" t="s">
        <v>5</v>
      </c>
      <c r="L28" s="2"/>
      <c r="M28" s="2"/>
      <c r="N28" s="2" t="s">
        <v>29</v>
      </c>
      <c r="O28" s="2" t="s">
        <v>30</v>
      </c>
      <c r="P28" s="2" t="s">
        <v>31</v>
      </c>
      <c r="Q28" s="2" t="s">
        <v>32</v>
      </c>
      <c r="R28" s="2" t="s">
        <v>33</v>
      </c>
      <c r="S28" s="2" t="s">
        <v>34</v>
      </c>
      <c r="T28" s="2" t="s">
        <v>35</v>
      </c>
      <c r="U28" s="2" t="s">
        <v>5</v>
      </c>
    </row>
    <row r="29" spans="1:21" x14ac:dyDescent="0.25">
      <c r="A29" s="4" t="s">
        <v>4</v>
      </c>
      <c r="B29" s="5" t="s">
        <v>9</v>
      </c>
      <c r="C29" s="9">
        <v>29795.313999999998</v>
      </c>
      <c r="D29" s="3"/>
      <c r="E29" s="3"/>
      <c r="F29" s="3"/>
      <c r="G29" s="3"/>
      <c r="H29" s="3"/>
      <c r="I29" s="3"/>
      <c r="J29" s="3">
        <f t="shared" ref="J29" si="17">AVERAGE(C29:H29)</f>
        <v>29795.313999999998</v>
      </c>
      <c r="L29" s="4" t="s">
        <v>4</v>
      </c>
      <c r="M29" s="5" t="s">
        <v>9</v>
      </c>
      <c r="N29" s="9">
        <v>29795.313999999998</v>
      </c>
      <c r="O29" s="3"/>
      <c r="U29" s="3">
        <f>AVERAGE(N29:S29)</f>
        <v>29795.313999999998</v>
      </c>
    </row>
    <row r="30" spans="1:21" x14ac:dyDescent="0.25">
      <c r="A30" s="4" t="s">
        <v>4</v>
      </c>
      <c r="B30" s="3" t="s">
        <v>7</v>
      </c>
      <c r="C30" s="3">
        <v>184.49199999999999</v>
      </c>
      <c r="D30" s="3">
        <v>216.12700000000001</v>
      </c>
      <c r="E30" s="3">
        <v>132.1</v>
      </c>
      <c r="F30" s="7">
        <v>151.114</v>
      </c>
      <c r="G30" s="7">
        <v>148.55600000000001</v>
      </c>
      <c r="H30" s="7">
        <v>173.876</v>
      </c>
      <c r="I30" s="7">
        <v>230.91200000000001</v>
      </c>
      <c r="J30" s="3">
        <f t="shared" ref="J30:J41" si="18">AVERAGE(C30:I30)</f>
        <v>176.73957142857145</v>
      </c>
      <c r="L30" s="4" t="s">
        <v>4</v>
      </c>
      <c r="M30" s="3" t="s">
        <v>7</v>
      </c>
      <c r="N30" s="3">
        <v>157.792</v>
      </c>
      <c r="O30" s="3">
        <v>207.05</v>
      </c>
      <c r="P30" s="3">
        <v>135.887</v>
      </c>
      <c r="Q30" s="7">
        <v>138.36699999999999</v>
      </c>
      <c r="R30" s="7">
        <v>147.24</v>
      </c>
      <c r="S30" s="7">
        <v>167.369</v>
      </c>
      <c r="T30" s="7">
        <v>230.655</v>
      </c>
      <c r="U30" s="3">
        <f t="shared" ref="U30:U41" si="19">AVERAGE(N30:T30)</f>
        <v>169.19428571428574</v>
      </c>
    </row>
    <row r="31" spans="1:21" x14ac:dyDescent="0.25">
      <c r="A31" s="4" t="s">
        <v>8</v>
      </c>
      <c r="B31" s="3" t="s">
        <v>9</v>
      </c>
      <c r="C31" s="3">
        <v>3.3969999999999998</v>
      </c>
      <c r="D31" s="3">
        <v>3.53</v>
      </c>
      <c r="E31" s="3">
        <v>4.0869999999999997</v>
      </c>
      <c r="F31" s="7">
        <v>3.47</v>
      </c>
      <c r="G31" s="7">
        <v>3.95</v>
      </c>
      <c r="H31" s="7">
        <v>3.5049999999999999</v>
      </c>
      <c r="I31" s="7">
        <v>3.2850000000000001</v>
      </c>
      <c r="J31" s="3">
        <f t="shared" si="18"/>
        <v>3.6034285714285716</v>
      </c>
      <c r="L31" s="4" t="s">
        <v>6</v>
      </c>
      <c r="M31" s="3" t="s">
        <v>9</v>
      </c>
      <c r="N31" s="3">
        <v>2583.7150000000001</v>
      </c>
      <c r="O31" s="3">
        <v>2582.15</v>
      </c>
      <c r="P31" s="3">
        <v>2580.7890000000002</v>
      </c>
      <c r="Q31" s="7">
        <v>2584.3249999999998</v>
      </c>
      <c r="R31" s="7">
        <v>2582.4540000000002</v>
      </c>
      <c r="S31" s="7">
        <v>2581.9740000000002</v>
      </c>
      <c r="T31" s="7">
        <v>2623.8589999999999</v>
      </c>
      <c r="U31" s="3">
        <f t="shared" si="19"/>
        <v>2588.4665714285716</v>
      </c>
    </row>
    <row r="32" spans="1:21" x14ac:dyDescent="0.25">
      <c r="A32" s="4" t="s">
        <v>8</v>
      </c>
      <c r="B32" s="3" t="s">
        <v>7</v>
      </c>
      <c r="C32" s="3">
        <v>1.6E-2</v>
      </c>
      <c r="D32" s="3">
        <v>1.4999999999999999E-2</v>
      </c>
      <c r="E32" s="3">
        <v>1.7999999999999999E-2</v>
      </c>
      <c r="F32" s="7">
        <v>1.4999999999999999E-2</v>
      </c>
      <c r="G32" s="7">
        <v>1.4999999999999999E-2</v>
      </c>
      <c r="H32" s="7">
        <v>1.4999999999999999E-2</v>
      </c>
      <c r="I32" s="7">
        <v>3.2000000000000001E-2</v>
      </c>
      <c r="J32" s="3">
        <f t="shared" si="18"/>
        <v>1.7999999999999999E-2</v>
      </c>
      <c r="L32" s="4" t="s">
        <v>6</v>
      </c>
      <c r="M32" s="3" t="s">
        <v>7</v>
      </c>
      <c r="N32" s="3">
        <v>25.751999999999999</v>
      </c>
      <c r="O32" s="3">
        <v>25.805</v>
      </c>
      <c r="P32" s="3">
        <v>25.713000000000001</v>
      </c>
      <c r="Q32" s="7">
        <v>25.742999999999999</v>
      </c>
      <c r="R32" s="7">
        <v>25.864000000000001</v>
      </c>
      <c r="S32" s="7">
        <v>25.718</v>
      </c>
      <c r="T32" s="7">
        <v>25.738</v>
      </c>
      <c r="U32" s="3">
        <f t="shared" si="19"/>
        <v>25.761857142857142</v>
      </c>
    </row>
    <row r="33" spans="1:21" x14ac:dyDescent="0.25">
      <c r="A33" s="4" t="s">
        <v>10</v>
      </c>
      <c r="B33" s="3"/>
      <c r="C33" s="7">
        <v>4.8310000000000004</v>
      </c>
      <c r="D33" s="7">
        <v>2.4460000000000002</v>
      </c>
      <c r="E33" s="7">
        <v>5.1070000000000002</v>
      </c>
      <c r="F33" s="7">
        <v>4.6059999999999999</v>
      </c>
      <c r="G33" s="7">
        <v>5.274</v>
      </c>
      <c r="H33" s="7">
        <v>5.8470000000000004</v>
      </c>
      <c r="I33" s="7">
        <v>5.7389999999999999</v>
      </c>
      <c r="J33" s="3">
        <f t="shared" si="18"/>
        <v>4.8357142857142863</v>
      </c>
      <c r="L33" s="4" t="s">
        <v>10</v>
      </c>
      <c r="M33" s="3"/>
      <c r="N33" s="7">
        <v>3.4870000000000001</v>
      </c>
      <c r="O33" s="7">
        <v>3.57</v>
      </c>
      <c r="P33" s="7">
        <v>5.125</v>
      </c>
      <c r="Q33" s="7">
        <v>3.1829999999999998</v>
      </c>
      <c r="R33" s="7">
        <v>4.33</v>
      </c>
      <c r="S33" s="7">
        <v>4.4470000000000001</v>
      </c>
      <c r="T33" s="7">
        <v>6.665</v>
      </c>
      <c r="U33" s="3">
        <f t="shared" si="19"/>
        <v>4.4009999999999998</v>
      </c>
    </row>
    <row r="34" spans="1:21" x14ac:dyDescent="0.25">
      <c r="A34" s="4" t="s">
        <v>11</v>
      </c>
      <c r="B34" s="3"/>
      <c r="C34" s="7">
        <v>5.2510000000000003</v>
      </c>
      <c r="D34" s="7">
        <v>9.39</v>
      </c>
      <c r="E34" s="7">
        <v>4.6150000000000002</v>
      </c>
      <c r="F34" s="7">
        <v>4.6769999999999996</v>
      </c>
      <c r="G34" s="7">
        <v>4.7060000000000004</v>
      </c>
      <c r="H34" s="7">
        <v>4.7169999999999996</v>
      </c>
      <c r="I34" s="7">
        <v>7.9969999999999999</v>
      </c>
      <c r="J34" s="3">
        <f t="shared" si="18"/>
        <v>5.9075714285714289</v>
      </c>
      <c r="L34" s="4" t="s">
        <v>11</v>
      </c>
      <c r="M34" s="3"/>
      <c r="N34" s="7">
        <v>4.8040000000000003</v>
      </c>
      <c r="O34" s="7">
        <v>7.24</v>
      </c>
      <c r="P34" s="7">
        <v>4.8499999999999996</v>
      </c>
      <c r="Q34" s="7">
        <v>7.6920000000000002</v>
      </c>
      <c r="R34" s="7">
        <v>4.8410000000000002</v>
      </c>
      <c r="S34" s="7">
        <v>4.9850000000000003</v>
      </c>
      <c r="T34" s="7">
        <v>5.8179999999999996</v>
      </c>
      <c r="U34" s="3">
        <f t="shared" si="19"/>
        <v>5.7471428571428564</v>
      </c>
    </row>
    <row r="35" spans="1:21" x14ac:dyDescent="0.25">
      <c r="A35" s="4" t="s">
        <v>15</v>
      </c>
      <c r="B35" s="3" t="s">
        <v>53</v>
      </c>
      <c r="C35" s="7">
        <v>48.343000000000004</v>
      </c>
      <c r="D35" s="7">
        <v>49.326999999999998</v>
      </c>
      <c r="E35" s="7">
        <v>51.487000000000002</v>
      </c>
      <c r="F35" s="7">
        <v>49.658999999999999</v>
      </c>
      <c r="G35" s="7">
        <v>50.56</v>
      </c>
      <c r="H35" s="7">
        <v>48.162999999999997</v>
      </c>
      <c r="I35" s="7">
        <v>49.875</v>
      </c>
      <c r="J35" s="3">
        <f t="shared" si="18"/>
        <v>49.630571428571429</v>
      </c>
      <c r="L35" s="4" t="s">
        <v>15</v>
      </c>
      <c r="M35" s="3" t="s">
        <v>53</v>
      </c>
      <c r="N35" s="7">
        <v>48.140999999999998</v>
      </c>
      <c r="O35" s="7">
        <v>49.268000000000001</v>
      </c>
      <c r="P35" s="7">
        <v>49.4</v>
      </c>
      <c r="Q35" s="7">
        <v>50.183999999999997</v>
      </c>
      <c r="R35" s="7">
        <v>48.136000000000003</v>
      </c>
      <c r="S35" s="7">
        <v>48.298000000000002</v>
      </c>
      <c r="T35" s="7">
        <v>490823</v>
      </c>
      <c r="U35" s="3">
        <f t="shared" si="19"/>
        <v>70159.489571428581</v>
      </c>
    </row>
    <row r="36" spans="1:21" x14ac:dyDescent="0.25">
      <c r="A36" s="4" t="s">
        <v>16</v>
      </c>
      <c r="B36" s="3" t="s">
        <v>54</v>
      </c>
      <c r="C36" s="7">
        <v>314.202</v>
      </c>
      <c r="D36" s="7">
        <v>443.30599999999998</v>
      </c>
      <c r="E36" s="7">
        <v>1439.0920000000001</v>
      </c>
      <c r="F36" s="7">
        <v>311.97699999999998</v>
      </c>
      <c r="G36" s="7">
        <v>309.048</v>
      </c>
      <c r="H36" s="7">
        <v>306.12599999999998</v>
      </c>
      <c r="I36" s="7">
        <v>356.714</v>
      </c>
      <c r="J36" s="3">
        <f t="shared" si="18"/>
        <v>497.20928571428573</v>
      </c>
      <c r="L36" s="4" t="s">
        <v>16</v>
      </c>
      <c r="M36" s="3" t="s">
        <v>54</v>
      </c>
      <c r="N36" s="7">
        <v>307.62700000000001</v>
      </c>
      <c r="O36" s="7">
        <v>424.66800000000001</v>
      </c>
      <c r="P36" s="7">
        <v>309.23899999999998</v>
      </c>
      <c r="Q36" s="7">
        <v>305.88600000000002</v>
      </c>
      <c r="R36" s="7">
        <v>312.11099999999999</v>
      </c>
      <c r="S36" s="7">
        <v>305.68099999999998</v>
      </c>
      <c r="T36" s="7">
        <v>356.899</v>
      </c>
      <c r="U36" s="3">
        <f t="shared" si="19"/>
        <v>331.73014285714282</v>
      </c>
    </row>
    <row r="37" spans="1:21" x14ac:dyDescent="0.25">
      <c r="A37" s="4" t="s">
        <v>12</v>
      </c>
      <c r="B37" s="3" t="s">
        <v>17</v>
      </c>
      <c r="C37" s="7">
        <v>6.0000000000000001E-3</v>
      </c>
      <c r="D37" s="7">
        <v>6.0000000000000001E-3</v>
      </c>
      <c r="E37" s="7">
        <v>7.0000000000000001E-3</v>
      </c>
      <c r="F37" s="7">
        <v>7.0000000000000001E-3</v>
      </c>
      <c r="G37" s="7">
        <v>6.0000000000000001E-3</v>
      </c>
      <c r="H37" s="7">
        <v>6.0000000000000001E-3</v>
      </c>
      <c r="I37" s="7">
        <v>6.0000000000000001E-3</v>
      </c>
      <c r="J37" s="3">
        <f t="shared" si="18"/>
        <v>6.2857142857142851E-3</v>
      </c>
      <c r="L37" s="4" t="s">
        <v>12</v>
      </c>
      <c r="M37" s="3" t="s">
        <v>17</v>
      </c>
      <c r="N37" s="7">
        <v>6.0000000000000001E-3</v>
      </c>
      <c r="O37" s="7">
        <v>6.0000000000000001E-3</v>
      </c>
      <c r="P37" s="7">
        <v>7.0000000000000001E-3</v>
      </c>
      <c r="Q37" s="7">
        <v>6.0000000000000001E-3</v>
      </c>
      <c r="R37" s="7">
        <v>7.0000000000000001E-3</v>
      </c>
      <c r="S37" s="7">
        <v>7.0000000000000001E-3</v>
      </c>
      <c r="T37" s="7">
        <v>7.0000000000000001E-3</v>
      </c>
      <c r="U37" s="3">
        <f t="shared" si="19"/>
        <v>6.5714285714285709E-3</v>
      </c>
    </row>
    <row r="38" spans="1:21" x14ac:dyDescent="0.25">
      <c r="A38" s="4" t="s">
        <v>12</v>
      </c>
      <c r="B38" s="3" t="s">
        <v>18</v>
      </c>
      <c r="C38" s="7">
        <v>1.4E-2</v>
      </c>
      <c r="D38" s="7">
        <v>1.4999999999999999E-2</v>
      </c>
      <c r="E38" s="7">
        <v>1.4E-2</v>
      </c>
      <c r="F38" s="7">
        <v>1.4999999999999999E-2</v>
      </c>
      <c r="G38" s="7">
        <v>1.4999999999999999E-2</v>
      </c>
      <c r="H38" s="7">
        <v>1.7999999999999999E-2</v>
      </c>
      <c r="I38" s="7">
        <v>0.15</v>
      </c>
      <c r="J38" s="3">
        <f t="shared" si="18"/>
        <v>3.4428571428571426E-2</v>
      </c>
      <c r="L38" s="4" t="s">
        <v>12</v>
      </c>
      <c r="M38" s="3" t="s">
        <v>18</v>
      </c>
      <c r="N38" s="7">
        <v>1.4E-2</v>
      </c>
      <c r="O38" s="7">
        <v>1.4E-2</v>
      </c>
      <c r="P38" s="7">
        <v>1.4E-2</v>
      </c>
      <c r="Q38" s="7">
        <v>0.14000000000000001</v>
      </c>
      <c r="R38" s="7">
        <v>1.0999999999999999E-2</v>
      </c>
      <c r="S38" s="7">
        <v>1.4E-2</v>
      </c>
      <c r="T38" s="7">
        <v>1.4999999999999999E-2</v>
      </c>
      <c r="U38" s="3">
        <f t="shared" si="19"/>
        <v>3.1714285714285716E-2</v>
      </c>
    </row>
    <row r="39" spans="1:21" x14ac:dyDescent="0.25">
      <c r="A39" s="4" t="s">
        <v>13</v>
      </c>
      <c r="B39" s="3"/>
      <c r="C39" s="7">
        <v>0.25800000000000001</v>
      </c>
      <c r="D39" s="7">
        <v>0.26</v>
      </c>
      <c r="E39" s="7">
        <v>0.25700000000000001</v>
      </c>
      <c r="F39" s="7">
        <v>0.25900000000000001</v>
      </c>
      <c r="G39" s="7">
        <v>0.26700000000000002</v>
      </c>
      <c r="H39" s="7">
        <v>0.27200000000000002</v>
      </c>
      <c r="I39" s="7">
        <v>0.27</v>
      </c>
      <c r="J39" s="3">
        <f t="shared" si="18"/>
        <v>0.26328571428571429</v>
      </c>
      <c r="L39" s="4" t="s">
        <v>13</v>
      </c>
      <c r="M39" s="3"/>
      <c r="N39" s="7">
        <v>0.26100000000000001</v>
      </c>
      <c r="O39" s="7">
        <v>0.25900000000000001</v>
      </c>
      <c r="P39" s="7">
        <v>0.25900000000000001</v>
      </c>
      <c r="Q39" s="7">
        <v>0.26300000000000001</v>
      </c>
      <c r="R39" s="7">
        <v>0.26</v>
      </c>
      <c r="S39" s="7">
        <v>0.26100000000000001</v>
      </c>
      <c r="T39" s="7">
        <v>0.26700000000000002</v>
      </c>
      <c r="U39" s="3">
        <f t="shared" si="19"/>
        <v>0.26142857142857145</v>
      </c>
    </row>
    <row r="40" spans="1:21" x14ac:dyDescent="0.25">
      <c r="A40" s="4" t="s">
        <v>14</v>
      </c>
      <c r="B40" s="3" t="s">
        <v>9</v>
      </c>
      <c r="C40" s="7">
        <v>8.4190000000000005</v>
      </c>
      <c r="D40" s="7">
        <v>8.5559999999999992</v>
      </c>
      <c r="E40" s="7">
        <v>8.7550000000000008</v>
      </c>
      <c r="F40" s="7">
        <v>8.4979999999999993</v>
      </c>
      <c r="G40" s="7">
        <v>8.3559999999999999</v>
      </c>
      <c r="H40" s="7">
        <v>8.3239999999999998</v>
      </c>
      <c r="I40" s="7">
        <v>8.4440000000000008</v>
      </c>
      <c r="J40" s="3">
        <f t="shared" si="18"/>
        <v>8.4788571428571426</v>
      </c>
      <c r="L40" s="4" t="s">
        <v>14</v>
      </c>
      <c r="M40" s="3" t="s">
        <v>9</v>
      </c>
      <c r="N40" s="7">
        <v>8.43</v>
      </c>
      <c r="O40" s="7">
        <v>8.5429999999999993</v>
      </c>
      <c r="P40" s="7">
        <v>8.4429999999999996</v>
      </c>
      <c r="Q40" s="7">
        <v>8.5359999999999996</v>
      </c>
      <c r="R40" s="7">
        <v>8.4730000000000008</v>
      </c>
      <c r="S40" s="7">
        <v>8.4290000000000003</v>
      </c>
      <c r="T40" s="7">
        <v>8.5969999999999995</v>
      </c>
      <c r="U40" s="3">
        <f t="shared" si="19"/>
        <v>8.4930000000000003</v>
      </c>
    </row>
    <row r="41" spans="1:21" x14ac:dyDescent="0.25">
      <c r="A41" s="4" t="s">
        <v>14</v>
      </c>
      <c r="B41" s="3" t="s">
        <v>7</v>
      </c>
      <c r="C41" s="7">
        <v>8.4000000000000005E-2</v>
      </c>
      <c r="D41" s="7">
        <v>8.2000000000000003E-2</v>
      </c>
      <c r="E41" s="7">
        <v>8.2000000000000003E-2</v>
      </c>
      <c r="F41" s="7">
        <v>8.5000000000000006E-2</v>
      </c>
      <c r="G41" s="7">
        <v>8.4000000000000005E-2</v>
      </c>
      <c r="H41" s="7">
        <v>0.18</v>
      </c>
      <c r="I41" s="7">
        <v>8.3000000000000004E-2</v>
      </c>
      <c r="J41" s="3">
        <f t="shared" si="18"/>
        <v>9.7142857142857128E-2</v>
      </c>
      <c r="L41" s="4" t="s">
        <v>14</v>
      </c>
      <c r="M41" s="3" t="s">
        <v>7</v>
      </c>
      <c r="N41" s="7">
        <v>8.2000000000000003E-2</v>
      </c>
      <c r="O41" s="7">
        <v>8.5000000000000006E-2</v>
      </c>
      <c r="P41" s="7">
        <v>8.2000000000000003E-2</v>
      </c>
      <c r="Q41" s="7">
        <v>8.2000000000000003E-2</v>
      </c>
      <c r="R41" s="7">
        <v>8.3000000000000004E-2</v>
      </c>
      <c r="S41" s="7">
        <v>8.3000000000000004E-2</v>
      </c>
      <c r="T41" s="7">
        <v>8.5999999999999993E-2</v>
      </c>
      <c r="U41" s="3">
        <f t="shared" si="19"/>
        <v>8.3285714285714296E-2</v>
      </c>
    </row>
    <row r="42" spans="1:21" x14ac:dyDescent="0.25">
      <c r="A42" s="4"/>
      <c r="B42" s="3"/>
      <c r="L42" s="4"/>
      <c r="M42" s="3"/>
      <c r="P42"/>
      <c r="Q42"/>
      <c r="R42"/>
      <c r="S42"/>
      <c r="T42"/>
      <c r="U42"/>
    </row>
    <row r="43" spans="1:21" x14ac:dyDescent="0.25">
      <c r="A43" s="4" t="s">
        <v>24</v>
      </c>
      <c r="B43" s="3"/>
      <c r="L43" s="4" t="s">
        <v>24</v>
      </c>
      <c r="M43" s="3"/>
      <c r="P43"/>
      <c r="Q43"/>
      <c r="R43"/>
      <c r="S43"/>
      <c r="T43"/>
      <c r="U43"/>
    </row>
    <row r="44" spans="1:21" ht="30" x14ac:dyDescent="0.25">
      <c r="A44" s="8" t="s">
        <v>25</v>
      </c>
      <c r="C44">
        <f t="shared" ref="C44:H44" si="20">SUM(C30:C35,C37:C41)</f>
        <v>255.11100000000002</v>
      </c>
      <c r="D44">
        <f t="shared" si="20"/>
        <v>289.75399999999991</v>
      </c>
      <c r="E44">
        <f t="shared" si="20"/>
        <v>206.529</v>
      </c>
      <c r="F44">
        <f t="shared" si="20"/>
        <v>222.40499999999994</v>
      </c>
      <c r="G44">
        <f t="shared" si="20"/>
        <v>221.78899999999996</v>
      </c>
      <c r="H44">
        <f t="shared" si="20"/>
        <v>244.923</v>
      </c>
      <c r="I44">
        <f t="shared" ref="D44:J44" si="21">SUM(I30:I35,I37:I41)</f>
        <v>306.79300000000001</v>
      </c>
      <c r="J44">
        <f t="shared" si="21"/>
        <v>249.61485714285718</v>
      </c>
      <c r="L44" s="8" t="s">
        <v>25</v>
      </c>
      <c r="M44" s="3"/>
      <c r="N44">
        <f>SUM(N30:N35,N37:N41)</f>
        <v>2832.4839999999999</v>
      </c>
      <c r="O44">
        <f t="shared" ref="O44:T44" si="22">SUM(O30:O35,O37:O41)</f>
        <v>2883.9900000000002</v>
      </c>
      <c r="P44">
        <f t="shared" si="22"/>
        <v>2810.5690000000009</v>
      </c>
      <c r="Q44">
        <f t="shared" si="22"/>
        <v>2818.5209999999997</v>
      </c>
      <c r="R44">
        <f t="shared" si="22"/>
        <v>2821.6990000000005</v>
      </c>
      <c r="S44">
        <f t="shared" si="22"/>
        <v>2841.5850000000005</v>
      </c>
      <c r="T44">
        <f t="shared" si="22"/>
        <v>493724.70699999999</v>
      </c>
      <c r="U44" s="3">
        <f t="shared" ref="U44:U48" si="23">AVERAGE(N44:T44)</f>
        <v>72961.936428571425</v>
      </c>
    </row>
    <row r="45" spans="1:21" ht="30" x14ac:dyDescent="0.25">
      <c r="A45" s="8" t="s">
        <v>26</v>
      </c>
      <c r="C45">
        <f t="shared" ref="C45:H45" si="24">SUM(C30:C34,C36:C41)</f>
        <v>520.96999999999991</v>
      </c>
      <c r="D45">
        <f t="shared" si="24"/>
        <v>683.73299999999995</v>
      </c>
      <c r="E45">
        <f t="shared" si="24"/>
        <v>1594.1340000000002</v>
      </c>
      <c r="F45">
        <f t="shared" si="24"/>
        <v>484.7229999999999</v>
      </c>
      <c r="G45">
        <f t="shared" si="24"/>
        <v>480.27699999999993</v>
      </c>
      <c r="H45">
        <f t="shared" si="24"/>
        <v>502.88599999999997</v>
      </c>
      <c r="I45">
        <f t="shared" ref="D45:J45" si="25">SUM(I30:I34,I36:I41)</f>
        <v>613.63199999999995</v>
      </c>
      <c r="J45">
        <f t="shared" si="25"/>
        <v>697.19357142857143</v>
      </c>
      <c r="L45" s="8" t="s">
        <v>26</v>
      </c>
      <c r="M45" s="3"/>
      <c r="N45">
        <f>SUM(N30:N34,N36:N41)</f>
        <v>3091.97</v>
      </c>
      <c r="O45">
        <f t="shared" ref="O45:T45" si="26">SUM(O30:O34,O36:O41)</f>
        <v>3259.3900000000003</v>
      </c>
      <c r="P45">
        <f t="shared" si="26"/>
        <v>3070.4080000000008</v>
      </c>
      <c r="Q45">
        <f t="shared" si="26"/>
        <v>3074.2229999999995</v>
      </c>
      <c r="R45">
        <f t="shared" si="26"/>
        <v>3085.6740000000004</v>
      </c>
      <c r="S45">
        <f t="shared" si="26"/>
        <v>3098.9680000000008</v>
      </c>
      <c r="T45">
        <f t="shared" si="26"/>
        <v>3258.6059999999998</v>
      </c>
      <c r="U45" s="3">
        <f t="shared" si="23"/>
        <v>3134.1770000000001</v>
      </c>
    </row>
    <row r="46" spans="1:21" x14ac:dyDescent="0.25">
      <c r="A46" s="6" t="s">
        <v>22</v>
      </c>
      <c r="C46">
        <f t="shared" ref="C46:H46" si="27">SUM(C31,C35,C40)</f>
        <v>60.159000000000006</v>
      </c>
      <c r="D46">
        <f t="shared" si="27"/>
        <v>61.412999999999997</v>
      </c>
      <c r="E46">
        <f t="shared" si="27"/>
        <v>64.328999999999994</v>
      </c>
      <c r="F46">
        <f t="shared" si="27"/>
        <v>61.626999999999995</v>
      </c>
      <c r="G46">
        <f t="shared" si="27"/>
        <v>62.866000000000007</v>
      </c>
      <c r="H46">
        <f t="shared" si="27"/>
        <v>59.991999999999997</v>
      </c>
      <c r="I46">
        <f t="shared" ref="D46:J46" si="28">SUM(I31,I35,I40)</f>
        <v>61.603999999999999</v>
      </c>
      <c r="J46">
        <f t="shared" si="28"/>
        <v>61.712857142857146</v>
      </c>
      <c r="L46" s="6" t="s">
        <v>22</v>
      </c>
      <c r="N46">
        <f>SUM(N31,N35,N40)</f>
        <v>2640.2860000000001</v>
      </c>
      <c r="O46">
        <f t="shared" ref="O46:T46" si="29">SUM(O31,O35,O40)</f>
        <v>2639.9610000000002</v>
      </c>
      <c r="P46">
        <f t="shared" si="29"/>
        <v>2638.6320000000005</v>
      </c>
      <c r="Q46">
        <f t="shared" si="29"/>
        <v>2643.0450000000001</v>
      </c>
      <c r="R46">
        <f t="shared" si="29"/>
        <v>2639.0630000000001</v>
      </c>
      <c r="S46">
        <f t="shared" si="29"/>
        <v>2638.701</v>
      </c>
      <c r="T46">
        <f t="shared" si="29"/>
        <v>493455.45600000001</v>
      </c>
      <c r="U46" s="3">
        <f t="shared" si="23"/>
        <v>72756.449142857149</v>
      </c>
    </row>
    <row r="47" spans="1:21" x14ac:dyDescent="0.25">
      <c r="A47" s="6" t="s">
        <v>23</v>
      </c>
      <c r="C47">
        <f t="shared" ref="C47:H47" si="30">SUM(C31,C36,C40)</f>
        <v>326.01799999999997</v>
      </c>
      <c r="D47">
        <f t="shared" si="30"/>
        <v>455.39199999999994</v>
      </c>
      <c r="E47">
        <f t="shared" si="30"/>
        <v>1451.9340000000002</v>
      </c>
      <c r="F47">
        <f t="shared" si="30"/>
        <v>323.94499999999999</v>
      </c>
      <c r="G47">
        <f t="shared" si="30"/>
        <v>321.35399999999998</v>
      </c>
      <c r="H47">
        <f t="shared" si="30"/>
        <v>317.95499999999998</v>
      </c>
      <c r="I47">
        <f t="shared" ref="D47:J47" si="31">SUM(I31,I36,I40)</f>
        <v>368.44300000000004</v>
      </c>
      <c r="J47">
        <f t="shared" si="31"/>
        <v>509.29157142857144</v>
      </c>
      <c r="L47" s="6" t="s">
        <v>23</v>
      </c>
      <c r="N47">
        <f>SUM(N31,N36,N40)</f>
        <v>2899.7719999999999</v>
      </c>
      <c r="O47">
        <f t="shared" ref="O47:T47" si="32">SUM(O31,O36,O40)</f>
        <v>3015.3610000000003</v>
      </c>
      <c r="P47">
        <f t="shared" si="32"/>
        <v>2898.4710000000005</v>
      </c>
      <c r="Q47">
        <f t="shared" si="32"/>
        <v>2898.7469999999998</v>
      </c>
      <c r="R47">
        <f t="shared" si="32"/>
        <v>2903.038</v>
      </c>
      <c r="S47">
        <f t="shared" si="32"/>
        <v>2896.0840000000003</v>
      </c>
      <c r="T47">
        <f t="shared" si="32"/>
        <v>2989.355</v>
      </c>
      <c r="U47" s="3">
        <f t="shared" si="23"/>
        <v>2928.6897142857138</v>
      </c>
    </row>
    <row r="48" spans="1:21" x14ac:dyDescent="0.25">
      <c r="A48" s="6" t="s">
        <v>27</v>
      </c>
      <c r="C48">
        <f t="shared" ref="C48:H48" si="33">SUM(C30,C32:C34,C38,C39,C41)</f>
        <v>194.946</v>
      </c>
      <c r="D48">
        <f t="shared" si="33"/>
        <v>228.33499999999998</v>
      </c>
      <c r="E48">
        <f t="shared" si="33"/>
        <v>142.19300000000001</v>
      </c>
      <c r="F48">
        <f t="shared" si="33"/>
        <v>160.77099999999996</v>
      </c>
      <c r="G48">
        <f t="shared" si="33"/>
        <v>158.91699999999997</v>
      </c>
      <c r="H48">
        <f t="shared" si="33"/>
        <v>184.92500000000001</v>
      </c>
      <c r="I48">
        <f t="shared" ref="C48:J48" si="34">SUM(I30,I32:I34,I38,I39,I41)</f>
        <v>245.18300000000002</v>
      </c>
      <c r="J48">
        <f t="shared" si="34"/>
        <v>187.89571428571432</v>
      </c>
      <c r="L48" s="6" t="s">
        <v>27</v>
      </c>
      <c r="N48">
        <f>SUM(N30,N32:N34,N38,N39,N41)</f>
        <v>192.19200000000001</v>
      </c>
      <c r="O48">
        <f t="shared" ref="O48:T48" si="35">SUM(O30,O32:O34,O38,O39,O41)</f>
        <v>244.02300000000002</v>
      </c>
      <c r="P48">
        <f t="shared" si="35"/>
        <v>171.92999999999998</v>
      </c>
      <c r="Q48">
        <f t="shared" si="35"/>
        <v>175.46999999999997</v>
      </c>
      <c r="R48">
        <f t="shared" si="35"/>
        <v>182.62900000000002</v>
      </c>
      <c r="S48">
        <f t="shared" si="35"/>
        <v>202.87700000000001</v>
      </c>
      <c r="T48">
        <f t="shared" si="35"/>
        <v>269.24400000000003</v>
      </c>
      <c r="U48" s="3">
        <f t="shared" si="23"/>
        <v>205.48071428571433</v>
      </c>
    </row>
    <row r="49" spans="1:21" x14ac:dyDescent="0.25">
      <c r="P49"/>
      <c r="Q49"/>
      <c r="R49"/>
      <c r="S49"/>
      <c r="T49"/>
      <c r="U49"/>
    </row>
    <row r="50" spans="1:21" x14ac:dyDescent="0.25">
      <c r="P50"/>
      <c r="Q50"/>
      <c r="R50"/>
      <c r="S50"/>
      <c r="T50"/>
      <c r="U50"/>
    </row>
    <row r="51" spans="1:21" x14ac:dyDescent="0.25">
      <c r="A51" s="1" t="s">
        <v>19</v>
      </c>
      <c r="B51" s="1" t="s">
        <v>0</v>
      </c>
      <c r="C51" t="s">
        <v>21</v>
      </c>
      <c r="L51" s="1" t="s">
        <v>20</v>
      </c>
      <c r="M51" s="1" t="s">
        <v>0</v>
      </c>
      <c r="N51" t="s">
        <v>21</v>
      </c>
      <c r="P51"/>
      <c r="Q51"/>
      <c r="R51"/>
      <c r="S51"/>
      <c r="T51"/>
      <c r="U51"/>
    </row>
    <row r="52" spans="1:21" ht="15.75" thickBot="1" x14ac:dyDescent="0.3">
      <c r="A52" s="2"/>
      <c r="B52" s="2"/>
      <c r="C52" s="2" t="s">
        <v>29</v>
      </c>
      <c r="D52" s="2" t="s">
        <v>30</v>
      </c>
      <c r="E52" s="2" t="s">
        <v>31</v>
      </c>
      <c r="F52" s="2" t="s">
        <v>32</v>
      </c>
      <c r="G52" s="2" t="s">
        <v>33</v>
      </c>
      <c r="H52" s="2" t="s">
        <v>34</v>
      </c>
      <c r="I52" s="2" t="s">
        <v>35</v>
      </c>
      <c r="J52" s="2" t="s">
        <v>5</v>
      </c>
      <c r="L52" s="2"/>
      <c r="M52" s="2"/>
      <c r="N52" s="2" t="s">
        <v>29</v>
      </c>
      <c r="O52" s="2" t="s">
        <v>30</v>
      </c>
      <c r="P52" s="2" t="s">
        <v>31</v>
      </c>
      <c r="Q52" s="2" t="s">
        <v>32</v>
      </c>
      <c r="R52" s="2" t="s">
        <v>33</v>
      </c>
      <c r="S52" s="2" t="s">
        <v>34</v>
      </c>
      <c r="T52" s="2" t="s">
        <v>35</v>
      </c>
      <c r="U52" s="2" t="s">
        <v>5</v>
      </c>
    </row>
    <row r="53" spans="1:21" x14ac:dyDescent="0.25">
      <c r="A53" s="4" t="s">
        <v>4</v>
      </c>
      <c r="B53" s="5" t="s">
        <v>9</v>
      </c>
      <c r="C53" s="3" t="s">
        <v>50</v>
      </c>
      <c r="D53" s="3"/>
      <c r="E53" s="3"/>
      <c r="F53" s="3"/>
      <c r="G53" s="3"/>
      <c r="H53" s="3"/>
      <c r="I53" s="3"/>
      <c r="J53" s="3" t="s">
        <v>3</v>
      </c>
      <c r="L53" s="4" t="s">
        <v>4</v>
      </c>
      <c r="M53" s="5" t="s">
        <v>9</v>
      </c>
      <c r="N53" s="10" t="s">
        <v>3</v>
      </c>
      <c r="O53" s="3"/>
      <c r="U53" s="3" t="s">
        <v>3</v>
      </c>
    </row>
    <row r="54" spans="1:21" x14ac:dyDescent="0.25">
      <c r="A54" s="4" t="s">
        <v>4</v>
      </c>
      <c r="B54" s="3" t="s">
        <v>7</v>
      </c>
      <c r="C54" s="3">
        <v>129.08000000000001</v>
      </c>
      <c r="D54" s="3">
        <v>170.38</v>
      </c>
      <c r="E54" s="3">
        <v>98.12</v>
      </c>
      <c r="F54" s="7">
        <v>148.65</v>
      </c>
      <c r="G54" s="7">
        <v>114.69</v>
      </c>
      <c r="H54" s="7">
        <v>140.04</v>
      </c>
      <c r="I54" s="7">
        <v>153.1</v>
      </c>
      <c r="J54" s="3">
        <f t="shared" ref="J54:J65" si="36">AVERAGE(C54:I54)</f>
        <v>136.29428571428573</v>
      </c>
      <c r="L54" s="4" t="s">
        <v>4</v>
      </c>
      <c r="M54" s="3" t="s">
        <v>7</v>
      </c>
      <c r="N54" s="3">
        <v>118.97</v>
      </c>
      <c r="O54" s="3">
        <v>132.18</v>
      </c>
      <c r="P54" s="3">
        <v>89.51</v>
      </c>
      <c r="Q54" s="7">
        <v>107.52</v>
      </c>
      <c r="R54" s="7">
        <v>112.62</v>
      </c>
      <c r="S54" s="7">
        <v>114.88</v>
      </c>
      <c r="T54" s="7">
        <v>152.63999999999999</v>
      </c>
      <c r="U54" s="3">
        <f t="shared" ref="U54:U65" si="37">AVERAGE(N54:T54)</f>
        <v>118.33142857142856</v>
      </c>
    </row>
    <row r="55" spans="1:21" x14ac:dyDescent="0.25">
      <c r="A55" s="4" t="s">
        <v>8</v>
      </c>
      <c r="B55" s="3" t="s">
        <v>9</v>
      </c>
      <c r="C55" s="3">
        <v>2.95</v>
      </c>
      <c r="D55" s="3">
        <v>3.83</v>
      </c>
      <c r="E55" s="3">
        <v>1.86</v>
      </c>
      <c r="F55" s="7">
        <v>8.7200000000000006</v>
      </c>
      <c r="G55" s="7">
        <v>3.71</v>
      </c>
      <c r="H55" s="7">
        <v>3.85</v>
      </c>
      <c r="I55" s="7">
        <v>3.04</v>
      </c>
      <c r="J55" s="3">
        <f t="shared" si="36"/>
        <v>3.9942857142857142</v>
      </c>
      <c r="L55" s="4" t="s">
        <v>6</v>
      </c>
      <c r="M55" s="3" t="s">
        <v>9</v>
      </c>
      <c r="N55" s="3">
        <v>2623.31</v>
      </c>
      <c r="O55" s="3">
        <v>2604.15</v>
      </c>
      <c r="P55" s="3">
        <v>2616.06</v>
      </c>
      <c r="Q55" s="7">
        <v>2623.22</v>
      </c>
      <c r="R55" s="7">
        <v>2611.9699999999998</v>
      </c>
      <c r="S55" s="7">
        <v>2630.88</v>
      </c>
      <c r="T55" s="7">
        <v>2645.52</v>
      </c>
      <c r="U55" s="3">
        <f t="shared" si="37"/>
        <v>2622.1585714285716</v>
      </c>
    </row>
    <row r="56" spans="1:21" x14ac:dyDescent="0.25">
      <c r="A56" s="4" t="s">
        <v>8</v>
      </c>
      <c r="B56" s="3" t="s">
        <v>7</v>
      </c>
      <c r="C56" s="3">
        <v>0.06</v>
      </c>
      <c r="D56" s="3">
        <v>0.03</v>
      </c>
      <c r="E56" s="3">
        <v>0.02</v>
      </c>
      <c r="F56" s="7">
        <v>0.13</v>
      </c>
      <c r="G56" s="7">
        <v>0.28000000000000003</v>
      </c>
      <c r="H56" s="7">
        <v>0.03</v>
      </c>
      <c r="I56" s="7">
        <v>0.05</v>
      </c>
      <c r="J56" s="3">
        <f t="shared" si="36"/>
        <v>8.5714285714285729E-2</v>
      </c>
      <c r="L56" s="4" t="s">
        <v>6</v>
      </c>
      <c r="M56" s="3" t="s">
        <v>7</v>
      </c>
      <c r="N56" s="3">
        <v>26.11</v>
      </c>
      <c r="O56" s="3">
        <v>26.23</v>
      </c>
      <c r="P56" s="3">
        <v>26.41</v>
      </c>
      <c r="Q56" s="7">
        <v>26.31</v>
      </c>
      <c r="R56" s="7">
        <v>26.23</v>
      </c>
      <c r="S56" s="7">
        <v>25.92</v>
      </c>
      <c r="T56" s="7">
        <v>26.33</v>
      </c>
      <c r="U56" s="3">
        <f t="shared" si="37"/>
        <v>26.219999999999995</v>
      </c>
    </row>
    <row r="57" spans="1:21" x14ac:dyDescent="0.25">
      <c r="A57" s="4" t="s">
        <v>10</v>
      </c>
      <c r="B57" s="3"/>
      <c r="C57" s="7">
        <v>4.66</v>
      </c>
      <c r="D57" s="7">
        <v>1.89</v>
      </c>
      <c r="E57" s="7">
        <v>2.93</v>
      </c>
      <c r="F57" s="7">
        <v>9.39</v>
      </c>
      <c r="G57" s="7">
        <v>8.11</v>
      </c>
      <c r="H57" s="7">
        <v>3.18</v>
      </c>
      <c r="I57" s="7">
        <v>6.36</v>
      </c>
      <c r="J57" s="3">
        <f t="shared" si="36"/>
        <v>5.217142857142858</v>
      </c>
      <c r="L57" s="4" t="s">
        <v>10</v>
      </c>
      <c r="M57" s="3"/>
      <c r="N57" s="7">
        <v>30.2</v>
      </c>
      <c r="O57" s="7">
        <v>4.97</v>
      </c>
      <c r="P57" s="7">
        <v>2.84</v>
      </c>
      <c r="Q57" s="7">
        <v>2.3199999999999998</v>
      </c>
      <c r="R57" s="7">
        <v>2.87</v>
      </c>
      <c r="S57" s="7">
        <v>2.85</v>
      </c>
      <c r="T57" s="7">
        <v>1.56</v>
      </c>
      <c r="U57" s="3">
        <f t="shared" si="37"/>
        <v>6.8014285714285725</v>
      </c>
    </row>
    <row r="58" spans="1:21" x14ac:dyDescent="0.25">
      <c r="A58" s="4" t="s">
        <v>11</v>
      </c>
      <c r="B58" s="3"/>
      <c r="C58" s="7">
        <v>6.66</v>
      </c>
      <c r="D58" s="7">
        <v>6.35</v>
      </c>
      <c r="E58" s="7">
        <v>7.41</v>
      </c>
      <c r="F58" s="7">
        <v>10.38</v>
      </c>
      <c r="G58" s="7">
        <v>6.33</v>
      </c>
      <c r="H58" s="7">
        <v>4.8099999999999996</v>
      </c>
      <c r="I58" s="7">
        <v>4.53</v>
      </c>
      <c r="J58" s="3">
        <f t="shared" si="36"/>
        <v>6.6385714285714297</v>
      </c>
      <c r="L58" s="4" t="s">
        <v>11</v>
      </c>
      <c r="M58" s="3"/>
      <c r="N58" s="7">
        <v>5.0599999999999996</v>
      </c>
      <c r="O58" s="7">
        <v>4.88</v>
      </c>
      <c r="P58" s="7">
        <v>6.82</v>
      </c>
      <c r="Q58" s="7">
        <v>5.61</v>
      </c>
      <c r="R58" s="7">
        <v>4.57</v>
      </c>
      <c r="S58" s="7">
        <v>7.6</v>
      </c>
      <c r="T58" s="7">
        <v>6.77</v>
      </c>
      <c r="U58" s="3">
        <f t="shared" si="37"/>
        <v>5.9014285714285721</v>
      </c>
    </row>
    <row r="59" spans="1:21" x14ac:dyDescent="0.25">
      <c r="A59" s="4" t="s">
        <v>15</v>
      </c>
      <c r="B59" s="3" t="s">
        <v>53</v>
      </c>
      <c r="C59" s="7">
        <v>63.2</v>
      </c>
      <c r="D59" s="7">
        <v>65.61</v>
      </c>
      <c r="E59" s="7">
        <v>66.55</v>
      </c>
      <c r="F59" s="7">
        <v>67.17</v>
      </c>
      <c r="G59" s="7">
        <v>61.67</v>
      </c>
      <c r="H59" s="7">
        <v>60.39</v>
      </c>
      <c r="I59" s="7">
        <v>58.17</v>
      </c>
      <c r="J59" s="3">
        <f t="shared" si="36"/>
        <v>63.251428571428576</v>
      </c>
      <c r="L59" s="4" t="s">
        <v>15</v>
      </c>
      <c r="M59" s="3" t="s">
        <v>53</v>
      </c>
      <c r="N59" s="7">
        <v>59.5</v>
      </c>
      <c r="O59" s="7">
        <v>59</v>
      </c>
      <c r="P59" s="7">
        <v>61.49</v>
      </c>
      <c r="Q59" s="7">
        <v>59.64</v>
      </c>
      <c r="R59" s="7">
        <v>60.62</v>
      </c>
      <c r="S59" s="7">
        <v>59.2</v>
      </c>
      <c r="T59" s="7">
        <v>65.27</v>
      </c>
      <c r="U59" s="3">
        <f t="shared" si="37"/>
        <v>60.674285714285709</v>
      </c>
    </row>
    <row r="60" spans="1:21" x14ac:dyDescent="0.25">
      <c r="A60" s="4" t="s">
        <v>16</v>
      </c>
      <c r="B60" s="3" t="s">
        <v>54</v>
      </c>
      <c r="C60" s="7">
        <v>521.66999999999996</v>
      </c>
      <c r="D60" s="7">
        <v>431.77</v>
      </c>
      <c r="E60" s="7">
        <v>405.65</v>
      </c>
      <c r="F60" s="7">
        <v>420.27</v>
      </c>
      <c r="G60" s="7">
        <v>518.41999999999996</v>
      </c>
      <c r="H60" s="7">
        <v>403.85</v>
      </c>
      <c r="I60" s="7">
        <v>382.81</v>
      </c>
      <c r="J60" s="3">
        <f t="shared" si="36"/>
        <v>440.63428571428568</v>
      </c>
      <c r="L60" s="4" t="s">
        <v>16</v>
      </c>
      <c r="M60" s="3" t="s">
        <v>54</v>
      </c>
      <c r="N60" s="7">
        <v>381.25</v>
      </c>
      <c r="O60" s="7">
        <v>375.81</v>
      </c>
      <c r="P60" s="7">
        <v>379.67</v>
      </c>
      <c r="Q60" s="7">
        <v>484.68</v>
      </c>
      <c r="R60" s="7">
        <v>380.24</v>
      </c>
      <c r="S60" s="7">
        <v>490.21</v>
      </c>
      <c r="T60" s="7">
        <v>402.71</v>
      </c>
      <c r="U60" s="3">
        <f t="shared" si="37"/>
        <v>413.51000000000005</v>
      </c>
    </row>
    <row r="61" spans="1:21" x14ac:dyDescent="0.25">
      <c r="A61" s="4" t="s">
        <v>12</v>
      </c>
      <c r="B61" s="3" t="s">
        <v>17</v>
      </c>
      <c r="C61" s="7">
        <v>0.04</v>
      </c>
      <c r="D61" s="7">
        <v>0.05</v>
      </c>
      <c r="E61" s="7">
        <v>0.05</v>
      </c>
      <c r="F61" s="7">
        <v>0.04</v>
      </c>
      <c r="G61" s="7">
        <v>0.05</v>
      </c>
      <c r="H61" s="7">
        <v>0.04</v>
      </c>
      <c r="I61" s="7">
        <v>0.05</v>
      </c>
      <c r="J61" s="3">
        <f t="shared" si="36"/>
        <v>4.5714285714285714E-2</v>
      </c>
      <c r="L61" s="4" t="s">
        <v>12</v>
      </c>
      <c r="M61" s="3" t="s">
        <v>17</v>
      </c>
      <c r="N61" s="7">
        <v>0.05</v>
      </c>
      <c r="O61" s="7">
        <v>0.03</v>
      </c>
      <c r="P61" s="7">
        <v>0.06</v>
      </c>
      <c r="Q61" s="7">
        <v>0.03</v>
      </c>
      <c r="R61" s="7">
        <v>0.03</v>
      </c>
      <c r="S61" s="7">
        <v>0.04</v>
      </c>
      <c r="T61" s="7">
        <v>0.03</v>
      </c>
      <c r="U61" s="3">
        <f t="shared" si="37"/>
        <v>3.8571428571428576E-2</v>
      </c>
    </row>
    <row r="62" spans="1:21" x14ac:dyDescent="0.25">
      <c r="A62" s="4" t="s">
        <v>12</v>
      </c>
      <c r="B62" s="3" t="s">
        <v>18</v>
      </c>
      <c r="C62" s="7">
        <v>0.05</v>
      </c>
      <c r="D62" s="7">
        <v>0.05</v>
      </c>
      <c r="E62" s="7">
        <v>0.05</v>
      </c>
      <c r="F62" s="7">
        <v>0.05</v>
      </c>
      <c r="G62" s="7">
        <v>0.05</v>
      </c>
      <c r="H62" s="7">
        <v>0.03</v>
      </c>
      <c r="I62" s="7">
        <v>0.04</v>
      </c>
      <c r="J62" s="3">
        <f t="shared" si="36"/>
        <v>4.5714285714285714E-2</v>
      </c>
      <c r="L62" s="4" t="s">
        <v>12</v>
      </c>
      <c r="M62" s="3" t="s">
        <v>18</v>
      </c>
      <c r="N62" s="7">
        <v>0.06</v>
      </c>
      <c r="O62" s="7">
        <v>0.03</v>
      </c>
      <c r="P62" s="7">
        <v>0.05</v>
      </c>
      <c r="Q62" s="7">
        <v>0.03</v>
      </c>
      <c r="R62" s="7">
        <v>0.04</v>
      </c>
      <c r="S62" s="7">
        <v>0.04</v>
      </c>
      <c r="T62" s="7">
        <v>0.03</v>
      </c>
      <c r="U62" s="3">
        <f t="shared" si="37"/>
        <v>0.04</v>
      </c>
    </row>
    <row r="63" spans="1:21" x14ac:dyDescent="0.25">
      <c r="A63" s="4" t="s">
        <v>13</v>
      </c>
      <c r="B63" s="3"/>
      <c r="C63" s="7">
        <v>0.34</v>
      </c>
      <c r="D63" s="7">
        <v>0.33</v>
      </c>
      <c r="E63" s="7">
        <v>0.34</v>
      </c>
      <c r="F63" s="7">
        <v>0.36</v>
      </c>
      <c r="G63" s="7">
        <v>0.33</v>
      </c>
      <c r="H63" s="7">
        <v>0.33</v>
      </c>
      <c r="I63" s="7">
        <v>0.33</v>
      </c>
      <c r="J63" s="3">
        <f t="shared" si="36"/>
        <v>0.33714285714285719</v>
      </c>
      <c r="L63" s="4" t="s">
        <v>13</v>
      </c>
      <c r="M63" s="3"/>
      <c r="N63" s="7">
        <v>0.37</v>
      </c>
      <c r="O63" s="7">
        <v>0.33</v>
      </c>
      <c r="P63" s="7">
        <v>0.35</v>
      </c>
      <c r="Q63" s="7">
        <v>0.33</v>
      </c>
      <c r="R63" s="7">
        <v>3.33</v>
      </c>
      <c r="S63" s="7">
        <v>0.31</v>
      </c>
      <c r="T63" s="7">
        <v>0.34</v>
      </c>
      <c r="U63" s="3">
        <f t="shared" si="37"/>
        <v>0.76571428571428568</v>
      </c>
    </row>
    <row r="64" spans="1:21" x14ac:dyDescent="0.25">
      <c r="A64" s="4" t="s">
        <v>14</v>
      </c>
      <c r="B64" s="3" t="s">
        <v>9</v>
      </c>
      <c r="C64" s="7">
        <v>9.83</v>
      </c>
      <c r="D64" s="7">
        <v>9.92</v>
      </c>
      <c r="E64" s="7">
        <v>10.02</v>
      </c>
      <c r="F64" s="7">
        <v>9.73</v>
      </c>
      <c r="G64" s="7">
        <v>9.57</v>
      </c>
      <c r="H64" s="7">
        <v>9.3000000000000007</v>
      </c>
      <c r="I64" s="7">
        <v>9.1300000000000008</v>
      </c>
      <c r="J64" s="3">
        <f t="shared" si="36"/>
        <v>9.6428571428571423</v>
      </c>
      <c r="L64" s="4" t="s">
        <v>14</v>
      </c>
      <c r="M64" s="3" t="s">
        <v>9</v>
      </c>
      <c r="N64" s="7">
        <v>9.27</v>
      </c>
      <c r="O64" s="7">
        <v>9.34</v>
      </c>
      <c r="P64" s="7">
        <v>9.19</v>
      </c>
      <c r="Q64" s="7">
        <v>9.15</v>
      </c>
      <c r="R64" s="7">
        <v>9.4499999999999993</v>
      </c>
      <c r="S64" s="7">
        <v>9.11</v>
      </c>
      <c r="T64" s="7">
        <v>9.39</v>
      </c>
      <c r="U64" s="3">
        <f t="shared" si="37"/>
        <v>9.2714285714285705</v>
      </c>
    </row>
    <row r="65" spans="1:21" x14ac:dyDescent="0.25">
      <c r="A65" s="4" t="s">
        <v>14</v>
      </c>
      <c r="B65" s="3" t="s">
        <v>7</v>
      </c>
      <c r="C65" s="7">
        <v>0.13</v>
      </c>
      <c r="D65" s="7">
        <v>0.11</v>
      </c>
      <c r="E65" s="7">
        <v>0.11</v>
      </c>
      <c r="F65" s="7">
        <v>0.12</v>
      </c>
      <c r="G65" s="7">
        <v>0.12</v>
      </c>
      <c r="H65" s="7">
        <v>0.11</v>
      </c>
      <c r="I65" s="7">
        <v>0.11</v>
      </c>
      <c r="J65" s="3">
        <f t="shared" si="36"/>
        <v>0.1157142857142857</v>
      </c>
      <c r="L65" s="4" t="s">
        <v>14</v>
      </c>
      <c r="M65" s="3" t="s">
        <v>7</v>
      </c>
      <c r="N65" s="7">
        <v>0.14000000000000001</v>
      </c>
      <c r="O65" s="7">
        <v>0.11</v>
      </c>
      <c r="P65" s="7">
        <v>0.13</v>
      </c>
      <c r="Q65" s="7">
        <v>0.12</v>
      </c>
      <c r="R65" s="7">
        <v>0.14000000000000001</v>
      </c>
      <c r="S65" s="7">
        <v>0.1</v>
      </c>
      <c r="T65" s="7">
        <v>0.11</v>
      </c>
      <c r="U65" s="3">
        <f t="shared" si="37"/>
        <v>0.12142857142857143</v>
      </c>
    </row>
    <row r="66" spans="1:21" x14ac:dyDescent="0.25">
      <c r="A66" s="4"/>
      <c r="B66" s="3"/>
      <c r="L66" s="4"/>
      <c r="M66" s="3"/>
      <c r="P66"/>
      <c r="Q66"/>
      <c r="R66"/>
      <c r="S66"/>
      <c r="T66"/>
      <c r="U66"/>
    </row>
    <row r="67" spans="1:21" x14ac:dyDescent="0.25">
      <c r="A67" s="4" t="s">
        <v>24</v>
      </c>
      <c r="B67" s="3"/>
      <c r="J67" t="s">
        <v>28</v>
      </c>
      <c r="L67" s="4" t="s">
        <v>24</v>
      </c>
      <c r="M67" s="3"/>
      <c r="P67"/>
      <c r="Q67"/>
      <c r="R67"/>
      <c r="S67"/>
      <c r="T67"/>
      <c r="U67"/>
    </row>
    <row r="68" spans="1:21" ht="30" x14ac:dyDescent="0.25">
      <c r="A68" s="8" t="s">
        <v>25</v>
      </c>
      <c r="B68" s="3"/>
      <c r="C68">
        <f>SUM(C54:C59,C61:C65)</f>
        <v>217.00000000000003</v>
      </c>
      <c r="D68">
        <f t="shared" ref="D68:J68" si="38">SUM(D54:D59,D61:D65)</f>
        <v>258.55</v>
      </c>
      <c r="E68">
        <f t="shared" si="38"/>
        <v>187.46000000000004</v>
      </c>
      <c r="F68">
        <f t="shared" si="38"/>
        <v>254.74</v>
      </c>
      <c r="G68">
        <f t="shared" si="38"/>
        <v>204.91000000000005</v>
      </c>
      <c r="H68">
        <f t="shared" si="38"/>
        <v>222.11000000000004</v>
      </c>
      <c r="I68">
        <f t="shared" si="38"/>
        <v>234.91000000000003</v>
      </c>
      <c r="J68">
        <f t="shared" si="38"/>
        <v>225.66857142857145</v>
      </c>
      <c r="L68" s="8" t="s">
        <v>25</v>
      </c>
      <c r="M68" s="3"/>
      <c r="N68">
        <f>SUM(N54:N59,N61:N65)</f>
        <v>2873.0399999999995</v>
      </c>
      <c r="O68">
        <f t="shared" ref="O68:U68" si="39">SUM(O54:O59,O61:O65)</f>
        <v>2841.2500000000005</v>
      </c>
      <c r="P68">
        <f t="shared" si="39"/>
        <v>2812.9100000000003</v>
      </c>
      <c r="Q68">
        <f t="shared" si="39"/>
        <v>2834.28</v>
      </c>
      <c r="R68">
        <f t="shared" si="39"/>
        <v>2831.8699999999994</v>
      </c>
      <c r="S68">
        <f t="shared" si="39"/>
        <v>2850.93</v>
      </c>
      <c r="T68">
        <f t="shared" si="39"/>
        <v>2907.9900000000002</v>
      </c>
      <c r="U68">
        <f t="shared" si="39"/>
        <v>2850.3242857142855</v>
      </c>
    </row>
    <row r="69" spans="1:21" ht="30" x14ac:dyDescent="0.25">
      <c r="A69" s="8" t="s">
        <v>26</v>
      </c>
      <c r="B69" s="3"/>
      <c r="C69">
        <f>SUM(C54:C58,C60:C65)</f>
        <v>675.46999999999991</v>
      </c>
      <c r="D69">
        <f t="shared" ref="D69:J69" si="40">SUM(D54:D58,D60:D65)</f>
        <v>624.70999999999992</v>
      </c>
      <c r="E69">
        <f t="shared" si="40"/>
        <v>526.55999999999995</v>
      </c>
      <c r="F69">
        <f t="shared" si="40"/>
        <v>607.83999999999992</v>
      </c>
      <c r="G69">
        <f t="shared" si="40"/>
        <v>661.66</v>
      </c>
      <c r="H69">
        <f t="shared" si="40"/>
        <v>565.56999999999994</v>
      </c>
      <c r="I69">
        <f t="shared" si="40"/>
        <v>559.54999999999995</v>
      </c>
      <c r="J69">
        <f t="shared" si="40"/>
        <v>603.05142857142857</v>
      </c>
      <c r="L69" s="8" t="s">
        <v>26</v>
      </c>
      <c r="M69" s="3"/>
      <c r="N69">
        <f>SUM(N54:N58,N60:N65)</f>
        <v>3194.7899999999995</v>
      </c>
      <c r="O69">
        <f t="shared" ref="O69:U69" si="41">SUM(O54:O58,O60:O65)</f>
        <v>3158.0600000000004</v>
      </c>
      <c r="P69">
        <f t="shared" si="41"/>
        <v>3131.0900000000006</v>
      </c>
      <c r="Q69">
        <f t="shared" si="41"/>
        <v>3259.32</v>
      </c>
      <c r="R69">
        <f t="shared" si="41"/>
        <v>3151.49</v>
      </c>
      <c r="S69">
        <f t="shared" si="41"/>
        <v>3281.94</v>
      </c>
      <c r="T69">
        <f t="shared" si="41"/>
        <v>3245.4300000000003</v>
      </c>
      <c r="U69">
        <f t="shared" si="41"/>
        <v>3203.16</v>
      </c>
    </row>
    <row r="70" spans="1:21" x14ac:dyDescent="0.25">
      <c r="A70" s="6" t="s">
        <v>22</v>
      </c>
      <c r="C70">
        <f>SUM(C55,C59,C64)</f>
        <v>75.98</v>
      </c>
      <c r="D70">
        <f t="shared" ref="D70:J70" si="42">SUM(D55,D59,D64)</f>
        <v>79.36</v>
      </c>
      <c r="E70">
        <f t="shared" si="42"/>
        <v>78.429999999999993</v>
      </c>
      <c r="F70">
        <f t="shared" si="42"/>
        <v>85.62</v>
      </c>
      <c r="G70">
        <f t="shared" si="42"/>
        <v>74.949999999999989</v>
      </c>
      <c r="H70">
        <f t="shared" si="42"/>
        <v>73.539999999999992</v>
      </c>
      <c r="I70">
        <f t="shared" si="42"/>
        <v>70.34</v>
      </c>
      <c r="J70">
        <f t="shared" si="42"/>
        <v>76.888571428571424</v>
      </c>
      <c r="L70" s="6" t="s">
        <v>22</v>
      </c>
      <c r="N70">
        <f>SUM(N55,N59,N64)</f>
        <v>2692.08</v>
      </c>
      <c r="O70">
        <f t="shared" ref="O70:U70" si="43">SUM(O55,O59,O64)</f>
        <v>2672.4900000000002</v>
      </c>
      <c r="P70">
        <f t="shared" si="43"/>
        <v>2686.74</v>
      </c>
      <c r="Q70">
        <f t="shared" si="43"/>
        <v>2692.0099999999998</v>
      </c>
      <c r="R70">
        <f t="shared" si="43"/>
        <v>2682.0399999999995</v>
      </c>
      <c r="S70">
        <f t="shared" si="43"/>
        <v>2699.19</v>
      </c>
      <c r="T70">
        <f t="shared" si="43"/>
        <v>2720.18</v>
      </c>
      <c r="U70">
        <f t="shared" si="43"/>
        <v>2692.1042857142861</v>
      </c>
    </row>
    <row r="71" spans="1:21" x14ac:dyDescent="0.25">
      <c r="A71" s="6" t="s">
        <v>23</v>
      </c>
      <c r="C71">
        <f>SUM(C55,C60,C64)</f>
        <v>534.45000000000005</v>
      </c>
      <c r="D71">
        <f t="shared" ref="D71:J71" si="44">SUM(D55,D60,D64)</f>
        <v>445.52</v>
      </c>
      <c r="E71">
        <f t="shared" si="44"/>
        <v>417.53</v>
      </c>
      <c r="F71">
        <f t="shared" si="44"/>
        <v>438.72</v>
      </c>
      <c r="G71">
        <f t="shared" si="44"/>
        <v>531.70000000000005</v>
      </c>
      <c r="H71">
        <f t="shared" si="44"/>
        <v>417.00000000000006</v>
      </c>
      <c r="I71">
        <f t="shared" si="44"/>
        <v>394.98</v>
      </c>
      <c r="J71">
        <f t="shared" si="44"/>
        <v>454.27142857142854</v>
      </c>
      <c r="L71" s="6" t="s">
        <v>23</v>
      </c>
      <c r="N71">
        <f>SUM(N55,N60,N64)</f>
        <v>3013.83</v>
      </c>
      <c r="O71">
        <f t="shared" ref="O71:U71" si="45">SUM(O55,O60,O64)</f>
        <v>2989.3</v>
      </c>
      <c r="P71">
        <f t="shared" si="45"/>
        <v>3004.92</v>
      </c>
      <c r="Q71">
        <f t="shared" si="45"/>
        <v>3117.0499999999997</v>
      </c>
      <c r="R71">
        <f t="shared" si="45"/>
        <v>3001.66</v>
      </c>
      <c r="S71">
        <f t="shared" si="45"/>
        <v>3130.2000000000003</v>
      </c>
      <c r="T71">
        <f t="shared" si="45"/>
        <v>3057.62</v>
      </c>
      <c r="U71">
        <f t="shared" si="45"/>
        <v>3044.9400000000005</v>
      </c>
    </row>
    <row r="72" spans="1:21" x14ac:dyDescent="0.25">
      <c r="A72" s="6" t="s">
        <v>27</v>
      </c>
      <c r="C72">
        <f>SUM(C54,C56:C58,C62,C63,C65)</f>
        <v>140.98000000000002</v>
      </c>
      <c r="D72">
        <f t="shared" ref="D72:J72" si="46">SUM(D54,D56:D58,D62,D63,D65)</f>
        <v>179.14000000000001</v>
      </c>
      <c r="E72">
        <f t="shared" si="46"/>
        <v>108.98</v>
      </c>
      <c r="F72">
        <f t="shared" si="46"/>
        <v>169.08000000000004</v>
      </c>
      <c r="G72">
        <f t="shared" si="46"/>
        <v>129.91000000000003</v>
      </c>
      <c r="H72">
        <f t="shared" si="46"/>
        <v>148.53000000000003</v>
      </c>
      <c r="I72">
        <f t="shared" si="46"/>
        <v>164.52000000000004</v>
      </c>
      <c r="J72">
        <f t="shared" si="46"/>
        <v>148.73428571428573</v>
      </c>
      <c r="L72" s="6" t="s">
        <v>27</v>
      </c>
      <c r="N72">
        <f>SUM(N54,N56:N58,N62,N63,N65)</f>
        <v>180.90999999999997</v>
      </c>
      <c r="O72">
        <f t="shared" ref="O72:U72" si="47">SUM(O54,O56:O58,O62,O63,O65)</f>
        <v>168.73000000000002</v>
      </c>
      <c r="P72">
        <f t="shared" si="47"/>
        <v>126.11</v>
      </c>
      <c r="Q72">
        <f t="shared" si="47"/>
        <v>142.24</v>
      </c>
      <c r="R72">
        <f t="shared" si="47"/>
        <v>149.79999999999998</v>
      </c>
      <c r="S72">
        <f t="shared" si="47"/>
        <v>151.69999999999999</v>
      </c>
      <c r="T72">
        <f t="shared" si="47"/>
        <v>187.78</v>
      </c>
      <c r="U72">
        <f t="shared" si="47"/>
        <v>158.18142857142854</v>
      </c>
    </row>
    <row r="74" spans="1:21" x14ac:dyDescent="0.25">
      <c r="A74" s="10" t="s">
        <v>51</v>
      </c>
    </row>
    <row r="75" spans="1:21" x14ac:dyDescent="0.25">
      <c r="A75" s="10" t="s">
        <v>52</v>
      </c>
      <c r="B75" s="3"/>
      <c r="C75" s="3"/>
      <c r="D75" s="3"/>
      <c r="E75" s="3"/>
      <c r="F75" s="3"/>
      <c r="G75" s="3"/>
      <c r="H75" s="3"/>
      <c r="I75" s="3"/>
      <c r="J75" s="3"/>
    </row>
    <row r="76" spans="1:21" x14ac:dyDescent="0.25">
      <c r="A76" s="10" t="s">
        <v>55</v>
      </c>
      <c r="B76" s="3"/>
      <c r="C76" s="3"/>
      <c r="D76" s="3"/>
      <c r="E76" s="3"/>
      <c r="F76" s="3"/>
      <c r="G76" s="3"/>
      <c r="H76" s="3"/>
      <c r="I76" s="3"/>
      <c r="J76" s="3"/>
    </row>
    <row r="77" spans="1:21" x14ac:dyDescent="0.25">
      <c r="A77" s="3"/>
      <c r="B77" s="3"/>
      <c r="C77" s="3"/>
      <c r="D77" s="3"/>
      <c r="E77" s="3"/>
      <c r="F77" s="3"/>
      <c r="G77" s="3"/>
      <c r="H77" s="3"/>
      <c r="I77" s="3"/>
      <c r="J77" s="3"/>
    </row>
    <row r="78" spans="1:21" x14ac:dyDescent="0.25">
      <c r="A78" s="3"/>
      <c r="B78" s="3"/>
      <c r="C78" s="3"/>
      <c r="D78" s="3"/>
      <c r="E78" s="3"/>
      <c r="F78" s="3"/>
      <c r="G78" s="3"/>
      <c r="H78" s="3"/>
      <c r="I78" s="3"/>
      <c r="J78" s="3"/>
    </row>
    <row r="79" spans="1:21" x14ac:dyDescent="0.25">
      <c r="A79" s="3"/>
      <c r="B79" s="3"/>
      <c r="C79" s="3"/>
      <c r="D79" s="3"/>
      <c r="E79" s="3"/>
      <c r="F79" s="3"/>
      <c r="G79" s="3"/>
      <c r="H79" s="3"/>
      <c r="I79" s="3"/>
      <c r="J79" s="3"/>
    </row>
    <row r="80" spans="1:21" x14ac:dyDescent="0.25">
      <c r="A80" s="3"/>
      <c r="B80" s="3"/>
      <c r="C80" s="3"/>
      <c r="D80" s="3"/>
      <c r="E80" s="3"/>
      <c r="F80" s="3"/>
      <c r="G80" s="3"/>
      <c r="H80" s="3"/>
      <c r="I80" s="3"/>
      <c r="J80" s="3"/>
    </row>
    <row r="81" spans="1:10" x14ac:dyDescent="0.25">
      <c r="A81" s="3"/>
      <c r="B81" s="3"/>
      <c r="C81" s="3"/>
      <c r="D81" s="3"/>
      <c r="E81" s="3"/>
      <c r="F81" s="3"/>
      <c r="G81" s="3"/>
      <c r="H81" s="3"/>
      <c r="I81" s="3"/>
      <c r="J81" s="3"/>
    </row>
    <row r="82" spans="1:10" x14ac:dyDescent="0.25">
      <c r="A82" s="3"/>
      <c r="B82" s="3"/>
      <c r="C82" s="3"/>
      <c r="D82" s="3"/>
      <c r="E82" s="3"/>
      <c r="F82" s="3"/>
      <c r="G82" s="3"/>
      <c r="H82" s="3"/>
      <c r="I82" s="3"/>
      <c r="J82" s="3"/>
    </row>
    <row r="83" spans="1:10" x14ac:dyDescent="0.25">
      <c r="A83" s="3"/>
      <c r="B83" s="3"/>
      <c r="C83" s="3"/>
      <c r="D83" s="3"/>
      <c r="E83" s="3"/>
      <c r="F83" s="3"/>
      <c r="G83" s="3"/>
      <c r="H83" s="3"/>
      <c r="I83" s="3"/>
      <c r="J83" s="3"/>
    </row>
    <row r="84" spans="1:10" x14ac:dyDescent="0.25">
      <c r="A84" s="3"/>
      <c r="B84" s="3"/>
      <c r="C84" s="3"/>
      <c r="D84" s="3"/>
      <c r="E84" s="3"/>
      <c r="F84" s="3"/>
      <c r="G84" s="3"/>
      <c r="H84" s="3"/>
      <c r="I84" s="3"/>
      <c r="J84" s="3"/>
    </row>
    <row r="85" spans="1:10" x14ac:dyDescent="0.25">
      <c r="A85" s="3"/>
      <c r="B85" s="3"/>
      <c r="C85" s="3"/>
      <c r="D85" s="3"/>
      <c r="E85" s="3"/>
      <c r="F85" s="3"/>
      <c r="G85" s="3"/>
      <c r="H85" s="3"/>
      <c r="I85" s="3"/>
      <c r="J85" s="3"/>
    </row>
    <row r="86" spans="1:10" x14ac:dyDescent="0.25">
      <c r="A86" s="3"/>
      <c r="B86" s="3"/>
      <c r="C86" s="3"/>
      <c r="D86" s="3"/>
      <c r="E86" s="3"/>
      <c r="F86" s="3"/>
      <c r="G86" s="3"/>
      <c r="H86" s="3"/>
      <c r="I86" s="3"/>
      <c r="J86" s="3"/>
    </row>
    <row r="87" spans="1:10" x14ac:dyDescent="0.25">
      <c r="A87" s="3"/>
      <c r="B87" s="3"/>
      <c r="C87" s="3"/>
      <c r="D87" s="3"/>
      <c r="E87" s="3"/>
      <c r="F87" s="3"/>
      <c r="G87" s="3"/>
      <c r="H87" s="3"/>
      <c r="I87" s="3"/>
      <c r="J87" s="3"/>
    </row>
    <row r="88" spans="1:10" x14ac:dyDescent="0.25">
      <c r="A88" s="3"/>
      <c r="B88" s="3"/>
      <c r="C88" s="3"/>
      <c r="D88" s="3"/>
      <c r="E88" s="3"/>
      <c r="F88" s="3"/>
      <c r="G88" s="3"/>
      <c r="H88" s="3"/>
      <c r="I88" s="3"/>
      <c r="J88" s="3"/>
    </row>
    <row r="90" spans="1:10" x14ac:dyDescent="0.25">
      <c r="A90" s="3"/>
      <c r="B90" s="3"/>
      <c r="C90" s="3"/>
      <c r="D90" s="3"/>
      <c r="E90" s="3"/>
      <c r="F90" s="3"/>
      <c r="G90" s="3"/>
      <c r="H90" s="3"/>
      <c r="I90" s="3"/>
      <c r="J90" s="3"/>
    </row>
    <row r="91" spans="1:10" x14ac:dyDescent="0.25">
      <c r="A91" s="3"/>
      <c r="B91" s="3"/>
      <c r="C91" s="3"/>
      <c r="D91" s="3"/>
      <c r="E91" s="3"/>
      <c r="F91" s="3"/>
      <c r="G91" s="3"/>
      <c r="H91" s="3"/>
      <c r="I91" s="3"/>
      <c r="J91" s="3"/>
    </row>
    <row r="92" spans="1:10" x14ac:dyDescent="0.25">
      <c r="A92" s="3"/>
      <c r="B92" s="3"/>
      <c r="C92" s="3"/>
      <c r="D92" s="3"/>
      <c r="E92" s="3"/>
      <c r="F92" s="3"/>
      <c r="G92" s="3"/>
      <c r="H92" s="3"/>
      <c r="I92" s="3"/>
      <c r="J92" s="3"/>
    </row>
    <row r="95" spans="1:10" x14ac:dyDescent="0.25">
      <c r="A95" s="3"/>
      <c r="B95" s="3"/>
      <c r="C95" s="3"/>
      <c r="D95" s="3"/>
      <c r="E95" s="3"/>
      <c r="F95" s="3"/>
      <c r="G95" s="3"/>
      <c r="H95" s="3"/>
      <c r="I95" s="3"/>
      <c r="J95" s="3"/>
    </row>
    <row r="96" spans="1:10" x14ac:dyDescent="0.25">
      <c r="A96" s="3"/>
      <c r="B96" s="3"/>
      <c r="C96" s="3"/>
      <c r="D96" s="3"/>
      <c r="E96" s="3"/>
      <c r="F96" s="3"/>
      <c r="G96" s="3"/>
      <c r="H96" s="3"/>
      <c r="I96" s="3"/>
      <c r="J96" s="3"/>
    </row>
    <row r="97" spans="1:10" x14ac:dyDescent="0.25">
      <c r="A97" s="3"/>
      <c r="B97" s="3"/>
      <c r="C97" s="3"/>
      <c r="D97" s="3"/>
      <c r="E97" s="3"/>
      <c r="F97" s="3"/>
      <c r="G97" s="3"/>
      <c r="H97" s="3"/>
      <c r="I97" s="3"/>
      <c r="J97" s="3"/>
    </row>
    <row r="98" spans="1:10" x14ac:dyDescent="0.25">
      <c r="A98" s="3"/>
      <c r="B98" s="3"/>
      <c r="C98" s="3"/>
      <c r="D98" s="3"/>
      <c r="E98" s="3"/>
      <c r="F98" s="3"/>
      <c r="G98" s="3"/>
      <c r="H98" s="3"/>
      <c r="I98" s="3"/>
      <c r="J98" s="3"/>
    </row>
    <row r="99" spans="1:10" x14ac:dyDescent="0.25">
      <c r="A99" s="3"/>
      <c r="B99" s="3"/>
      <c r="C99" s="3"/>
      <c r="D99" s="3"/>
      <c r="E99" s="3"/>
      <c r="F99" s="3"/>
      <c r="G99" s="3"/>
      <c r="H99" s="3"/>
      <c r="I99" s="3"/>
      <c r="J99" s="3"/>
    </row>
    <row r="100" spans="1:10" x14ac:dyDescent="0.25">
      <c r="A100" s="3"/>
      <c r="B100" s="3"/>
      <c r="C100" s="3"/>
      <c r="D100" s="3"/>
      <c r="E100" s="3"/>
      <c r="F100" s="3"/>
      <c r="G100" s="3"/>
      <c r="H100" s="3"/>
      <c r="I100" s="3"/>
      <c r="J100" s="3"/>
    </row>
    <row r="101" spans="1:10" x14ac:dyDescent="0.25">
      <c r="A101" s="3"/>
      <c r="B101" s="3"/>
      <c r="C101" s="3"/>
      <c r="D101" s="3"/>
      <c r="E101" s="3"/>
      <c r="F101" s="3"/>
      <c r="G101" s="3"/>
      <c r="H101" s="3"/>
      <c r="I101" s="3"/>
      <c r="J101" s="3"/>
    </row>
    <row r="102" spans="1:10" x14ac:dyDescent="0.25">
      <c r="A102" s="3"/>
      <c r="B102" s="3"/>
      <c r="C102" s="3"/>
      <c r="D102" s="3"/>
      <c r="E102" s="3"/>
      <c r="F102" s="3"/>
      <c r="G102" s="3"/>
      <c r="H102" s="3"/>
      <c r="I102" s="3"/>
      <c r="J102" s="3"/>
    </row>
    <row r="103" spans="1:10" x14ac:dyDescent="0.25">
      <c r="A103" s="3"/>
      <c r="B103" s="3"/>
      <c r="C103" s="3"/>
      <c r="D103" s="3"/>
      <c r="E103" s="3"/>
      <c r="F103" s="3"/>
      <c r="G103" s="3"/>
      <c r="H103" s="3"/>
      <c r="I103" s="3"/>
      <c r="J103" s="3"/>
    </row>
    <row r="104" spans="1:10" x14ac:dyDescent="0.25">
      <c r="A104" s="3"/>
      <c r="B104" s="3"/>
      <c r="C104" s="3"/>
      <c r="D104" s="3"/>
      <c r="E104" s="3"/>
      <c r="F104" s="3"/>
      <c r="G104" s="3"/>
      <c r="H104" s="3"/>
      <c r="I104" s="3"/>
      <c r="J104" s="3"/>
    </row>
    <row r="105" spans="1:10" x14ac:dyDescent="0.25">
      <c r="A105" s="3"/>
      <c r="B105" s="3"/>
      <c r="C105" s="3"/>
      <c r="D105" s="3"/>
      <c r="E105" s="3"/>
      <c r="F105" s="3"/>
      <c r="G105" s="3"/>
      <c r="H105" s="3"/>
      <c r="I105" s="3"/>
      <c r="J105" s="3"/>
    </row>
    <row r="106" spans="1:10" x14ac:dyDescent="0.25">
      <c r="A106" s="3"/>
      <c r="B106" s="3"/>
      <c r="C106" s="3"/>
      <c r="D106" s="3"/>
      <c r="E106" s="3"/>
      <c r="F106" s="3"/>
      <c r="G106" s="3"/>
      <c r="H106" s="3"/>
      <c r="I106" s="3"/>
      <c r="J106" s="3"/>
    </row>
    <row r="107" spans="1:10" x14ac:dyDescent="0.25">
      <c r="A107" s="3"/>
      <c r="B107" s="3"/>
      <c r="C107" s="3"/>
      <c r="D107" s="3"/>
      <c r="E107" s="3"/>
      <c r="F107" s="3"/>
      <c r="G107" s="3"/>
      <c r="H107" s="3"/>
      <c r="I107" s="3"/>
      <c r="J107" s="3"/>
    </row>
    <row r="108" spans="1:10" x14ac:dyDescent="0.25">
      <c r="A108" s="3"/>
      <c r="B108" s="3"/>
      <c r="C108" s="3"/>
      <c r="D108" s="3"/>
      <c r="E108" s="3"/>
      <c r="F108" s="3"/>
      <c r="G108" s="3"/>
      <c r="H108" s="3"/>
      <c r="I108" s="3"/>
      <c r="J108" s="3"/>
    </row>
    <row r="110" spans="1:10" x14ac:dyDescent="0.25">
      <c r="A110" s="3"/>
      <c r="B110" s="3"/>
      <c r="C110" s="3"/>
      <c r="D110" s="3"/>
      <c r="E110" s="3"/>
      <c r="F110" s="3"/>
      <c r="G110" s="3"/>
      <c r="H110" s="3"/>
      <c r="I110" s="3"/>
      <c r="J110" s="3"/>
    </row>
    <row r="111" spans="1:10" x14ac:dyDescent="0.25">
      <c r="A111" s="3"/>
      <c r="B111" s="3"/>
      <c r="C111" s="3"/>
      <c r="D111" s="3"/>
      <c r="E111" s="3"/>
      <c r="F111" s="3"/>
      <c r="G111" s="3"/>
      <c r="H111" s="3"/>
      <c r="I111" s="3"/>
      <c r="J111" s="3"/>
    </row>
    <row r="112" spans="1:10" x14ac:dyDescent="0.25">
      <c r="A112" s="3"/>
      <c r="B112" s="3"/>
      <c r="C112" s="3"/>
      <c r="D112" s="3"/>
      <c r="E112" s="3"/>
      <c r="F112" s="3"/>
      <c r="G112" s="3"/>
      <c r="H112" s="3"/>
      <c r="I112" s="3"/>
      <c r="J112" s="3"/>
    </row>
    <row r="115" spans="1:10" x14ac:dyDescent="0.25">
      <c r="A115" s="3"/>
      <c r="B115" s="3"/>
      <c r="C115" s="3"/>
      <c r="D115" s="3"/>
      <c r="E115" s="3"/>
      <c r="F115" s="3"/>
      <c r="G115" s="3"/>
      <c r="H115" s="3"/>
      <c r="I115" s="3"/>
      <c r="J115" s="3"/>
    </row>
    <row r="116" spans="1:10" x14ac:dyDescent="0.25">
      <c r="A116" s="3"/>
      <c r="B116" s="3"/>
      <c r="C116" s="3"/>
      <c r="D116" s="3"/>
      <c r="E116" s="3"/>
      <c r="F116" s="3"/>
      <c r="G116" s="3"/>
      <c r="H116" s="3"/>
      <c r="I116" s="3"/>
      <c r="J116" s="3"/>
    </row>
    <row r="117" spans="1:10" x14ac:dyDescent="0.25">
      <c r="A117" s="3"/>
      <c r="B117" s="3"/>
      <c r="C117" s="3"/>
      <c r="D117" s="3"/>
      <c r="E117" s="3"/>
      <c r="F117" s="3"/>
      <c r="G117" s="3"/>
      <c r="H117" s="3"/>
      <c r="I117" s="3"/>
      <c r="J117" s="3"/>
    </row>
    <row r="118" spans="1:10" x14ac:dyDescent="0.25">
      <c r="A118" s="3"/>
      <c r="B118" s="3"/>
      <c r="C118" s="3"/>
      <c r="D118" s="3"/>
      <c r="E118" s="3"/>
      <c r="F118" s="3"/>
      <c r="G118" s="3"/>
      <c r="H118" s="3"/>
      <c r="I118" s="3"/>
      <c r="J118" s="3"/>
    </row>
    <row r="119" spans="1:10" x14ac:dyDescent="0.25">
      <c r="A119" s="3"/>
      <c r="B119" s="3"/>
      <c r="C119" s="3"/>
      <c r="D119" s="3"/>
      <c r="E119" s="3"/>
      <c r="F119" s="3"/>
      <c r="G119" s="3"/>
      <c r="H119" s="3"/>
      <c r="I119" s="3"/>
      <c r="J119" s="3"/>
    </row>
    <row r="120" spans="1:10" x14ac:dyDescent="0.25">
      <c r="A120" s="3"/>
      <c r="B120" s="3"/>
      <c r="C120" s="3"/>
      <c r="D120" s="3"/>
      <c r="E120" s="3"/>
      <c r="F120" s="3"/>
      <c r="G120" s="3"/>
      <c r="H120" s="3"/>
      <c r="I120" s="3"/>
      <c r="J120" s="3"/>
    </row>
    <row r="121" spans="1:10" x14ac:dyDescent="0.25">
      <c r="A121" s="3"/>
      <c r="B121" s="3"/>
      <c r="C121" s="3"/>
      <c r="D121" s="3"/>
      <c r="E121" s="3"/>
      <c r="F121" s="3"/>
      <c r="G121" s="3"/>
      <c r="H121" s="3"/>
      <c r="I121" s="3"/>
      <c r="J121" s="3"/>
    </row>
    <row r="122" spans="1:10" x14ac:dyDescent="0.25">
      <c r="A122" s="3"/>
      <c r="B122" s="3"/>
      <c r="C122" s="3"/>
      <c r="D122" s="3"/>
      <c r="E122" s="3"/>
      <c r="F122" s="3"/>
      <c r="G122" s="3"/>
      <c r="H122" s="3"/>
      <c r="I122" s="3"/>
      <c r="J122" s="3"/>
    </row>
    <row r="123" spans="1:10" x14ac:dyDescent="0.25">
      <c r="A123" s="3"/>
      <c r="B123" s="3"/>
      <c r="C123" s="3"/>
      <c r="D123" s="3"/>
      <c r="E123" s="3"/>
      <c r="F123" s="3"/>
      <c r="G123" s="3"/>
      <c r="H123" s="3"/>
      <c r="I123" s="3"/>
      <c r="J123" s="3"/>
    </row>
    <row r="124" spans="1:10" x14ac:dyDescent="0.25">
      <c r="A124" s="3"/>
      <c r="B124" s="3"/>
      <c r="C124" s="3"/>
      <c r="D124" s="3"/>
      <c r="E124" s="3"/>
      <c r="F124" s="3"/>
      <c r="G124" s="3"/>
      <c r="H124" s="3"/>
      <c r="I124" s="3"/>
      <c r="J124" s="3"/>
    </row>
    <row r="125" spans="1:10" x14ac:dyDescent="0.25">
      <c r="A125" s="3"/>
      <c r="B125" s="3"/>
      <c r="C125" s="3"/>
      <c r="D125" s="3"/>
      <c r="E125" s="3"/>
      <c r="F125" s="3"/>
      <c r="G125" s="3"/>
      <c r="H125" s="3"/>
      <c r="I125" s="3"/>
      <c r="J125" s="3"/>
    </row>
    <row r="126" spans="1:10" x14ac:dyDescent="0.25">
      <c r="A126" s="3"/>
      <c r="B126" s="3"/>
      <c r="C126" s="3"/>
      <c r="D126" s="3"/>
      <c r="E126" s="3"/>
      <c r="F126" s="3"/>
      <c r="G126" s="3"/>
      <c r="H126" s="3"/>
      <c r="I126" s="3"/>
      <c r="J126" s="3"/>
    </row>
    <row r="127" spans="1:10" x14ac:dyDescent="0.25">
      <c r="A127" s="3"/>
      <c r="B127" s="3"/>
      <c r="C127" s="3"/>
      <c r="D127" s="3"/>
      <c r="E127" s="3"/>
      <c r="F127" s="3"/>
      <c r="G127" s="3"/>
      <c r="H127" s="3"/>
      <c r="I127" s="3"/>
      <c r="J127" s="3"/>
    </row>
    <row r="128" spans="1:10" x14ac:dyDescent="0.25">
      <c r="A128" s="3"/>
      <c r="B128" s="3"/>
      <c r="C128" s="3"/>
      <c r="D128" s="3"/>
      <c r="E128" s="3"/>
      <c r="F128" s="3"/>
      <c r="G128" s="3"/>
      <c r="H128" s="3"/>
      <c r="I128" s="3"/>
      <c r="J128" s="3"/>
    </row>
    <row r="130" spans="1:10" x14ac:dyDescent="0.25">
      <c r="A130" s="3"/>
      <c r="B130" s="3"/>
      <c r="C130" s="3"/>
      <c r="D130" s="3"/>
      <c r="E130" s="3"/>
      <c r="F130" s="3"/>
      <c r="G130" s="3"/>
      <c r="H130" s="3"/>
      <c r="I130" s="3"/>
      <c r="J130" s="3"/>
    </row>
    <row r="131" spans="1:10" x14ac:dyDescent="0.25">
      <c r="A131" s="3"/>
      <c r="B131" s="3"/>
      <c r="C131" s="3"/>
      <c r="D131" s="3"/>
      <c r="E131" s="3"/>
      <c r="F131" s="3"/>
      <c r="G131" s="3"/>
      <c r="H131" s="3"/>
      <c r="I131" s="3"/>
      <c r="J131" s="3"/>
    </row>
    <row r="132" spans="1:10" x14ac:dyDescent="0.25">
      <c r="A132" s="3"/>
      <c r="B132" s="3"/>
      <c r="C132" s="3"/>
      <c r="D132" s="3"/>
      <c r="E132" s="3"/>
      <c r="F132" s="3"/>
      <c r="G132" s="3"/>
      <c r="H132" s="3"/>
      <c r="I132" s="3"/>
      <c r="J132"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D16" sqref="D16"/>
    </sheetView>
  </sheetViews>
  <sheetFormatPr defaultRowHeight="15" x14ac:dyDescent="0.25"/>
  <sheetData>
    <row r="1" spans="1:1" x14ac:dyDescent="0.25">
      <c r="A1" s="1" t="s">
        <v>2</v>
      </c>
    </row>
    <row r="2" spans="1:1" x14ac:dyDescent="0.25">
      <c r="A2" s="11" t="s">
        <v>36</v>
      </c>
    </row>
    <row r="3" spans="1:1" x14ac:dyDescent="0.25">
      <c r="A3" s="11" t="s">
        <v>37</v>
      </c>
    </row>
    <row r="4" spans="1:1" x14ac:dyDescent="0.25">
      <c r="A4" s="11" t="s">
        <v>40</v>
      </c>
    </row>
    <row r="5" spans="1:1" x14ac:dyDescent="0.25">
      <c r="A5" s="11" t="s">
        <v>38</v>
      </c>
    </row>
    <row r="6" spans="1:1" x14ac:dyDescent="0.25">
      <c r="A6" s="11" t="s">
        <v>39</v>
      </c>
    </row>
    <row r="8" spans="1:1" x14ac:dyDescent="0.25">
      <c r="A8" s="1" t="s">
        <v>1</v>
      </c>
    </row>
    <row r="9" spans="1:1" x14ac:dyDescent="0.25">
      <c r="A9" s="11" t="s">
        <v>41</v>
      </c>
    </row>
    <row r="10" spans="1:1" x14ac:dyDescent="0.25">
      <c r="A10" s="11" t="s">
        <v>43</v>
      </c>
    </row>
    <row r="11" spans="1:1" x14ac:dyDescent="0.25">
      <c r="A11" t="s">
        <v>44</v>
      </c>
    </row>
    <row r="12" spans="1:1" x14ac:dyDescent="0.25">
      <c r="A12" t="s">
        <v>42</v>
      </c>
    </row>
    <row r="15" spans="1:1" x14ac:dyDescent="0.25">
      <c r="A15" s="1" t="s">
        <v>0</v>
      </c>
    </row>
    <row r="16" spans="1:1" x14ac:dyDescent="0.25">
      <c r="A16" t="s">
        <v>45</v>
      </c>
    </row>
    <row r="17" spans="1:1" x14ac:dyDescent="0.25">
      <c r="A17" t="s">
        <v>46</v>
      </c>
    </row>
    <row r="18" spans="1:1" x14ac:dyDescent="0.25">
      <c r="A18" t="s">
        <v>49</v>
      </c>
    </row>
    <row r="19" spans="1:1" x14ac:dyDescent="0.25">
      <c r="A19" t="s">
        <v>48</v>
      </c>
    </row>
    <row r="20" spans="1:1" x14ac:dyDescent="0.25">
      <c r="A20" t="s">
        <v>47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Calculation times</vt:lpstr>
      <vt:lpstr>System specifications</vt:lpstr>
    </vt:vector>
  </TitlesOfParts>
  <Company>Universitair Medisch Centrum Groningen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Johansson, LF</dc:creator>
  <cp:lastModifiedBy>Johansson, LF</cp:lastModifiedBy>
  <dcterms:created xsi:type="dcterms:W3CDTF">2018-11-12T10:02:57Z</dcterms:created>
  <dcterms:modified xsi:type="dcterms:W3CDTF">2018-11-27T11:06:50Z</dcterms:modified>
</cp:coreProperties>
</file>