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fileSharing readOnlyRecommended="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TING 126/PAPERS/4HKG in Hypoxia studies (HKG)/BMCMolBio_Submission/To submit/Additional Files/"/>
    </mc:Choice>
  </mc:AlternateContent>
  <xr:revisionPtr revIDLastSave="0" documentId="13_ncr:1_{BAB33B4A-17F7-DE47-A5B3-9B95E1E63871}" xr6:coauthVersionLast="47" xr6:coauthVersionMax="47" xr10:uidLastSave="{00000000-0000-0000-0000-000000000000}"/>
  <bookViews>
    <workbookView xWindow="-32540" yWindow="500" windowWidth="30520" windowHeight="19280" tabRatio="500" xr2:uid="{00000000-000D-0000-FFFF-FFFF00000000}"/>
  </bookViews>
  <sheets>
    <sheet name="Read.me" sheetId="2" r:id="rId1"/>
    <sheet name="qRT-PC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3" i="1" l="1"/>
  <c r="U83" i="1" s="1"/>
  <c r="E86" i="1"/>
  <c r="E101" i="1"/>
  <c r="E104" i="1"/>
  <c r="U104" i="1" s="1"/>
  <c r="V87" i="1" s="1"/>
  <c r="E119" i="1"/>
  <c r="K119" i="1" s="1"/>
  <c r="E122" i="1"/>
  <c r="F122" i="1" s="1"/>
  <c r="E137" i="1"/>
  <c r="U137" i="1" s="1"/>
  <c r="E140" i="1"/>
  <c r="E11" i="1"/>
  <c r="E50" i="1"/>
  <c r="K50" i="1" s="1"/>
  <c r="E14" i="1"/>
  <c r="U14" i="1" s="1"/>
  <c r="E29" i="1"/>
  <c r="E32" i="1"/>
  <c r="U32" i="1" s="1"/>
  <c r="E47" i="1"/>
  <c r="U47" i="1" s="1"/>
  <c r="E65" i="1"/>
  <c r="E68" i="1"/>
  <c r="U122" i="1"/>
  <c r="V123" i="1"/>
  <c r="V124" i="1" s="1"/>
  <c r="U140" i="1"/>
  <c r="E77" i="1"/>
  <c r="K86" i="1"/>
  <c r="E116" i="1"/>
  <c r="K116" i="1"/>
  <c r="E134" i="1"/>
  <c r="U134" i="1" s="1"/>
  <c r="E113" i="1"/>
  <c r="P113" i="1"/>
  <c r="U113" i="1"/>
  <c r="E131" i="1"/>
  <c r="F131" i="1"/>
  <c r="E110" i="1"/>
  <c r="E80" i="1"/>
  <c r="U80" i="1" s="1"/>
  <c r="E128" i="1"/>
  <c r="F140" i="1" s="1"/>
  <c r="U86" i="1"/>
  <c r="V86" i="1" s="1"/>
  <c r="W86" i="1" s="1"/>
  <c r="X86" i="1" s="1"/>
  <c r="E5" i="1"/>
  <c r="P5" i="1"/>
  <c r="E44" i="1"/>
  <c r="E8" i="1"/>
  <c r="U8" i="1" s="1"/>
  <c r="E23" i="1"/>
  <c r="P23" i="1" s="1"/>
  <c r="E98" i="1"/>
  <c r="P98" i="1"/>
  <c r="Q81" i="1" s="1"/>
  <c r="U98" i="1"/>
  <c r="U77" i="1"/>
  <c r="E95" i="1"/>
  <c r="F95" i="1" s="1"/>
  <c r="E74" i="1"/>
  <c r="U74" i="1" s="1"/>
  <c r="E92" i="1"/>
  <c r="P92" i="1" s="1"/>
  <c r="Q75" i="1" s="1"/>
  <c r="E38" i="1"/>
  <c r="E62" i="1"/>
  <c r="U62" i="1" s="1"/>
  <c r="E41" i="1"/>
  <c r="K38" i="1" s="1"/>
  <c r="U41" i="1"/>
  <c r="E59" i="1"/>
  <c r="P59" i="1" s="1"/>
  <c r="E56" i="1"/>
  <c r="K56" i="1" s="1"/>
  <c r="E26" i="1"/>
  <c r="U26" i="1" s="1"/>
  <c r="P26" i="1"/>
  <c r="E2" i="1"/>
  <c r="F2" i="1"/>
  <c r="E20" i="1"/>
  <c r="U20" i="1" s="1"/>
  <c r="F26" i="1"/>
  <c r="P86" i="1"/>
  <c r="Q87" i="1"/>
  <c r="P140" i="1"/>
  <c r="P104" i="1"/>
  <c r="Q86" i="1"/>
  <c r="P77" i="1"/>
  <c r="Q77" i="1" s="1"/>
  <c r="P116" i="1"/>
  <c r="P95" i="1"/>
  <c r="P41" i="1"/>
  <c r="P68" i="1"/>
  <c r="P119" i="1"/>
  <c r="Q119" i="1"/>
  <c r="P137" i="1"/>
  <c r="Q120" i="1"/>
  <c r="Q121" i="1" s="1"/>
  <c r="P83" i="1"/>
  <c r="Q84" i="1" s="1"/>
  <c r="P110" i="1"/>
  <c r="Q110" i="1"/>
  <c r="P80" i="1"/>
  <c r="P128" i="1"/>
  <c r="Q111" i="1"/>
  <c r="Q112" i="1" s="1"/>
  <c r="P101" i="1"/>
  <c r="P74" i="1"/>
  <c r="P47" i="1"/>
  <c r="Q48" i="1" s="1"/>
  <c r="Q49" i="1" s="1"/>
  <c r="P65" i="1"/>
  <c r="P62" i="1"/>
  <c r="P11" i="1"/>
  <c r="P8" i="1"/>
  <c r="Q8" i="1" s="1"/>
  <c r="R8" i="1" s="1"/>
  <c r="S8" i="1" s="1"/>
  <c r="T8" i="1" s="1"/>
  <c r="P29" i="1"/>
  <c r="Q12" i="1" s="1"/>
  <c r="K23" i="1"/>
  <c r="K122" i="1"/>
  <c r="K80" i="1"/>
  <c r="L80" i="1"/>
  <c r="K98" i="1"/>
  <c r="K74" i="1"/>
  <c r="K113" i="1"/>
  <c r="K110" i="1"/>
  <c r="K41" i="1"/>
  <c r="K20" i="1"/>
  <c r="K11" i="1"/>
  <c r="L12" i="1" s="1"/>
  <c r="K29" i="1"/>
  <c r="K14" i="1"/>
  <c r="L14" i="1" s="1"/>
  <c r="K68" i="1"/>
  <c r="K32" i="1"/>
  <c r="K47" i="1"/>
  <c r="K8" i="1"/>
  <c r="L8" i="1"/>
  <c r="K26" i="1"/>
  <c r="K77" i="1"/>
  <c r="L78" i="1" s="1"/>
  <c r="K95" i="1"/>
  <c r="E158" i="1"/>
  <c r="F104" i="1"/>
  <c r="F5" i="1"/>
  <c r="G6" i="1" s="1"/>
  <c r="F44" i="1"/>
  <c r="F23" i="1"/>
  <c r="F83" i="1"/>
  <c r="G83" i="1" s="1"/>
  <c r="F101" i="1"/>
  <c r="F119" i="1"/>
  <c r="G119" i="1" s="1"/>
  <c r="F137" i="1"/>
  <c r="F116" i="1"/>
  <c r="G116" i="1" s="1"/>
  <c r="G117" i="1"/>
  <c r="G118" i="1" s="1"/>
  <c r="F134" i="1"/>
  <c r="F113" i="1"/>
  <c r="F74" i="1"/>
  <c r="G75" i="1"/>
  <c r="H75" i="1" s="1"/>
  <c r="F92" i="1"/>
  <c r="G74" i="1" s="1"/>
  <c r="F110" i="1"/>
  <c r="G110" i="1" s="1"/>
  <c r="F128" i="1"/>
  <c r="G84" i="1"/>
  <c r="H84" i="1" s="1"/>
  <c r="G111" i="1"/>
  <c r="G112" i="1" s="1"/>
  <c r="F11" i="1"/>
  <c r="G11" i="1" s="1"/>
  <c r="F29" i="1"/>
  <c r="F38" i="1"/>
  <c r="F56" i="1"/>
  <c r="G38" i="1" s="1"/>
  <c r="F14" i="1"/>
  <c r="G14" i="1" s="1"/>
  <c r="F32" i="1"/>
  <c r="F47" i="1"/>
  <c r="G120" i="1"/>
  <c r="G121" i="1" s="1"/>
  <c r="E143" i="1"/>
  <c r="E176" i="1"/>
  <c r="Q80" i="1"/>
  <c r="Q88" i="1"/>
  <c r="R88" i="1" s="1"/>
  <c r="G114" i="1"/>
  <c r="G115" i="1" s="1"/>
  <c r="G113" i="1"/>
  <c r="Q9" i="1"/>
  <c r="Q10" i="1" s="1"/>
  <c r="R10" i="1" s="1"/>
  <c r="U116" i="1"/>
  <c r="U29" i="1"/>
  <c r="L15" i="1"/>
  <c r="U2" i="1"/>
  <c r="U5" i="1"/>
  <c r="U119" i="1"/>
  <c r="U59" i="1"/>
  <c r="U38" i="1"/>
  <c r="U131" i="1"/>
  <c r="V113" i="1" s="1"/>
  <c r="U11" i="1"/>
  <c r="V122" i="1"/>
  <c r="F86" i="1"/>
  <c r="K65" i="1"/>
  <c r="K2" i="1"/>
  <c r="K137" i="1"/>
  <c r="K44" i="1"/>
  <c r="P38" i="1"/>
  <c r="U128" i="1"/>
  <c r="U65" i="1"/>
  <c r="U101" i="1"/>
  <c r="L81" i="1"/>
  <c r="K5" i="1"/>
  <c r="P32" i="1"/>
  <c r="P122" i="1"/>
  <c r="Q122" i="1" s="1"/>
  <c r="R86" i="1" s="1"/>
  <c r="S86" i="1" s="1"/>
  <c r="T86" i="1" s="1"/>
  <c r="F98" i="1"/>
  <c r="G15" i="1"/>
  <c r="G16" i="1" s="1"/>
  <c r="F20" i="1"/>
  <c r="G2" i="1"/>
  <c r="K59" i="1"/>
  <c r="L41" i="1" s="1"/>
  <c r="P20" i="1"/>
  <c r="Q78" i="1"/>
  <c r="Q79" i="1" s="1"/>
  <c r="P14" i="1"/>
  <c r="Q14" i="1" s="1"/>
  <c r="R14" i="1" s="1"/>
  <c r="S14" i="1" s="1"/>
  <c r="T14" i="1" s="1"/>
  <c r="P50" i="1"/>
  <c r="F50" i="1"/>
  <c r="F41" i="1"/>
  <c r="K131" i="1"/>
  <c r="L114" i="1" s="1"/>
  <c r="L115" i="1" s="1"/>
  <c r="K134" i="1"/>
  <c r="L116" i="1"/>
  <c r="M80" i="1"/>
  <c r="N80" i="1"/>
  <c r="O80" i="1" s="1"/>
  <c r="K101" i="1"/>
  <c r="P2" i="1"/>
  <c r="P131" i="1"/>
  <c r="Q113" i="1" s="1"/>
  <c r="U68" i="1"/>
  <c r="L9" i="1"/>
  <c r="M9" i="1" s="1"/>
  <c r="G5" i="1"/>
  <c r="K62" i="1"/>
  <c r="K83" i="1"/>
  <c r="K140" i="1"/>
  <c r="L123" i="1"/>
  <c r="L124" i="1" s="1"/>
  <c r="P134" i="1"/>
  <c r="Q116" i="1" s="1"/>
  <c r="R80" i="1" s="1"/>
  <c r="S80" i="1" s="1"/>
  <c r="T80" i="1" s="1"/>
  <c r="P44" i="1"/>
  <c r="U110" i="1"/>
  <c r="V110" i="1" s="1"/>
  <c r="L77" i="1"/>
  <c r="M77" i="1" s="1"/>
  <c r="N77" i="1" s="1"/>
  <c r="F8" i="1"/>
  <c r="G8" i="1" s="1"/>
  <c r="F77" i="1"/>
  <c r="L113" i="1"/>
  <c r="V111" i="1"/>
  <c r="V112" i="1" s="1"/>
  <c r="V11" i="1"/>
  <c r="V12" i="1"/>
  <c r="Q114" i="1"/>
  <c r="Q115" i="1" s="1"/>
  <c r="L117" i="1"/>
  <c r="L118" i="1" s="1"/>
  <c r="L3" i="1"/>
  <c r="L2" i="1"/>
  <c r="L47" i="1"/>
  <c r="L48" i="1"/>
  <c r="L49" i="1" s="1"/>
  <c r="Q3" i="1"/>
  <c r="Q2" i="1"/>
  <c r="L122" i="1"/>
  <c r="L16" i="1"/>
  <c r="G3" i="1"/>
  <c r="G9" i="1"/>
  <c r="Q50" i="1"/>
  <c r="Q51" i="1"/>
  <c r="Q52" i="1" s="1"/>
  <c r="L6" i="1"/>
  <c r="L5" i="1"/>
  <c r="V114" i="1"/>
  <c r="V115" i="1" s="1"/>
  <c r="Q45" i="1"/>
  <c r="Q46" i="1"/>
  <c r="Q44" i="1"/>
  <c r="V42" i="1"/>
  <c r="V43" i="1" s="1"/>
  <c r="V41" i="1"/>
  <c r="L84" i="1"/>
  <c r="L83" i="1"/>
  <c r="L45" i="1"/>
  <c r="L46" i="1" s="1"/>
  <c r="L44" i="1"/>
  <c r="M8" i="1"/>
  <c r="N8" i="1" s="1"/>
  <c r="O8" i="1" s="1"/>
  <c r="Q123" i="1"/>
  <c r="Q124" i="1" s="1"/>
  <c r="G86" i="1"/>
  <c r="G87" i="1"/>
  <c r="G88" i="1" s="1"/>
  <c r="L82" i="1"/>
  <c r="L42" i="1"/>
  <c r="L43" i="1"/>
  <c r="L7" i="1"/>
  <c r="M7" i="1" s="1"/>
  <c r="M6" i="1"/>
  <c r="Q4" i="1"/>
  <c r="G10" i="1"/>
  <c r="V13" i="1"/>
  <c r="M81" i="1"/>
  <c r="R87" i="1"/>
  <c r="L85" i="1"/>
  <c r="L4" i="1"/>
  <c r="L38" i="1" l="1"/>
  <c r="M2" i="1" s="1"/>
  <c r="N2" i="1" s="1"/>
  <c r="O2" i="1" s="1"/>
  <c r="L39" i="1"/>
  <c r="L50" i="1"/>
  <c r="L51" i="1"/>
  <c r="V3" i="1"/>
  <c r="V2" i="1"/>
  <c r="V15" i="1"/>
  <c r="V14" i="1"/>
  <c r="V74" i="1"/>
  <c r="W74" i="1" s="1"/>
  <c r="X74" i="1" s="1"/>
  <c r="Y74" i="1" s="1"/>
  <c r="V75" i="1"/>
  <c r="R84" i="1"/>
  <c r="Q85" i="1"/>
  <c r="R85" i="1" s="1"/>
  <c r="V81" i="1"/>
  <c r="V80" i="1"/>
  <c r="R79" i="1"/>
  <c r="R77" i="1"/>
  <c r="S77" i="1" s="1"/>
  <c r="T77" i="1" s="1"/>
  <c r="M12" i="1"/>
  <c r="L13" i="1"/>
  <c r="M13" i="1" s="1"/>
  <c r="R75" i="1"/>
  <c r="Q76" i="1"/>
  <c r="R76" i="1" s="1"/>
  <c r="H3" i="1"/>
  <c r="V88" i="1"/>
  <c r="W88" i="1" s="1"/>
  <c r="W87" i="1"/>
  <c r="V47" i="1"/>
  <c r="W11" i="1" s="1"/>
  <c r="X11" i="1" s="1"/>
  <c r="Y11" i="1" s="1"/>
  <c r="V48" i="1"/>
  <c r="V117" i="1"/>
  <c r="V118" i="1" s="1"/>
  <c r="V116" i="1"/>
  <c r="L79" i="1"/>
  <c r="M79" i="1" s="1"/>
  <c r="M78" i="1"/>
  <c r="Q74" i="1"/>
  <c r="R74" i="1" s="1"/>
  <c r="S74" i="1" s="1"/>
  <c r="T74" i="1" s="1"/>
  <c r="G77" i="1"/>
  <c r="H77" i="1" s="1"/>
  <c r="I77" i="1" s="1"/>
  <c r="J77" i="1" s="1"/>
  <c r="G78" i="1"/>
  <c r="G123" i="1"/>
  <c r="G122" i="1"/>
  <c r="H86" i="1" s="1"/>
  <c r="I86" i="1" s="1"/>
  <c r="J86" i="1" s="1"/>
  <c r="L119" i="1"/>
  <c r="M83" i="1" s="1"/>
  <c r="N83" i="1" s="1"/>
  <c r="O83" i="1" s="1"/>
  <c r="L120" i="1"/>
  <c r="M82" i="1"/>
  <c r="H83" i="1"/>
  <c r="I83" i="1" s="1"/>
  <c r="J83" i="1" s="1"/>
  <c r="Q82" i="1"/>
  <c r="R81" i="1"/>
  <c r="V120" i="1"/>
  <c r="V121" i="1" s="1"/>
  <c r="V6" i="1"/>
  <c r="H74" i="1"/>
  <c r="I74" i="1" s="1"/>
  <c r="G45" i="1"/>
  <c r="M14" i="1"/>
  <c r="N14" i="1" s="1"/>
  <c r="O14" i="1" s="1"/>
  <c r="Q41" i="1"/>
  <c r="Q42" i="1"/>
  <c r="Q43" i="1" s="1"/>
  <c r="Q6" i="1"/>
  <c r="Q5" i="1"/>
  <c r="M5" i="1"/>
  <c r="N5" i="1" s="1"/>
  <c r="H2" i="1"/>
  <c r="I2" i="1" s="1"/>
  <c r="G7" i="1"/>
  <c r="R12" i="1"/>
  <c r="Q13" i="1"/>
  <c r="R13" i="1" s="1"/>
  <c r="V9" i="1"/>
  <c r="V8" i="1"/>
  <c r="V84" i="1"/>
  <c r="V83" i="1"/>
  <c r="F59" i="1"/>
  <c r="G39" i="1"/>
  <c r="G40" i="1" s="1"/>
  <c r="F80" i="1"/>
  <c r="U23" i="1"/>
  <c r="F62" i="1"/>
  <c r="G44" i="1" s="1"/>
  <c r="H8" i="1" s="1"/>
  <c r="I8" i="1" s="1"/>
  <c r="J8" i="1" s="1"/>
  <c r="G85" i="1"/>
  <c r="H85" i="1" s="1"/>
  <c r="K92" i="1"/>
  <c r="L74" i="1" s="1"/>
  <c r="K128" i="1"/>
  <c r="R9" i="1"/>
  <c r="Q117" i="1"/>
  <c r="Q118" i="1" s="1"/>
  <c r="Q83" i="1"/>
  <c r="R83" i="1" s="1"/>
  <c r="S83" i="1" s="1"/>
  <c r="V119" i="1"/>
  <c r="G12" i="1"/>
  <c r="Q11" i="1"/>
  <c r="R11" i="1" s="1"/>
  <c r="S11" i="1" s="1"/>
  <c r="L10" i="1"/>
  <c r="M10" i="1" s="1"/>
  <c r="G76" i="1"/>
  <c r="H76" i="1" s="1"/>
  <c r="F65" i="1"/>
  <c r="G48" i="1" s="1"/>
  <c r="G49" i="1" s="1"/>
  <c r="L11" i="1"/>
  <c r="M11" i="1" s="1"/>
  <c r="N11" i="1" s="1"/>
  <c r="O11" i="1" s="1"/>
  <c r="U95" i="1"/>
  <c r="U44" i="1"/>
  <c r="V5" i="1"/>
  <c r="W5" i="1" s="1"/>
  <c r="X5" i="1" s="1"/>
  <c r="Y5" i="1" s="1"/>
  <c r="Q47" i="1"/>
  <c r="K104" i="1"/>
  <c r="R78" i="1"/>
  <c r="F68" i="1"/>
  <c r="U50" i="1"/>
  <c r="Q15" i="1"/>
  <c r="G4" i="1"/>
  <c r="H4" i="1" s="1"/>
  <c r="U92" i="1"/>
  <c r="U56" i="1"/>
  <c r="P56" i="1"/>
  <c r="G79" i="1" l="1"/>
  <c r="H79" i="1" s="1"/>
  <c r="H78" i="1"/>
  <c r="V16" i="1"/>
  <c r="V10" i="1"/>
  <c r="W80" i="1"/>
  <c r="X80" i="1" s="1"/>
  <c r="Y80" i="1" s="1"/>
  <c r="L110" i="1"/>
  <c r="M74" i="1" s="1"/>
  <c r="N74" i="1" s="1"/>
  <c r="O74" i="1" s="1"/>
  <c r="L111" i="1"/>
  <c r="L112" i="1" s="1"/>
  <c r="R15" i="1"/>
  <c r="Q16" i="1"/>
  <c r="R16" i="1" s="1"/>
  <c r="G81" i="1"/>
  <c r="G80" i="1"/>
  <c r="H80" i="1" s="1"/>
  <c r="I80" i="1" s="1"/>
  <c r="J80" i="1" s="1"/>
  <c r="W81" i="1"/>
  <c r="V82" i="1"/>
  <c r="W82" i="1" s="1"/>
  <c r="V4" i="1"/>
  <c r="V51" i="1"/>
  <c r="V52" i="1" s="1"/>
  <c r="V50" i="1"/>
  <c r="W14" i="1" s="1"/>
  <c r="X14" i="1" s="1"/>
  <c r="L75" i="1"/>
  <c r="M15" i="1"/>
  <c r="L52" i="1"/>
  <c r="M16" i="1" s="1"/>
  <c r="W8" i="1"/>
  <c r="X8" i="1" s="1"/>
  <c r="Y8" i="1" s="1"/>
  <c r="V49" i="1"/>
  <c r="W13" i="1" s="1"/>
  <c r="W12" i="1"/>
  <c r="G46" i="1"/>
  <c r="H10" i="1" s="1"/>
  <c r="H9" i="1"/>
  <c r="H12" i="1"/>
  <c r="G13" i="1"/>
  <c r="H13" i="1" s="1"/>
  <c r="R5" i="1"/>
  <c r="S5" i="1" s="1"/>
  <c r="T5" i="1" s="1"/>
  <c r="R82" i="1"/>
  <c r="V45" i="1"/>
  <c r="V46" i="1" s="1"/>
  <c r="V44" i="1"/>
  <c r="W75" i="1"/>
  <c r="V76" i="1"/>
  <c r="W76" i="1" s="1"/>
  <c r="V77" i="1"/>
  <c r="W77" i="1" s="1"/>
  <c r="X77" i="1" s="1"/>
  <c r="Y77" i="1" s="1"/>
  <c r="V78" i="1"/>
  <c r="G124" i="1"/>
  <c r="H88" i="1" s="1"/>
  <c r="H87" i="1"/>
  <c r="V7" i="1"/>
  <c r="W7" i="1" s="1"/>
  <c r="W6" i="1"/>
  <c r="G42" i="1"/>
  <c r="G41" i="1"/>
  <c r="H5" i="1" s="1"/>
  <c r="I5" i="1" s="1"/>
  <c r="J5" i="1" s="1"/>
  <c r="L87" i="1"/>
  <c r="L86" i="1"/>
  <c r="M86" i="1" s="1"/>
  <c r="N86" i="1" s="1"/>
  <c r="O86" i="1" s="1"/>
  <c r="W83" i="1"/>
  <c r="X83" i="1" s="1"/>
  <c r="Y83" i="1" s="1"/>
  <c r="R6" i="1"/>
  <c r="Q7" i="1"/>
  <c r="R7" i="1" s="1"/>
  <c r="L40" i="1"/>
  <c r="M4" i="1" s="1"/>
  <c r="M3" i="1"/>
  <c r="M84" i="1"/>
  <c r="L121" i="1"/>
  <c r="M85" i="1" s="1"/>
  <c r="Q39" i="1"/>
  <c r="Q38" i="1"/>
  <c r="R2" i="1" s="1"/>
  <c r="S2" i="1" s="1"/>
  <c r="T2" i="1" s="1"/>
  <c r="V39" i="1"/>
  <c r="V40" i="1" s="1"/>
  <c r="V38" i="1"/>
  <c r="W2" i="1" s="1"/>
  <c r="X2" i="1" s="1"/>
  <c r="Y2" i="1" s="1"/>
  <c r="G47" i="1"/>
  <c r="H11" i="1" s="1"/>
  <c r="I11" i="1" s="1"/>
  <c r="J11" i="1" s="1"/>
  <c r="G51" i="1"/>
  <c r="G50" i="1"/>
  <c r="H14" i="1" s="1"/>
  <c r="I14" i="1" s="1"/>
  <c r="J14" i="1" s="1"/>
  <c r="W84" i="1"/>
  <c r="V85" i="1"/>
  <c r="W85" i="1" s="1"/>
  <c r="L88" i="1" l="1"/>
  <c r="M88" i="1" s="1"/>
  <c r="M87" i="1"/>
  <c r="G43" i="1"/>
  <c r="H7" i="1" s="1"/>
  <c r="H6" i="1"/>
  <c r="W4" i="1"/>
  <c r="W3" i="1"/>
  <c r="M75" i="1"/>
  <c r="L76" i="1"/>
  <c r="M76" i="1" s="1"/>
  <c r="R3" i="1"/>
  <c r="Q40" i="1"/>
  <c r="R4" i="1" s="1"/>
  <c r="W9" i="1"/>
  <c r="W10" i="1"/>
  <c r="W78" i="1"/>
  <c r="V79" i="1"/>
  <c r="W79" i="1" s="1"/>
  <c r="W16" i="1"/>
  <c r="W15" i="1"/>
  <c r="H15" i="1"/>
  <c r="G52" i="1"/>
  <c r="H16" i="1" s="1"/>
  <c r="G82" i="1"/>
  <c r="H82" i="1" s="1"/>
  <c r="H81" i="1"/>
</calcChain>
</file>

<file path=xl/sharedStrings.xml><?xml version="1.0" encoding="utf-8"?>
<sst xmlns="http://schemas.openxmlformats.org/spreadsheetml/2006/main" count="672" uniqueCount="226">
  <si>
    <t>Well</t>
  </si>
  <si>
    <t>Target</t>
  </si>
  <si>
    <t>Sample</t>
  </si>
  <si>
    <t>Cq</t>
  </si>
  <si>
    <t>Cq Mean</t>
  </si>
  <si>
    <t>1</t>
  </si>
  <si>
    <t>2</t>
  </si>
  <si>
    <t>3</t>
  </si>
  <si>
    <t>4</t>
  </si>
  <si>
    <t>5</t>
  </si>
  <si>
    <t>6</t>
  </si>
  <si>
    <t>7</t>
  </si>
  <si>
    <t>8</t>
  </si>
  <si>
    <t>Blank</t>
  </si>
  <si>
    <t>-</t>
  </si>
  <si>
    <t>GAPDH</t>
  </si>
  <si>
    <t>B2M</t>
  </si>
  <si>
    <t>VEGFA</t>
  </si>
  <si>
    <t>TBP</t>
  </si>
  <si>
    <t>RPL13A</t>
  </si>
  <si>
    <t>NA</t>
  </si>
  <si>
    <t>1A01</t>
  </si>
  <si>
    <t>1A02</t>
  </si>
  <si>
    <t>1A03</t>
  </si>
  <si>
    <t>1A04</t>
  </si>
  <si>
    <t>1A05</t>
  </si>
  <si>
    <t>1A06</t>
  </si>
  <si>
    <t>1A07</t>
  </si>
  <si>
    <t>1A08</t>
  </si>
  <si>
    <t>1A09</t>
  </si>
  <si>
    <t>1A10</t>
  </si>
  <si>
    <t>1A11</t>
  </si>
  <si>
    <t>1A12</t>
  </si>
  <si>
    <t>1B01</t>
  </si>
  <si>
    <t>1B02</t>
  </si>
  <si>
    <t>1B03</t>
  </si>
  <si>
    <t>1B04</t>
  </si>
  <si>
    <t>1B05</t>
  </si>
  <si>
    <t>1B06</t>
  </si>
  <si>
    <t>1B07</t>
  </si>
  <si>
    <t>1B08</t>
  </si>
  <si>
    <t>1B09</t>
  </si>
  <si>
    <t>1B10</t>
  </si>
  <si>
    <t>1B11</t>
  </si>
  <si>
    <t>1B12</t>
  </si>
  <si>
    <t>1C01</t>
  </si>
  <si>
    <t>1C02</t>
  </si>
  <si>
    <t>1C03</t>
  </si>
  <si>
    <t>1C04</t>
  </si>
  <si>
    <t>1C05</t>
  </si>
  <si>
    <t>1C06</t>
  </si>
  <si>
    <t>1C07</t>
  </si>
  <si>
    <t>1C08</t>
  </si>
  <si>
    <t>1C09</t>
  </si>
  <si>
    <t>1C10</t>
  </si>
  <si>
    <t>1C11</t>
  </si>
  <si>
    <t>1C12</t>
  </si>
  <si>
    <t>1D01</t>
  </si>
  <si>
    <t>1D02</t>
  </si>
  <si>
    <t>1D03</t>
  </si>
  <si>
    <t>1D04</t>
  </si>
  <si>
    <t>1D05</t>
  </si>
  <si>
    <t>1D06</t>
  </si>
  <si>
    <t>1D07</t>
  </si>
  <si>
    <t>1D08</t>
  </si>
  <si>
    <t>1D09</t>
  </si>
  <si>
    <t>1D10</t>
  </si>
  <si>
    <t>1D11</t>
  </si>
  <si>
    <t>1D12</t>
  </si>
  <si>
    <t>1E01</t>
  </si>
  <si>
    <t>1E02</t>
  </si>
  <si>
    <t>1E03</t>
  </si>
  <si>
    <t>1E04</t>
  </si>
  <si>
    <t>1E05</t>
  </si>
  <si>
    <t>1E06</t>
  </si>
  <si>
    <t>1E07</t>
  </si>
  <si>
    <t>1E08</t>
  </si>
  <si>
    <t>1E09</t>
  </si>
  <si>
    <t>1E10</t>
  </si>
  <si>
    <t>1E11</t>
  </si>
  <si>
    <t>1E12</t>
  </si>
  <si>
    <t>1F01</t>
  </si>
  <si>
    <t>1F02</t>
  </si>
  <si>
    <t>1F03</t>
  </si>
  <si>
    <t>1F04</t>
  </si>
  <si>
    <t>1F05</t>
  </si>
  <si>
    <t>1F06</t>
  </si>
  <si>
    <t>1F07</t>
  </si>
  <si>
    <t>1F08</t>
  </si>
  <si>
    <t>1F09</t>
  </si>
  <si>
    <t>1F10</t>
  </si>
  <si>
    <t>1F11</t>
  </si>
  <si>
    <t>1F12</t>
  </si>
  <si>
    <t>1G01</t>
  </si>
  <si>
    <t>1G02</t>
  </si>
  <si>
    <t>1G03</t>
  </si>
  <si>
    <t>1G04</t>
  </si>
  <si>
    <t>1G05</t>
  </si>
  <si>
    <t>1G06</t>
  </si>
  <si>
    <t>1G07</t>
  </si>
  <si>
    <t>1G08</t>
  </si>
  <si>
    <t>1G09</t>
  </si>
  <si>
    <t>1G10</t>
  </si>
  <si>
    <t>1G11</t>
  </si>
  <si>
    <t>1G12</t>
  </si>
  <si>
    <t>1H01</t>
  </si>
  <si>
    <t>1H02</t>
  </si>
  <si>
    <t>1H03</t>
  </si>
  <si>
    <t>1H04</t>
  </si>
  <si>
    <t>1H05</t>
  </si>
  <si>
    <t>1H06</t>
  </si>
  <si>
    <t>1H07</t>
  </si>
  <si>
    <t>1H08</t>
  </si>
  <si>
    <t>1H09</t>
  </si>
  <si>
    <t>1H10</t>
  </si>
  <si>
    <t>1H11</t>
  </si>
  <si>
    <t>1H12</t>
  </si>
  <si>
    <t>2A01</t>
  </si>
  <si>
    <t>2A02</t>
  </si>
  <si>
    <t>2A03</t>
  </si>
  <si>
    <t>2A04</t>
  </si>
  <si>
    <t>2A05</t>
  </si>
  <si>
    <t>2A06</t>
  </si>
  <si>
    <t>2A07</t>
  </si>
  <si>
    <t>2A08</t>
  </si>
  <si>
    <t>2A09</t>
  </si>
  <si>
    <t>2A10</t>
  </si>
  <si>
    <t>2A11</t>
  </si>
  <si>
    <t>2A12</t>
  </si>
  <si>
    <t>2B01</t>
  </si>
  <si>
    <t>2B02</t>
  </si>
  <si>
    <t>2B03</t>
  </si>
  <si>
    <t>2B04</t>
  </si>
  <si>
    <t>2B05</t>
  </si>
  <si>
    <t>2B06</t>
  </si>
  <si>
    <t>2B07</t>
  </si>
  <si>
    <t>2B08</t>
  </si>
  <si>
    <t>2B09</t>
  </si>
  <si>
    <t>2B10</t>
  </si>
  <si>
    <t>2B11</t>
  </si>
  <si>
    <t>2B12</t>
  </si>
  <si>
    <t>2C01</t>
  </si>
  <si>
    <t>2C02</t>
  </si>
  <si>
    <t>2C03</t>
  </si>
  <si>
    <t>2C04</t>
  </si>
  <si>
    <t>2C05</t>
  </si>
  <si>
    <t>2C06</t>
  </si>
  <si>
    <t>2C07</t>
  </si>
  <si>
    <t>2C08</t>
  </si>
  <si>
    <t>2C09</t>
  </si>
  <si>
    <t>2C10</t>
  </si>
  <si>
    <t>2C11</t>
  </si>
  <si>
    <t>2C12</t>
  </si>
  <si>
    <t>2D01</t>
  </si>
  <si>
    <t>2D02</t>
  </si>
  <si>
    <t>2D03</t>
  </si>
  <si>
    <t>2D04</t>
  </si>
  <si>
    <t>2D05</t>
  </si>
  <si>
    <t>2D06</t>
  </si>
  <si>
    <t>2D07</t>
  </si>
  <si>
    <t>2D08</t>
  </si>
  <si>
    <t>2D09</t>
  </si>
  <si>
    <t>2D10</t>
  </si>
  <si>
    <t>2D11</t>
  </si>
  <si>
    <t>2D12</t>
  </si>
  <si>
    <t>2E01</t>
  </si>
  <si>
    <t>2E02</t>
  </si>
  <si>
    <t>2E03</t>
  </si>
  <si>
    <t>2E04</t>
  </si>
  <si>
    <t>2E05</t>
  </si>
  <si>
    <t>2E06</t>
  </si>
  <si>
    <t>2E07</t>
  </si>
  <si>
    <t>2E08</t>
  </si>
  <si>
    <t>2E09</t>
  </si>
  <si>
    <t>2E10</t>
  </si>
  <si>
    <t>2E11</t>
  </si>
  <si>
    <t>2E12</t>
  </si>
  <si>
    <t>2F01</t>
  </si>
  <si>
    <t>2F02</t>
  </si>
  <si>
    <t>2F03</t>
  </si>
  <si>
    <t>2F04</t>
  </si>
  <si>
    <t>2F05</t>
  </si>
  <si>
    <t>2F06</t>
  </si>
  <si>
    <t>2F07</t>
  </si>
  <si>
    <t>2F08</t>
  </si>
  <si>
    <t>2F09</t>
  </si>
  <si>
    <t>2F10</t>
  </si>
  <si>
    <t>2F11</t>
  </si>
  <si>
    <t>2F12</t>
  </si>
  <si>
    <t>2G01</t>
  </si>
  <si>
    <t>2G02</t>
  </si>
  <si>
    <t>2G03</t>
  </si>
  <si>
    <t>2G04</t>
  </si>
  <si>
    <t>2G05</t>
  </si>
  <si>
    <t>2G06</t>
  </si>
  <si>
    <t>2G07</t>
  </si>
  <si>
    <t>2G08</t>
  </si>
  <si>
    <t>2G09</t>
  </si>
  <si>
    <t>2G10</t>
  </si>
  <si>
    <t>2G11</t>
  </si>
  <si>
    <t>2G12</t>
  </si>
  <si>
    <t>2H01</t>
  </si>
  <si>
    <t>2H02</t>
  </si>
  <si>
    <t>2H03</t>
  </si>
  <si>
    <t>2H04</t>
  </si>
  <si>
    <t>2H05</t>
  </si>
  <si>
    <t>2H06</t>
  </si>
  <si>
    <t>2H07</t>
  </si>
  <si>
    <t>2H08</t>
  </si>
  <si>
    <t>2H09</t>
  </si>
  <si>
    <t>2H10</t>
  </si>
  <si>
    <t>2H11</t>
  </si>
  <si>
    <t>2H12</t>
  </si>
  <si>
    <t>deltaCt (to B2M)</t>
  </si>
  <si>
    <t>deltaCt (to TBP)</t>
  </si>
  <si>
    <t>deltaCt (to RPL13A)</t>
  </si>
  <si>
    <t>av samples</t>
  </si>
  <si>
    <t>ddCt (Hx/Nx)</t>
  </si>
  <si>
    <t>dCt (to GAPDH)</t>
  </si>
  <si>
    <t>2^-ddCt</t>
  </si>
  <si>
    <t>FC (against GAPDH)</t>
  </si>
  <si>
    <t>FC (against B2M)</t>
  </si>
  <si>
    <t>FC (against TBP)</t>
  </si>
  <si>
    <t>FC (against RPL13A)</t>
  </si>
  <si>
    <t>Data analysis performed using each potential HKG as the reference gene to calculate fold change in VEGFA gene expressions</t>
  </si>
  <si>
    <t>Additional File 2. Preliminary qRT-PCR data analysis of RPL13A, TBP, GAPDH, B2M, VEGFA, using RNA extracted of hADSC cultured in normal and hypoxic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</si>
</sst>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;\-###0.00"/>
    <numFmt numFmtId="165" formatCode="0.000"/>
    <numFmt numFmtId="166" formatCode="0.0"/>
  </numFmts>
  <fonts count="7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theme="6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</borders>
  <cellStyleXfs count="2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65" fontId="0" fillId="2" borderId="0" xfId="0" applyNumberFormat="1" applyFill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 vertical="center" wrapText="1"/>
    </xf>
    <xf numFmtId="166" fontId="0" fillId="2" borderId="0" xfId="0" applyNumberFormat="1" applyFill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1" fillId="6" borderId="0" xfId="0" applyFont="1" applyFill="1" applyAlignment="1" applyProtection="1">
      <alignment horizontal="center" vertical="center" wrapText="1"/>
      <protection locked="0"/>
    </xf>
    <xf numFmtId="0" fontId="0" fillId="7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8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2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'qRT-PCR'!$J$1</c:f>
              <c:strCache>
                <c:ptCount val="1"/>
                <c:pt idx="0">
                  <c:v>FC (against GAPDH)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024-0B4B-8E98-2E9A30DDB7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024-0B4B-8E98-2E9A30DDB77D}"/>
              </c:ext>
            </c:extLst>
          </c:dPt>
          <c:dPt>
            <c:idx val="3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024-0B4B-8E98-2E9A30DDB77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('qRT-PCR'!$B$5,'qRT-PCR'!$B$8,'qRT-PCR'!$B$11,'qRT-PCR'!$B$14)</c:f>
              <c:strCache>
                <c:ptCount val="4"/>
                <c:pt idx="0">
                  <c:v>B2M</c:v>
                </c:pt>
                <c:pt idx="1">
                  <c:v>VEGFA</c:v>
                </c:pt>
                <c:pt idx="2">
                  <c:v>TBP</c:v>
                </c:pt>
                <c:pt idx="3">
                  <c:v>RPL13A</c:v>
                </c:pt>
              </c:strCache>
            </c:strRef>
          </c:cat>
          <c:val>
            <c:numRef>
              <c:f>('qRT-PCR'!$J$5,'qRT-PCR'!$J$8,'qRT-PCR'!$J$11,'qRT-PCR'!$J$14)</c:f>
              <c:numCache>
                <c:formatCode>0.0</c:formatCode>
                <c:ptCount val="4"/>
                <c:pt idx="0">
                  <c:v>-24.469331798655535</c:v>
                </c:pt>
                <c:pt idx="1">
                  <c:v>-3.2123851306884212</c:v>
                </c:pt>
                <c:pt idx="2">
                  <c:v>-23.733313196863357</c:v>
                </c:pt>
                <c:pt idx="3">
                  <c:v>-3.7209996762861643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24-0B4B-8E98-2E9A30DDB7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110966760"/>
        <c:axId val="2123822040"/>
      </c:barChart>
      <c:catAx>
        <c:axId val="2110966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23822040"/>
        <c:crosses val="autoZero"/>
        <c:auto val="1"/>
        <c:lblAlgn val="ctr"/>
        <c:lblOffset val="100"/>
        <c:noMultiLvlLbl val="0"/>
      </c:catAx>
      <c:valAx>
        <c:axId val="212382204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10966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'qRT-PCR'!$O$1</c:f>
              <c:strCache>
                <c:ptCount val="1"/>
                <c:pt idx="0">
                  <c:v>FC (against B2M)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24-B74F-BA1D-BD40C0749A6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24-B74F-BA1D-BD40C0749A67}"/>
              </c:ext>
            </c:extLst>
          </c:dPt>
          <c:dPt>
            <c:idx val="3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24-B74F-BA1D-BD40C0749A6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('qRT-PCR'!$B$2,'qRT-PCR'!$B$8,'qRT-PCR'!$B$11,'qRT-PCR'!$B$14)</c:f>
              <c:strCache>
                <c:ptCount val="4"/>
                <c:pt idx="0">
                  <c:v>GAPDH</c:v>
                </c:pt>
                <c:pt idx="1">
                  <c:v>VEGFA</c:v>
                </c:pt>
                <c:pt idx="2">
                  <c:v>TBP</c:v>
                </c:pt>
                <c:pt idx="3">
                  <c:v>RPL13A</c:v>
                </c:pt>
              </c:strCache>
            </c:strRef>
          </c:cat>
          <c:val>
            <c:numRef>
              <c:f>('qRT-PCR'!$O$2,'qRT-PCR'!$O$8,'qRT-PCR'!$O$11,'qRT-PCR'!$O$14)</c:f>
              <c:numCache>
                <c:formatCode>0.0</c:formatCode>
                <c:ptCount val="4"/>
                <c:pt idx="0">
                  <c:v>24.469331798655535</c:v>
                </c:pt>
                <c:pt idx="1">
                  <c:v>7.6171849897125128</c:v>
                </c:pt>
                <c:pt idx="2">
                  <c:v>1.031012046050505</c:v>
                </c:pt>
                <c:pt idx="3">
                  <c:v>6.5760101927979067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24-B74F-BA1D-BD40C0749A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123835304"/>
        <c:axId val="2124238488"/>
      </c:barChart>
      <c:catAx>
        <c:axId val="2123835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24238488"/>
        <c:crosses val="autoZero"/>
        <c:auto val="1"/>
        <c:lblAlgn val="ctr"/>
        <c:lblOffset val="100"/>
        <c:noMultiLvlLbl val="0"/>
      </c:catAx>
      <c:valAx>
        <c:axId val="21242384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238353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'qRT-PCR'!$T$1</c:f>
              <c:strCache>
                <c:ptCount val="1"/>
                <c:pt idx="0">
                  <c:v>FC (against TBP)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BBB59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D42-8B4A-94F7-E9253955777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D42-8B4A-94F7-E92539557779}"/>
              </c:ext>
            </c:extLst>
          </c:dPt>
          <c:dPt>
            <c:idx val="3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D42-8B4A-94F7-E9253955777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('qRT-PCR'!$B$2,'qRT-PCR'!$B$5,'qRT-PCR'!$B$8,'qRT-PCR'!$B$14)</c:f>
              <c:strCache>
                <c:ptCount val="4"/>
                <c:pt idx="0">
                  <c:v>GAPDH</c:v>
                </c:pt>
                <c:pt idx="1">
                  <c:v>B2M</c:v>
                </c:pt>
                <c:pt idx="2">
                  <c:v>VEGFA</c:v>
                </c:pt>
                <c:pt idx="3">
                  <c:v>RPL13A</c:v>
                </c:pt>
              </c:strCache>
            </c:strRef>
          </c:cat>
          <c:val>
            <c:numRef>
              <c:f>('qRT-PCR'!$T$2,'qRT-PCR'!$T$5,'qRT-PCR'!$T$8,'qRT-PCR'!$T$14)</c:f>
              <c:numCache>
                <c:formatCode>0.0</c:formatCode>
                <c:ptCount val="4"/>
                <c:pt idx="0">
                  <c:v>23.733313196863357</c:v>
                </c:pt>
                <c:pt idx="1">
                  <c:v>-1.031012046050505</c:v>
                </c:pt>
                <c:pt idx="2">
                  <c:v>7.3880659482996753</c:v>
                </c:pt>
                <c:pt idx="3">
                  <c:v>6.3782088851324392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42-8B4A-94F7-E925395577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111166040"/>
        <c:axId val="2123873240"/>
      </c:barChart>
      <c:catAx>
        <c:axId val="2111166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23873240"/>
        <c:crosses val="autoZero"/>
        <c:auto val="1"/>
        <c:lblAlgn val="ctr"/>
        <c:lblOffset val="100"/>
        <c:noMultiLvlLbl val="0"/>
      </c:catAx>
      <c:valAx>
        <c:axId val="212387324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111660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'qRT-PCR'!$Y$1</c:f>
              <c:strCache>
                <c:ptCount val="1"/>
                <c:pt idx="0">
                  <c:v>FC (against RPL13A)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BBB59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9E4-3640-8DB4-2D84ADDECBA6}"/>
              </c:ext>
            </c:extLst>
          </c:dPt>
          <c:dPt>
            <c:idx val="1"/>
            <c:invertIfNegative val="0"/>
            <c:bubble3D val="0"/>
            <c:spPr>
              <a:solidFill>
                <a:srgbClr val="4F81BD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9E4-3640-8DB4-2D84ADDECBA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9E4-3640-8DB4-2D84ADDECBA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('qRT-PCR'!$B$2,'qRT-PCR'!$B$5,'qRT-PCR'!$B$8,'qRT-PCR'!$B$11)</c:f>
              <c:strCache>
                <c:ptCount val="4"/>
                <c:pt idx="0">
                  <c:v>GAPDH</c:v>
                </c:pt>
                <c:pt idx="1">
                  <c:v>B2M</c:v>
                </c:pt>
                <c:pt idx="2">
                  <c:v>VEGFA</c:v>
                </c:pt>
                <c:pt idx="3">
                  <c:v>TBP</c:v>
                </c:pt>
              </c:strCache>
            </c:strRef>
          </c:cat>
          <c:val>
            <c:numRef>
              <c:f>('qRT-PCR'!$Y$2,'qRT-PCR'!$Y$5,'qRT-PCR'!$Y$8,'qRT-PCR'!$Y$11)</c:f>
              <c:numCache>
                <c:formatCode>0.0</c:formatCode>
                <c:ptCount val="4"/>
                <c:pt idx="0">
                  <c:v>3.7209996762861639</c:v>
                </c:pt>
                <c:pt idx="1">
                  <c:v>-6.5760101927979067</c:v>
                </c:pt>
                <c:pt idx="2">
                  <c:v>1.1583292553370597</c:v>
                </c:pt>
                <c:pt idx="3">
                  <c:v>-6.3782088851324392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E4-3640-8DB4-2D84ADDECB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123859944"/>
        <c:axId val="2054563464"/>
      </c:barChart>
      <c:catAx>
        <c:axId val="2123859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54563464"/>
        <c:crosses val="autoZero"/>
        <c:auto val="1"/>
        <c:lblAlgn val="ctr"/>
        <c:lblOffset val="100"/>
        <c:noMultiLvlLbl val="0"/>
      </c:catAx>
      <c:valAx>
        <c:axId val="205456346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238599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'qRT-PCR'!$J$1</c:f>
              <c:strCache>
                <c:ptCount val="1"/>
                <c:pt idx="0">
                  <c:v>FC (against GAPDH)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D12-AC4C-BAE8-ADD0634F52F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D12-AC4C-BAE8-ADD0634F52FA}"/>
              </c:ext>
            </c:extLst>
          </c:dPt>
          <c:dPt>
            <c:idx val="3"/>
            <c:invertIfNegative val="0"/>
            <c:bubble3D val="0"/>
            <c:spPr>
              <a:solidFill>
                <a:schemeClr val="bg2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D12-AC4C-BAE8-ADD0634F52F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('qRT-PCR'!$B$5,'qRT-PCR'!$B$8,'qRT-PCR'!$B$11,'qRT-PCR'!$B$14)</c:f>
              <c:strCache>
                <c:ptCount val="4"/>
                <c:pt idx="0">
                  <c:v>B2M</c:v>
                </c:pt>
                <c:pt idx="1">
                  <c:v>VEGFA</c:v>
                </c:pt>
                <c:pt idx="2">
                  <c:v>TBP</c:v>
                </c:pt>
                <c:pt idx="3">
                  <c:v>RPL13A</c:v>
                </c:pt>
              </c:strCache>
            </c:strRef>
          </c:cat>
          <c:val>
            <c:numRef>
              <c:f>('qRT-PCR'!$J$77,'qRT-PCR'!$J$80,'qRT-PCR'!$J$83,'qRT-PCR'!$J$86)</c:f>
              <c:numCache>
                <c:formatCode>0.0</c:formatCode>
                <c:ptCount val="4"/>
                <c:pt idx="0">
                  <c:v>-13.237483874449934</c:v>
                </c:pt>
                <c:pt idx="1">
                  <c:v>-2.0475418875479678</c:v>
                </c:pt>
                <c:pt idx="2">
                  <c:v>-3.2190340822569157</c:v>
                </c:pt>
                <c:pt idx="3">
                  <c:v>-3.2414912165552145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12-AC4C-BAE8-ADD0634F52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123480168"/>
        <c:axId val="2124178936"/>
      </c:barChart>
      <c:catAx>
        <c:axId val="2123480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24178936"/>
        <c:crosses val="autoZero"/>
        <c:auto val="1"/>
        <c:lblAlgn val="ctr"/>
        <c:lblOffset val="100"/>
        <c:noMultiLvlLbl val="0"/>
      </c:catAx>
      <c:valAx>
        <c:axId val="21241789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234801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'qRT-PCR'!$O$1</c:f>
              <c:strCache>
                <c:ptCount val="1"/>
                <c:pt idx="0">
                  <c:v>FC (against B2M)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3E6-6D49-83E6-D2A1C214F87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3E6-6D49-83E6-D2A1C214F876}"/>
              </c:ext>
            </c:extLst>
          </c:dPt>
          <c:dPt>
            <c:idx val="3"/>
            <c:invertIfNegative val="0"/>
            <c:bubble3D val="0"/>
            <c:spPr>
              <a:solidFill>
                <a:srgbClr val="EEECE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3E6-6D49-83E6-D2A1C214F87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('qRT-PCR'!$B$2,'qRT-PCR'!$B$8,'qRT-PCR'!$B$11,'qRT-PCR'!$B$14)</c:f>
              <c:strCache>
                <c:ptCount val="4"/>
                <c:pt idx="0">
                  <c:v>GAPDH</c:v>
                </c:pt>
                <c:pt idx="1">
                  <c:v>VEGFA</c:v>
                </c:pt>
                <c:pt idx="2">
                  <c:v>TBP</c:v>
                </c:pt>
                <c:pt idx="3">
                  <c:v>RPL13A</c:v>
                </c:pt>
              </c:strCache>
            </c:strRef>
          </c:cat>
          <c:val>
            <c:numRef>
              <c:f>('qRT-PCR'!$O$74,'qRT-PCR'!$O$80,'qRT-PCR'!$O$83,'qRT-PCR'!$O$86)</c:f>
              <c:numCache>
                <c:formatCode>0.0</c:formatCode>
                <c:ptCount val="4"/>
                <c:pt idx="0">
                  <c:v>13.237483874449934</c:v>
                </c:pt>
                <c:pt idx="1">
                  <c:v>6.4650613279040048</c:v>
                </c:pt>
                <c:pt idx="2">
                  <c:v>4.1122534077579287</c:v>
                </c:pt>
                <c:pt idx="3">
                  <c:v>4.0837636106623849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E6-6D49-83E6-D2A1C214F8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141167336"/>
        <c:axId val="2108123400"/>
      </c:barChart>
      <c:catAx>
        <c:axId val="2141167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08123400"/>
        <c:crosses val="autoZero"/>
        <c:auto val="1"/>
        <c:lblAlgn val="ctr"/>
        <c:lblOffset val="100"/>
        <c:noMultiLvlLbl val="0"/>
      </c:catAx>
      <c:valAx>
        <c:axId val="210812340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411673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'qRT-PCR'!$T$1</c:f>
              <c:strCache>
                <c:ptCount val="1"/>
                <c:pt idx="0">
                  <c:v>FC (against TBP)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BBB59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73F-6349-8099-B3C8046E3581}"/>
              </c:ext>
            </c:extLst>
          </c:dPt>
          <c:dPt>
            <c:idx val="1"/>
            <c:invertIfNegative val="0"/>
            <c:bubble3D val="0"/>
            <c:spPr>
              <a:solidFill>
                <a:srgbClr val="4F81BD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73F-6349-8099-B3C8046E3581}"/>
              </c:ext>
            </c:extLst>
          </c:dPt>
          <c:dPt>
            <c:idx val="3"/>
            <c:invertIfNegative val="0"/>
            <c:bubble3D val="0"/>
            <c:spPr>
              <a:solidFill>
                <a:srgbClr val="EEECE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73F-6349-8099-B3C8046E358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('qRT-PCR'!$B$2,'qRT-PCR'!$B$5,'qRT-PCR'!$B$8,'qRT-PCR'!$B$14)</c:f>
              <c:strCache>
                <c:ptCount val="4"/>
                <c:pt idx="0">
                  <c:v>GAPDH</c:v>
                </c:pt>
                <c:pt idx="1">
                  <c:v>B2M</c:v>
                </c:pt>
                <c:pt idx="2">
                  <c:v>VEGFA</c:v>
                </c:pt>
                <c:pt idx="3">
                  <c:v>RPL13A</c:v>
                </c:pt>
              </c:strCache>
            </c:strRef>
          </c:cat>
          <c:val>
            <c:numRef>
              <c:f>('qRT-PCR'!$T$74,'qRT-PCR'!$T$77,'qRT-PCR'!$T$80,'qRT-PCR'!$T$86)</c:f>
              <c:numCache>
                <c:formatCode>0.0</c:formatCode>
                <c:ptCount val="4"/>
                <c:pt idx="0">
                  <c:v>3.2190340822569157</c:v>
                </c:pt>
                <c:pt idx="1">
                  <c:v>-4.1122534077579287</c:v>
                </c:pt>
                <c:pt idx="2">
                  <c:v>1.5721456551552513</c:v>
                </c:pt>
                <c:pt idx="3">
                  <c:v>-1.0069763580392264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3F-6349-8099-B3C8046E35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110908552"/>
        <c:axId val="2123402184"/>
      </c:barChart>
      <c:catAx>
        <c:axId val="2110908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23402184"/>
        <c:crosses val="autoZero"/>
        <c:auto val="1"/>
        <c:lblAlgn val="ctr"/>
        <c:lblOffset val="100"/>
        <c:noMultiLvlLbl val="0"/>
      </c:catAx>
      <c:valAx>
        <c:axId val="21234021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109085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'qRT-PCR'!$Y$1</c:f>
              <c:strCache>
                <c:ptCount val="1"/>
                <c:pt idx="0">
                  <c:v>FC (against RPL13A)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BBB59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662-5E43-B0FB-D1147A5FCF46}"/>
              </c:ext>
            </c:extLst>
          </c:dPt>
          <c:dPt>
            <c:idx val="1"/>
            <c:invertIfNegative val="0"/>
            <c:bubble3D val="0"/>
            <c:spPr>
              <a:solidFill>
                <a:srgbClr val="4F81BD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662-5E43-B0FB-D1147A5FCF46}"/>
              </c:ext>
            </c:extLst>
          </c:dPt>
          <c:dPt>
            <c:idx val="3"/>
            <c:invertIfNegative val="0"/>
            <c:bubble3D val="0"/>
            <c:spPr>
              <a:solidFill>
                <a:srgbClr val="F79646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662-5E43-B0FB-D1147A5FCF4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('qRT-PCR'!$B$2,'qRT-PCR'!$B$5,'qRT-PCR'!$B$8,'qRT-PCR'!$B$11)</c:f>
              <c:strCache>
                <c:ptCount val="4"/>
                <c:pt idx="0">
                  <c:v>GAPDH</c:v>
                </c:pt>
                <c:pt idx="1">
                  <c:v>B2M</c:v>
                </c:pt>
                <c:pt idx="2">
                  <c:v>VEGFA</c:v>
                </c:pt>
                <c:pt idx="3">
                  <c:v>TBP</c:v>
                </c:pt>
              </c:strCache>
            </c:strRef>
          </c:cat>
          <c:val>
            <c:numRef>
              <c:f>('qRT-PCR'!$Y$74,'qRT-PCR'!$Y$77,'qRT-PCR'!$Y$80,'qRT-PCR'!$Y$83)</c:f>
              <c:numCache>
                <c:formatCode>0.0</c:formatCode>
                <c:ptCount val="4"/>
                <c:pt idx="0">
                  <c:v>3.2414912165552145</c:v>
                </c:pt>
                <c:pt idx="1">
                  <c:v>-4.0837636106623849</c:v>
                </c:pt>
                <c:pt idx="2">
                  <c:v>1.5831135061354302</c:v>
                </c:pt>
                <c:pt idx="3">
                  <c:v>1.0069763580392264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62-5E43-B0FB-D1147A5FCF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2054566200"/>
        <c:axId val="2110829416"/>
      </c:barChart>
      <c:catAx>
        <c:axId val="2054566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110829416"/>
        <c:crosses val="autoZero"/>
        <c:auto val="1"/>
        <c:lblAlgn val="ctr"/>
        <c:lblOffset val="100"/>
        <c:noMultiLvlLbl val="0"/>
      </c:catAx>
      <c:valAx>
        <c:axId val="21108294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54566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19</xdr:row>
      <xdr:rowOff>0</xdr:rowOff>
    </xdr:from>
    <xdr:to>
      <xdr:col>10</xdr:col>
      <xdr:colOff>88900</xdr:colOff>
      <xdr:row>36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19</xdr:row>
      <xdr:rowOff>0</xdr:rowOff>
    </xdr:from>
    <xdr:to>
      <xdr:col>14</xdr:col>
      <xdr:colOff>723900</xdr:colOff>
      <xdr:row>36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19</xdr:row>
      <xdr:rowOff>0</xdr:rowOff>
    </xdr:from>
    <xdr:to>
      <xdr:col>19</xdr:col>
      <xdr:colOff>723900</xdr:colOff>
      <xdr:row>36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0</xdr:colOff>
      <xdr:row>19</xdr:row>
      <xdr:rowOff>0</xdr:rowOff>
    </xdr:from>
    <xdr:to>
      <xdr:col>24</xdr:col>
      <xdr:colOff>812800</xdr:colOff>
      <xdr:row>36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55</xdr:row>
      <xdr:rowOff>12700</xdr:rowOff>
    </xdr:from>
    <xdr:to>
      <xdr:col>10</xdr:col>
      <xdr:colOff>203200</xdr:colOff>
      <xdr:row>73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25400</xdr:colOff>
      <xdr:row>55</xdr:row>
      <xdr:rowOff>12700</xdr:rowOff>
    </xdr:from>
    <xdr:to>
      <xdr:col>15</xdr:col>
      <xdr:colOff>0</xdr:colOff>
      <xdr:row>73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55</xdr:row>
      <xdr:rowOff>25400</xdr:rowOff>
    </xdr:from>
    <xdr:to>
      <xdr:col>20</xdr:col>
      <xdr:colOff>12700</xdr:colOff>
      <xdr:row>73</xdr:row>
      <xdr:rowOff>12700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12700</xdr:colOff>
      <xdr:row>55</xdr:row>
      <xdr:rowOff>25400</xdr:rowOff>
    </xdr:from>
    <xdr:to>
      <xdr:col>25</xdr:col>
      <xdr:colOff>0</xdr:colOff>
      <xdr:row>73</xdr:row>
      <xdr:rowOff>12700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B2B0-2BD5-C744-B963-FA15493BA298}">
  <dimension ref="A1:K13"/>
  <sheetViews>
    <sheetView tabSelected="1" workbookViewId="0">
      <selection activeCell="F11" sqref="F11"/>
    </sheetView>
  </sheetViews>
  <sheetFormatPr baseColWidth="10" defaultRowHeight="16" x14ac:dyDescent="0.2"/>
  <sheetData>
    <row r="1" spans="1:11" ht="16" customHeight="1" x14ac:dyDescent="0.2">
      <c r="A1" s="32" t="s">
        <v>225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6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6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6" customHeight="1" x14ac:dyDescent="0.2">
      <c r="A4" s="31" t="s">
        <v>224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6" customHeight="1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6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6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6" customHeight="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6" customHeight="1" x14ac:dyDescent="0.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16" customHeight="1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16" customHeight="1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16" customHeight="1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1" ht="16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</row>
  </sheetData>
  <mergeCells count="2">
    <mergeCell ref="A1:K3"/>
    <mergeCell ref="A4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3"/>
  <sheetViews>
    <sheetView workbookViewId="0">
      <selection activeCell="E144" sqref="E144"/>
    </sheetView>
  </sheetViews>
  <sheetFormatPr baseColWidth="10" defaultRowHeight="16" x14ac:dyDescent="0.2"/>
  <cols>
    <col min="1" max="1" width="5.5" style="3" bestFit="1" customWidth="1"/>
    <col min="2" max="3" width="7.33203125" style="3" bestFit="1" customWidth="1"/>
    <col min="4" max="4" width="5.6640625" style="3" bestFit="1" customWidth="1"/>
    <col min="5" max="5" width="14" style="3" bestFit="1" customWidth="1"/>
    <col min="6" max="6" width="9.6640625" style="3" customWidth="1"/>
    <col min="7" max="10" width="9.6640625" customWidth="1"/>
    <col min="11" max="25" width="9.6640625" style="3" customWidth="1"/>
    <col min="26" max="16384" width="10.83203125" style="3"/>
  </cols>
  <sheetData>
    <row r="1" spans="1:25" s="21" customFormat="1" ht="42" customHeight="1" x14ac:dyDescent="0.2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3" t="s">
        <v>218</v>
      </c>
      <c r="G1" s="24" t="s">
        <v>216</v>
      </c>
      <c r="H1" s="24" t="s">
        <v>217</v>
      </c>
      <c r="I1" s="23" t="s">
        <v>219</v>
      </c>
      <c r="J1" s="23" t="s">
        <v>220</v>
      </c>
      <c r="K1" s="25" t="s">
        <v>213</v>
      </c>
      <c r="L1" s="25" t="s">
        <v>216</v>
      </c>
      <c r="M1" s="25" t="s">
        <v>217</v>
      </c>
      <c r="N1" s="25" t="s">
        <v>219</v>
      </c>
      <c r="O1" s="25" t="s">
        <v>221</v>
      </c>
      <c r="P1" s="28" t="s">
        <v>214</v>
      </c>
      <c r="Q1" s="28" t="s">
        <v>216</v>
      </c>
      <c r="R1" s="28" t="s">
        <v>217</v>
      </c>
      <c r="S1" s="28" t="s">
        <v>219</v>
      </c>
      <c r="T1" s="28" t="s">
        <v>222</v>
      </c>
      <c r="U1" s="29" t="s">
        <v>215</v>
      </c>
      <c r="V1" s="29" t="s">
        <v>216</v>
      </c>
      <c r="W1" s="29" t="s">
        <v>217</v>
      </c>
      <c r="X1" s="29" t="s">
        <v>219</v>
      </c>
      <c r="Y1" s="29" t="s">
        <v>223</v>
      </c>
    </row>
    <row r="2" spans="1:25" s="6" customFormat="1" x14ac:dyDescent="0.2">
      <c r="A2" s="4" t="s">
        <v>21</v>
      </c>
      <c r="B2" s="4" t="s">
        <v>15</v>
      </c>
      <c r="C2" s="4" t="s">
        <v>5</v>
      </c>
      <c r="D2" s="5">
        <v>15.825619428956699</v>
      </c>
      <c r="E2" s="5">
        <f>AVERAGE(D2:D4)</f>
        <v>15.1685623007363</v>
      </c>
      <c r="F2" s="7">
        <f>$E2-$E$2</f>
        <v>0</v>
      </c>
      <c r="G2" s="7">
        <f>AVERAGE(F2,F20)</f>
        <v>0</v>
      </c>
      <c r="H2" s="7">
        <f>G2-G38</f>
        <v>0</v>
      </c>
      <c r="I2" s="9">
        <f>2^(-H2)</f>
        <v>1</v>
      </c>
      <c r="J2" s="22"/>
      <c r="K2" s="7">
        <f>$E2-$E$5</f>
        <v>-12.645985403882102</v>
      </c>
      <c r="L2" s="7">
        <f>AVERAGE(K2,K20)</f>
        <v>-12.627083377043384</v>
      </c>
      <c r="M2" s="7">
        <f>L2-L38</f>
        <v>-4.6129028001490333</v>
      </c>
      <c r="N2" s="9">
        <f>2^(-M2)</f>
        <v>24.469331798655535</v>
      </c>
      <c r="O2" s="22">
        <f>N2</f>
        <v>24.469331798655535</v>
      </c>
      <c r="P2" s="7">
        <f>$E2-$E$11</f>
        <v>-12.9644151646584</v>
      </c>
      <c r="Q2" s="7">
        <f>AVERAGE(P2,P20)</f>
        <v>-12.169148263578219</v>
      </c>
      <c r="R2" s="7">
        <f>Q2-Q38</f>
        <v>-4.5688416113074144</v>
      </c>
      <c r="S2" s="9">
        <f>2^(-R2)</f>
        <v>23.733313196863357</v>
      </c>
      <c r="T2" s="22">
        <f>S2</f>
        <v>23.733313196863357</v>
      </c>
      <c r="U2" s="7">
        <f>$E2-$E$14</f>
        <v>-2.4533193764334271E-2</v>
      </c>
      <c r="V2" s="7">
        <f>AVERAGE(U2,U20)</f>
        <v>-0.17764463376503326</v>
      </c>
      <c r="W2" s="7">
        <f>V2-V38</f>
        <v>-1.8956902649543155</v>
      </c>
      <c r="X2" s="9">
        <f>2^(-W2)</f>
        <v>3.7209996762861639</v>
      </c>
      <c r="Y2" s="22">
        <f>X2</f>
        <v>3.7209996762861639</v>
      </c>
    </row>
    <row r="3" spans="1:25" s="6" customFormat="1" x14ac:dyDescent="0.2">
      <c r="A3" s="4" t="s">
        <v>22</v>
      </c>
      <c r="B3" s="4" t="s">
        <v>15</v>
      </c>
      <c r="C3" s="4" t="s">
        <v>5</v>
      </c>
      <c r="D3" s="5">
        <v>15.509649361292301</v>
      </c>
      <c r="E3" s="5"/>
      <c r="F3" s="7"/>
      <c r="G3" s="6">
        <f>STDEVA(F2,F20)</f>
        <v>0</v>
      </c>
      <c r="H3" s="9">
        <f>G3+G39</f>
        <v>0</v>
      </c>
      <c r="K3" s="7"/>
      <c r="L3" s="7">
        <f>STDEVA(K2,K20)</f>
        <v>2.6731502711657279E-2</v>
      </c>
      <c r="M3" s="9">
        <f>L3+L39</f>
        <v>1.0585398820705187</v>
      </c>
      <c r="P3" s="7"/>
      <c r="Q3" s="7">
        <f>STDEVA(P2,P20)</f>
        <v>1.1246772372140157</v>
      </c>
      <c r="R3" s="9">
        <f>Q3+Q39</f>
        <v>1.3342707123000181</v>
      </c>
      <c r="U3" s="7"/>
      <c r="V3" s="7">
        <f>STDEVA(U2,U20)</f>
        <v>0.21653227500346292</v>
      </c>
      <c r="W3" s="9">
        <f>V3+V39</f>
        <v>0.96216272921334767</v>
      </c>
    </row>
    <row r="4" spans="1:25" s="6" customFormat="1" x14ac:dyDescent="0.2">
      <c r="A4" s="4" t="s">
        <v>23</v>
      </c>
      <c r="B4" s="4" t="s">
        <v>15</v>
      </c>
      <c r="C4" s="4" t="s">
        <v>5</v>
      </c>
      <c r="D4" s="5">
        <v>14.170418111959901</v>
      </c>
      <c r="E4" s="5"/>
      <c r="F4" s="7"/>
      <c r="G4" s="9">
        <f>G3/SQRT(2)</f>
        <v>0</v>
      </c>
      <c r="H4" s="9">
        <f>G4+G40</f>
        <v>0</v>
      </c>
      <c r="K4" s="7"/>
      <c r="L4" s="9">
        <f>L3/SQRT(2)</f>
        <v>1.8902026838719443E-2</v>
      </c>
      <c r="M4" s="9">
        <f>L4+L40</f>
        <v>0.74850072876847207</v>
      </c>
      <c r="P4" s="7"/>
      <c r="Q4" s="9">
        <f>Q3/SQRT(2)</f>
        <v>0.79526690108018172</v>
      </c>
      <c r="R4" s="9">
        <f>Q4+Q40</f>
        <v>0.94347186860594767</v>
      </c>
      <c r="U4" s="7"/>
      <c r="V4" s="9">
        <f>V3/SQRT(2)</f>
        <v>0.15311144000069898</v>
      </c>
      <c r="W4" s="9">
        <f>V4+V40</f>
        <v>0.6803517904317139</v>
      </c>
    </row>
    <row r="5" spans="1:25" s="6" customFormat="1" x14ac:dyDescent="0.2">
      <c r="A5" s="4" t="s">
        <v>33</v>
      </c>
      <c r="B5" s="4" t="s">
        <v>16</v>
      </c>
      <c r="C5" s="4" t="s">
        <v>5</v>
      </c>
      <c r="D5" s="5">
        <v>28.009793691533101</v>
      </c>
      <c r="E5" s="5">
        <f>AVERAGE(D5:D7)</f>
        <v>27.814547704618402</v>
      </c>
      <c r="F5" s="7">
        <f>$E5-$E$2</f>
        <v>12.645985403882102</v>
      </c>
      <c r="G5" s="7">
        <f>AVERAGE(F5,F23)</f>
        <v>12.627083377043384</v>
      </c>
      <c r="H5" s="7">
        <f>G5-G41</f>
        <v>4.6129028001490333</v>
      </c>
      <c r="I5" s="9">
        <f>2^(-H5)</f>
        <v>4.0867482946753166E-2</v>
      </c>
      <c r="J5" s="22">
        <f>-1/I5</f>
        <v>-24.469331798655535</v>
      </c>
      <c r="K5" s="7">
        <f>$E5-$E$5</f>
        <v>0</v>
      </c>
      <c r="L5" s="7">
        <f>AVERAGE(K5,K23)</f>
        <v>0</v>
      </c>
      <c r="M5" s="7">
        <f>L5-L41</f>
        <v>0</v>
      </c>
      <c r="N5" s="9">
        <f>2^(-M5)</f>
        <v>1</v>
      </c>
      <c r="O5" s="22"/>
      <c r="P5" s="7">
        <f>$E5-$E$11</f>
        <v>-0.31842976077629714</v>
      </c>
      <c r="Q5" s="7">
        <f>AVERAGE(P5,P23)</f>
        <v>0.45793511346516524</v>
      </c>
      <c r="R5" s="7">
        <f>Q5-Q41</f>
        <v>4.4061188841618915E-2</v>
      </c>
      <c r="S5" s="9">
        <f>2^(-R5)</f>
        <v>0.96992077234276475</v>
      </c>
      <c r="T5" s="22">
        <f>-1/S5</f>
        <v>-1.031012046050505</v>
      </c>
      <c r="U5" s="7">
        <f>$E5-$E$14</f>
        <v>12.621452210117768</v>
      </c>
      <c r="V5" s="7">
        <f>AVERAGE(U5,U23)</f>
        <v>12.44943874327835</v>
      </c>
      <c r="W5" s="7">
        <f>V5-V41</f>
        <v>2.7172125351947169</v>
      </c>
      <c r="X5" s="9">
        <f>2^(-W5)</f>
        <v>0.1520678908154989</v>
      </c>
      <c r="Y5" s="22">
        <f>-1/X5</f>
        <v>-6.5760101927979067</v>
      </c>
    </row>
    <row r="6" spans="1:25" s="6" customFormat="1" x14ac:dyDescent="0.2">
      <c r="A6" s="4" t="s">
        <v>34</v>
      </c>
      <c r="B6" s="4" t="s">
        <v>16</v>
      </c>
      <c r="C6" s="4" t="s">
        <v>5</v>
      </c>
      <c r="D6" s="5">
        <v>28.1455926948593</v>
      </c>
      <c r="E6" s="5"/>
      <c r="F6" s="7"/>
      <c r="G6" s="9">
        <f>STDEVA(F5,F23)</f>
        <v>2.6731502711657279E-2</v>
      </c>
      <c r="H6" s="9">
        <f>G6+G42</f>
        <v>1.0585398820705187</v>
      </c>
      <c r="K6" s="7"/>
      <c r="L6" s="9">
        <f>STDEVA(K5,K23)</f>
        <v>0</v>
      </c>
      <c r="M6" s="9">
        <f>L6+L42</f>
        <v>0</v>
      </c>
      <c r="P6" s="7"/>
      <c r="Q6" s="9">
        <f>STDEVA(P5,P23)</f>
        <v>1.0979457345023584</v>
      </c>
      <c r="R6" s="9">
        <f>Q6+Q42</f>
        <v>2.3393475889472226</v>
      </c>
      <c r="U6" s="7"/>
      <c r="V6" s="9">
        <f>STDEVA(U5,U23)</f>
        <v>0.2432637777151202</v>
      </c>
      <c r="W6" s="9">
        <f>V6+V42</f>
        <v>2.0207026112838626</v>
      </c>
    </row>
    <row r="7" spans="1:25" s="6" customFormat="1" x14ac:dyDescent="0.2">
      <c r="A7" s="4" t="s">
        <v>35</v>
      </c>
      <c r="B7" s="4" t="s">
        <v>16</v>
      </c>
      <c r="C7" s="4" t="s">
        <v>5</v>
      </c>
      <c r="D7" s="5">
        <v>27.288256727462802</v>
      </c>
      <c r="E7" s="5"/>
      <c r="F7" s="7"/>
      <c r="G7" s="9">
        <f>G6/SQRT(2)</f>
        <v>1.8902026838719443E-2</v>
      </c>
      <c r="H7" s="9">
        <f>G7+G43</f>
        <v>0.74850072876847207</v>
      </c>
      <c r="K7" s="7"/>
      <c r="L7" s="9">
        <f>L6/SQRT(2)</f>
        <v>0</v>
      </c>
      <c r="M7" s="9">
        <f>L7+L43</f>
        <v>0</v>
      </c>
      <c r="P7" s="7"/>
      <c r="Q7" s="9">
        <f>Q6/SQRT(2)</f>
        <v>0.77636487424146228</v>
      </c>
      <c r="R7" s="9">
        <f>Q7+Q43</f>
        <v>1.6541685436969811</v>
      </c>
      <c r="U7" s="7"/>
      <c r="V7" s="9">
        <f>V6/SQRT(2)</f>
        <v>0.17201346683941843</v>
      </c>
      <c r="W7" s="9">
        <f>V7+V43</f>
        <v>1.4288525192001835</v>
      </c>
    </row>
    <row r="8" spans="1:25" s="6" customFormat="1" x14ac:dyDescent="0.2">
      <c r="A8" s="4" t="s">
        <v>45</v>
      </c>
      <c r="B8" s="4" t="s">
        <v>17</v>
      </c>
      <c r="C8" s="4" t="s">
        <v>5</v>
      </c>
      <c r="D8" s="5">
        <v>31.042398325748302</v>
      </c>
      <c r="E8" s="5">
        <f>AVERAGE(D8:D10)</f>
        <v>30.8190059311402</v>
      </c>
      <c r="F8" s="7">
        <f>$E8-$E$2</f>
        <v>15.650443630403901</v>
      </c>
      <c r="G8" s="7">
        <f>AVERAGE(F8,F26)</f>
        <v>15.210840724277965</v>
      </c>
      <c r="H8" s="7">
        <f>G8-G44</f>
        <v>1.6836448669604973</v>
      </c>
      <c r="I8" s="9">
        <f>2^(-H8)</f>
        <v>0.31129517766934062</v>
      </c>
      <c r="J8" s="22">
        <f>-1/I8</f>
        <v>-3.2123851306884212</v>
      </c>
      <c r="K8" s="7">
        <f>$E8-$E$5</f>
        <v>3.0044582265217983</v>
      </c>
      <c r="L8" s="7">
        <f>AVERAGE(K8,K26)</f>
        <v>2.5837573472345827</v>
      </c>
      <c r="M8" s="7">
        <f>L8-L44</f>
        <v>-2.9292579331885342</v>
      </c>
      <c r="N8" s="9">
        <f>2^(-M8)</f>
        <v>7.6171849897125128</v>
      </c>
      <c r="O8" s="22">
        <f>N8</f>
        <v>7.6171849897125128</v>
      </c>
      <c r="P8" s="7">
        <f>$E8-$E$11</f>
        <v>2.6860284657455011</v>
      </c>
      <c r="Q8" s="7">
        <f>AVERAGE(P8,P26)</f>
        <v>3.041692460699748</v>
      </c>
      <c r="R8" s="7">
        <f>Q8-Q44</f>
        <v>-2.8851967443469153</v>
      </c>
      <c r="S8" s="9">
        <f>2^(-R8)</f>
        <v>7.3880659482996753</v>
      </c>
      <c r="T8" s="22">
        <f>S8</f>
        <v>7.3880659482996753</v>
      </c>
      <c r="U8" s="7">
        <f>$E8-$E$14</f>
        <v>15.625910436639566</v>
      </c>
      <c r="V8" s="7">
        <f>AVERAGE(U8,U26)</f>
        <v>15.033196090512932</v>
      </c>
      <c r="W8" s="7">
        <f>V8-V44</f>
        <v>-0.21204539799381728</v>
      </c>
      <c r="X8" s="9">
        <f>2^(-W8)</f>
        <v>1.1583292553370597</v>
      </c>
      <c r="Y8" s="22">
        <f>X8</f>
        <v>1.1583292553370597</v>
      </c>
    </row>
    <row r="9" spans="1:25" s="6" customFormat="1" x14ac:dyDescent="0.2">
      <c r="A9" s="4" t="s">
        <v>46</v>
      </c>
      <c r="B9" s="4" t="s">
        <v>17</v>
      </c>
      <c r="C9" s="4" t="s">
        <v>5</v>
      </c>
      <c r="D9" s="5">
        <v>30.689392170608301</v>
      </c>
      <c r="E9" s="5"/>
      <c r="F9" s="7"/>
      <c r="G9" s="9">
        <f>STDEVA(F8,F26)</f>
        <v>0.62169239190192382</v>
      </c>
      <c r="H9" s="9">
        <f>G9+G45</f>
        <v>0.6719398318081613</v>
      </c>
      <c r="K9" s="7"/>
      <c r="L9" s="9">
        <f>STDEVA(K8,K26)</f>
        <v>0.59496088919026746</v>
      </c>
      <c r="M9" s="9">
        <f>L9+L45</f>
        <v>1.6770167084553682</v>
      </c>
      <c r="P9" s="7"/>
      <c r="Q9" s="9">
        <f>STDEVA(P8,P26)</f>
        <v>0.50298484531208965</v>
      </c>
      <c r="R9" s="9">
        <f>Q9+Q45</f>
        <v>0.66233088049185451</v>
      </c>
      <c r="U9" s="7"/>
      <c r="V9" s="9">
        <f>STDEVA(U8,U26)</f>
        <v>0.83822466690538677</v>
      </c>
      <c r="W9" s="9">
        <f>V9+V45</f>
        <v>1.5336076812090338</v>
      </c>
    </row>
    <row r="10" spans="1:25" s="6" customFormat="1" x14ac:dyDescent="0.2">
      <c r="A10" s="4" t="s">
        <v>47</v>
      </c>
      <c r="B10" s="4" t="s">
        <v>17</v>
      </c>
      <c r="C10" s="4" t="s">
        <v>5</v>
      </c>
      <c r="D10" s="5">
        <v>30.725227297063999</v>
      </c>
      <c r="E10" s="5"/>
      <c r="F10" s="7"/>
      <c r="G10" s="9">
        <f>G9/SQRT(2)</f>
        <v>0.43960290612593494</v>
      </c>
      <c r="H10" s="9">
        <f>G10+G46</f>
        <v>0.475133211620899</v>
      </c>
      <c r="K10" s="7"/>
      <c r="L10" s="9">
        <f>L9/SQRT(2)</f>
        <v>0.42070087928721617</v>
      </c>
      <c r="M10" s="9">
        <f>L10+L46</f>
        <v>1.1858298867119341</v>
      </c>
      <c r="P10" s="7"/>
      <c r="Q10" s="9">
        <f>Q9/SQRT(2)</f>
        <v>0.35566399495424522</v>
      </c>
      <c r="R10" s="9">
        <f>Q10+Q46</f>
        <v>0.46833865698504712</v>
      </c>
      <c r="U10" s="7"/>
      <c r="V10" s="9">
        <f>V9/SQRT(2)</f>
        <v>0.59271434612663398</v>
      </c>
      <c r="W10" s="9">
        <f>V10+V46</f>
        <v>1.0844243910626847</v>
      </c>
    </row>
    <row r="11" spans="1:25" s="6" customFormat="1" x14ac:dyDescent="0.2">
      <c r="A11" s="4" t="s">
        <v>57</v>
      </c>
      <c r="B11" s="4" t="s">
        <v>18</v>
      </c>
      <c r="C11" s="4" t="s">
        <v>5</v>
      </c>
      <c r="D11" s="5">
        <v>31.3019043586126</v>
      </c>
      <c r="E11" s="5">
        <f>AVERAGE(D11:D13)</f>
        <v>28.132977465394699</v>
      </c>
      <c r="F11" s="7">
        <f>$E11-$E$2</f>
        <v>12.9644151646584</v>
      </c>
      <c r="G11" s="7">
        <f>AVERAGE(F11,F29)</f>
        <v>12.169148263578219</v>
      </c>
      <c r="H11" s="7">
        <f>G11-G47</f>
        <v>4.5688416113074144</v>
      </c>
      <c r="I11" s="9">
        <f>2^(-H11)</f>
        <v>4.2134867209866089E-2</v>
      </c>
      <c r="J11" s="22">
        <f>-1/I11</f>
        <v>-23.733313196863357</v>
      </c>
      <c r="K11" s="7">
        <f>$E11-$E$5</f>
        <v>0.31842976077629714</v>
      </c>
      <c r="L11" s="7">
        <f>AVERAGE(K11,K29)</f>
        <v>-0.45793511346516524</v>
      </c>
      <c r="M11" s="7">
        <f>L11-L47</f>
        <v>-4.4061188841618915E-2</v>
      </c>
      <c r="N11" s="9">
        <f>2^(-M11)</f>
        <v>1.031012046050505</v>
      </c>
      <c r="O11" s="22">
        <f>N11</f>
        <v>1.031012046050505</v>
      </c>
      <c r="P11" s="7">
        <f>$E11-$E$11</f>
        <v>0</v>
      </c>
      <c r="Q11" s="7">
        <f>AVERAGE(P11,P29)</f>
        <v>0</v>
      </c>
      <c r="R11" s="7">
        <f>Q11-Q47</f>
        <v>0</v>
      </c>
      <c r="S11" s="9">
        <f>2^(-R11)</f>
        <v>1</v>
      </c>
      <c r="T11" s="22"/>
      <c r="U11" s="7">
        <f>$E11-$E$14</f>
        <v>12.939881970894065</v>
      </c>
      <c r="V11" s="7">
        <f>AVERAGE(U11,U29)</f>
        <v>11.991503629813185</v>
      </c>
      <c r="W11" s="7">
        <f>V11-V47</f>
        <v>2.673151346353098</v>
      </c>
      <c r="X11" s="9">
        <f>2^(-W11)</f>
        <v>0.15678382724827233</v>
      </c>
      <c r="Y11" s="22">
        <f>-1/X11</f>
        <v>-6.3782088851324392</v>
      </c>
    </row>
    <row r="12" spans="1:25" s="6" customFormat="1" x14ac:dyDescent="0.2">
      <c r="A12" s="4" t="s">
        <v>58</v>
      </c>
      <c r="B12" s="4" t="s">
        <v>18</v>
      </c>
      <c r="C12" s="4" t="s">
        <v>5</v>
      </c>
      <c r="D12" s="5">
        <v>25.711577568537301</v>
      </c>
      <c r="E12" s="5"/>
      <c r="F12" s="7"/>
      <c r="G12" s="9">
        <f>STDEVA(F11,F29)</f>
        <v>1.1246772372140157</v>
      </c>
      <c r="H12" s="9">
        <f>G12+G48</f>
        <v>1.3342707123000181</v>
      </c>
      <c r="K12" s="7"/>
      <c r="L12" s="9">
        <f>STDEVA(K11,K29)</f>
        <v>1.0979457345023584</v>
      </c>
      <c r="M12" s="9">
        <f>L12+L48</f>
        <v>2.3393475889472226</v>
      </c>
      <c r="P12" s="7"/>
      <c r="Q12" s="9">
        <f>STDEVA(P11,P29)</f>
        <v>0</v>
      </c>
      <c r="R12" s="9">
        <f>Q12+Q48</f>
        <v>0</v>
      </c>
      <c r="U12" s="7"/>
      <c r="V12" s="9">
        <f>STDEVA(U11,U29)</f>
        <v>1.3412095122174787</v>
      </c>
      <c r="W12" s="9">
        <f>V12+V48</f>
        <v>1.8772464913413609</v>
      </c>
    </row>
    <row r="13" spans="1:25" s="6" customFormat="1" x14ac:dyDescent="0.2">
      <c r="A13" s="4" t="s">
        <v>59</v>
      </c>
      <c r="B13" s="4" t="s">
        <v>18</v>
      </c>
      <c r="C13" s="4" t="s">
        <v>5</v>
      </c>
      <c r="D13" s="5">
        <v>27.3854504690342</v>
      </c>
      <c r="E13" s="5"/>
      <c r="F13" s="7"/>
      <c r="G13" s="9">
        <f>G12/SQRT(2)</f>
        <v>0.79526690108018172</v>
      </c>
      <c r="H13" s="9">
        <f>G13+G49</f>
        <v>0.94347186860594767</v>
      </c>
      <c r="K13" s="7"/>
      <c r="L13" s="9">
        <f>L12/SQRT(2)</f>
        <v>0.77636487424146228</v>
      </c>
      <c r="M13" s="9">
        <f>L13+L49</f>
        <v>1.6541685436969811</v>
      </c>
      <c r="P13" s="7"/>
      <c r="Q13" s="9">
        <f>Q12/SQRT(2)</f>
        <v>0</v>
      </c>
      <c r="R13" s="9">
        <f>Q13+Q49</f>
        <v>0</v>
      </c>
      <c r="U13" s="7"/>
      <c r="V13" s="9">
        <f>V12/SQRT(2)</f>
        <v>0.94837834108088082</v>
      </c>
      <c r="W13" s="9">
        <f>V13+V49</f>
        <v>1.3274137239861297</v>
      </c>
    </row>
    <row r="14" spans="1:25" s="6" customFormat="1" x14ac:dyDescent="0.2">
      <c r="A14" s="4" t="s">
        <v>69</v>
      </c>
      <c r="B14" s="4" t="s">
        <v>19</v>
      </c>
      <c r="C14" s="4" t="s">
        <v>5</v>
      </c>
      <c r="D14" s="5">
        <v>15.7269453665004</v>
      </c>
      <c r="E14" s="5">
        <f>AVERAGE(D14:D16)</f>
        <v>15.193095494500634</v>
      </c>
      <c r="F14" s="7">
        <f>$E14-$E$2</f>
        <v>2.4533193764334271E-2</v>
      </c>
      <c r="G14" s="7">
        <f>AVERAGE(F14,F32)</f>
        <v>0.17764463376503326</v>
      </c>
      <c r="H14" s="7">
        <f>G14-G50</f>
        <v>1.8956902649543155</v>
      </c>
      <c r="I14" s="9">
        <f>2^(-H14)</f>
        <v>0.26874498441184352</v>
      </c>
      <c r="J14" s="22">
        <f>-1/I14</f>
        <v>-3.7209996762861643</v>
      </c>
      <c r="K14" s="7">
        <f>$E14-$E$5</f>
        <v>-12.621452210117768</v>
      </c>
      <c r="L14" s="7">
        <f>AVERAGE(K14,K32)</f>
        <v>-12.44943874327835</v>
      </c>
      <c r="M14" s="7">
        <f>L14-L50</f>
        <v>-2.7172125351947169</v>
      </c>
      <c r="N14" s="9">
        <f>2^(-M14)</f>
        <v>6.5760101927979067</v>
      </c>
      <c r="O14" s="22">
        <f>N14</f>
        <v>6.5760101927979067</v>
      </c>
      <c r="P14" s="7">
        <f>$E14-$E$11</f>
        <v>-12.939881970894065</v>
      </c>
      <c r="Q14" s="7">
        <f>AVERAGE(P14,P32)</f>
        <v>-11.991503629813185</v>
      </c>
      <c r="R14" s="7">
        <f>Q14-Q50</f>
        <v>-2.673151346353098</v>
      </c>
      <c r="S14" s="9">
        <f>2^(-R14)</f>
        <v>6.3782088851324392</v>
      </c>
      <c r="T14" s="22">
        <f>S14</f>
        <v>6.3782088851324392</v>
      </c>
      <c r="U14" s="7">
        <f>$E14-$E$14</f>
        <v>0</v>
      </c>
      <c r="V14" s="7">
        <f>AVERAGE(U14,U32)</f>
        <v>0</v>
      </c>
      <c r="W14" s="7">
        <f>V14-V50</f>
        <v>0</v>
      </c>
      <c r="X14" s="9">
        <f>2^(-W14)</f>
        <v>1</v>
      </c>
      <c r="Y14" s="22"/>
    </row>
    <row r="15" spans="1:25" s="6" customFormat="1" x14ac:dyDescent="0.2">
      <c r="A15" s="4" t="s">
        <v>70</v>
      </c>
      <c r="B15" s="4" t="s">
        <v>19</v>
      </c>
      <c r="C15" s="4" t="s">
        <v>5</v>
      </c>
      <c r="D15" s="5">
        <v>15.007492681464401</v>
      </c>
      <c r="E15" s="5"/>
      <c r="F15" s="7"/>
      <c r="G15" s="9">
        <f>STDEVA(F14,F32)</f>
        <v>0.21653227500346292</v>
      </c>
      <c r="H15" s="9">
        <f>G15+G51</f>
        <v>0.96216272921334767</v>
      </c>
      <c r="K15" s="7"/>
      <c r="L15" s="9">
        <f>STDEVA(K14,K32)</f>
        <v>0.2432637777151202</v>
      </c>
      <c r="M15" s="9">
        <f>L15+L51</f>
        <v>2.0207026112838626</v>
      </c>
      <c r="P15" s="7"/>
      <c r="Q15" s="9">
        <f>STDEVA(P14,P32)</f>
        <v>1.3412095122174787</v>
      </c>
      <c r="R15" s="9">
        <f>Q15+Q51</f>
        <v>1.8772464913413609</v>
      </c>
      <c r="U15" s="7"/>
      <c r="V15" s="9">
        <f>STDEVA(U14,U32)</f>
        <v>0</v>
      </c>
      <c r="W15" s="9">
        <f>V15+V51</f>
        <v>0</v>
      </c>
    </row>
    <row r="16" spans="1:25" s="6" customFormat="1" x14ac:dyDescent="0.2">
      <c r="A16" s="4" t="s">
        <v>71</v>
      </c>
      <c r="B16" s="4" t="s">
        <v>19</v>
      </c>
      <c r="C16" s="4" t="s">
        <v>5</v>
      </c>
      <c r="D16" s="5">
        <v>14.8448484355371</v>
      </c>
      <c r="E16" s="5"/>
      <c r="F16" s="7"/>
      <c r="G16" s="9">
        <f>G15/SQRT(2)</f>
        <v>0.15311144000069898</v>
      </c>
      <c r="H16" s="9">
        <f>G16+G52</f>
        <v>0.6803517904317139</v>
      </c>
      <c r="K16" s="7"/>
      <c r="L16" s="9">
        <f>L15/SQRT(2)</f>
        <v>0.17201346683941843</v>
      </c>
      <c r="M16" s="9">
        <f>L16+L52</f>
        <v>1.4288525192001835</v>
      </c>
      <c r="P16" s="7"/>
      <c r="Q16" s="9">
        <f>Q15/SQRT(2)</f>
        <v>0.94837834108088082</v>
      </c>
      <c r="R16" s="9">
        <f>Q16+Q52</f>
        <v>1.3274137239861297</v>
      </c>
      <c r="U16" s="7"/>
      <c r="V16" s="9">
        <f>V15/SQRT(2)</f>
        <v>0</v>
      </c>
      <c r="W16" s="9">
        <f>V16+V52</f>
        <v>0</v>
      </c>
    </row>
    <row r="17" spans="1:25" s="12" customFormat="1" x14ac:dyDescent="0.2">
      <c r="A17" s="10" t="s">
        <v>96</v>
      </c>
      <c r="B17" s="10" t="s">
        <v>13</v>
      </c>
      <c r="C17" s="10" t="s">
        <v>5</v>
      </c>
      <c r="D17" s="11" t="s">
        <v>20</v>
      </c>
      <c r="E17" s="11">
        <v>0</v>
      </c>
      <c r="F17" s="16"/>
      <c r="K17" s="16"/>
      <c r="P17" s="16"/>
      <c r="U17" s="16"/>
    </row>
    <row r="18" spans="1:25" s="12" customFormat="1" x14ac:dyDescent="0.2">
      <c r="A18" s="10" t="s">
        <v>97</v>
      </c>
      <c r="B18" s="10" t="s">
        <v>13</v>
      </c>
      <c r="C18" s="10" t="s">
        <v>5</v>
      </c>
      <c r="D18" s="11" t="s">
        <v>20</v>
      </c>
      <c r="E18" s="11"/>
      <c r="F18" s="16"/>
      <c r="K18" s="16"/>
      <c r="P18" s="16"/>
      <c r="U18" s="16"/>
    </row>
    <row r="19" spans="1:25" s="12" customFormat="1" x14ac:dyDescent="0.2">
      <c r="A19" s="10" t="s">
        <v>98</v>
      </c>
      <c r="B19" s="10" t="s">
        <v>13</v>
      </c>
      <c r="C19" s="10" t="s">
        <v>5</v>
      </c>
      <c r="D19" s="11" t="s">
        <v>20</v>
      </c>
      <c r="E19" s="11"/>
      <c r="F19" s="16"/>
      <c r="K19" s="16"/>
      <c r="P19" s="16"/>
      <c r="U19" s="16"/>
    </row>
    <row r="20" spans="1:25" x14ac:dyDescent="0.2">
      <c r="A20" s="1" t="s">
        <v>24</v>
      </c>
      <c r="B20" s="1" t="s">
        <v>15</v>
      </c>
      <c r="C20" s="1" t="s">
        <v>6</v>
      </c>
      <c r="D20" s="2">
        <v>14.412178764500901</v>
      </c>
      <c r="E20" s="2">
        <f>AVERAGE(D20:D22)</f>
        <v>14.332316714138301</v>
      </c>
      <c r="F20" s="8">
        <f>$E20-$E$20</f>
        <v>0</v>
      </c>
      <c r="G20" s="18"/>
      <c r="H20" s="18"/>
      <c r="I20" s="18"/>
      <c r="J20" s="18"/>
      <c r="K20" s="8">
        <f>$E20-$E$23</f>
        <v>-12.608181350204664</v>
      </c>
      <c r="L20" s="18"/>
      <c r="M20" s="18"/>
      <c r="N20" s="18"/>
      <c r="O20" s="18"/>
      <c r="P20" s="8">
        <f>$E20-$E$29</f>
        <v>-11.373881362498036</v>
      </c>
      <c r="Q20" s="18"/>
      <c r="R20" s="18"/>
      <c r="S20" s="18"/>
      <c r="T20" s="18"/>
      <c r="U20" s="8">
        <f>$E20-$E$32</f>
        <v>-0.33075607376573224</v>
      </c>
      <c r="V20" s="18"/>
      <c r="W20" s="18"/>
      <c r="X20" s="18"/>
      <c r="Y20" s="18"/>
    </row>
    <row r="21" spans="1:25" x14ac:dyDescent="0.2">
      <c r="A21" s="1" t="s">
        <v>25</v>
      </c>
      <c r="B21" s="1" t="s">
        <v>15</v>
      </c>
      <c r="C21" s="1" t="s">
        <v>6</v>
      </c>
      <c r="D21" s="2">
        <v>14.2646096370769</v>
      </c>
      <c r="E21" s="2"/>
      <c r="F21" s="8"/>
      <c r="G21" s="18"/>
      <c r="H21" s="18"/>
      <c r="I21" s="18"/>
      <c r="J21" s="18"/>
      <c r="K21" s="8"/>
      <c r="L21" s="18"/>
      <c r="M21" s="18"/>
      <c r="N21" s="18"/>
      <c r="O21" s="18"/>
      <c r="P21" s="8"/>
      <c r="Q21" s="18"/>
      <c r="R21" s="18"/>
      <c r="S21" s="18"/>
      <c r="T21" s="18"/>
      <c r="U21" s="8"/>
      <c r="V21" s="18"/>
      <c r="W21" s="18"/>
      <c r="X21" s="18"/>
      <c r="Y21" s="18"/>
    </row>
    <row r="22" spans="1:25" x14ac:dyDescent="0.2">
      <c r="A22" s="1" t="s">
        <v>26</v>
      </c>
      <c r="B22" s="1" t="s">
        <v>15</v>
      </c>
      <c r="C22" s="1" t="s">
        <v>6</v>
      </c>
      <c r="D22" s="2">
        <v>14.320161740837101</v>
      </c>
      <c r="E22" s="2"/>
      <c r="F22" s="8"/>
      <c r="G22" s="18"/>
      <c r="H22" s="18"/>
      <c r="I22" s="18"/>
      <c r="J22" s="18"/>
      <c r="K22" s="8"/>
      <c r="L22" s="18"/>
      <c r="M22" s="18"/>
      <c r="N22" s="18"/>
      <c r="O22" s="18"/>
      <c r="P22" s="8"/>
      <c r="Q22" s="18"/>
      <c r="R22" s="18"/>
      <c r="S22" s="18"/>
      <c r="T22" s="18"/>
      <c r="U22" s="8"/>
      <c r="V22" s="18"/>
      <c r="W22" s="18"/>
      <c r="X22" s="18"/>
      <c r="Y22" s="18"/>
    </row>
    <row r="23" spans="1:25" x14ac:dyDescent="0.2">
      <c r="A23" s="1" t="s">
        <v>36</v>
      </c>
      <c r="B23" s="1" t="s">
        <v>16</v>
      </c>
      <c r="C23" s="1" t="s">
        <v>6</v>
      </c>
      <c r="D23" s="2">
        <v>26.431384992987301</v>
      </c>
      <c r="E23" s="2">
        <f>AVERAGE(D23:D25)</f>
        <v>26.940498064342965</v>
      </c>
      <c r="F23" s="8">
        <f>$E23-$E$20</f>
        <v>12.608181350204664</v>
      </c>
      <c r="G23" s="18"/>
      <c r="H23" s="18"/>
      <c r="I23" s="18"/>
      <c r="J23" s="18"/>
      <c r="K23" s="8">
        <f>$E23-$E$23</f>
        <v>0</v>
      </c>
      <c r="L23" s="18"/>
      <c r="M23" s="18"/>
      <c r="N23" s="18"/>
      <c r="O23" s="18"/>
      <c r="P23" s="8">
        <f>$E23-$E$29</f>
        <v>1.2342999877066276</v>
      </c>
      <c r="Q23" s="18"/>
      <c r="R23" s="18"/>
      <c r="S23" s="18"/>
      <c r="T23" s="18"/>
      <c r="U23" s="8">
        <f>$E23-$E$32</f>
        <v>12.277425276438931</v>
      </c>
      <c r="V23" s="18"/>
      <c r="W23" s="18"/>
      <c r="X23" s="18"/>
      <c r="Y23" s="18"/>
    </row>
    <row r="24" spans="1:25" x14ac:dyDescent="0.2">
      <c r="A24" s="1" t="s">
        <v>37</v>
      </c>
      <c r="B24" s="1" t="s">
        <v>16</v>
      </c>
      <c r="C24" s="1" t="s">
        <v>6</v>
      </c>
      <c r="D24" s="2">
        <v>27.040536466801999</v>
      </c>
      <c r="E24" s="2"/>
      <c r="F24" s="8"/>
      <c r="G24" s="18"/>
      <c r="H24" s="18"/>
      <c r="I24" s="18"/>
      <c r="J24" s="18"/>
      <c r="K24" s="8"/>
      <c r="L24" s="18"/>
      <c r="M24" s="18"/>
      <c r="N24" s="18"/>
      <c r="O24" s="18"/>
      <c r="P24" s="8"/>
      <c r="Q24" s="18"/>
      <c r="R24" s="18"/>
      <c r="S24" s="18"/>
      <c r="T24" s="18"/>
      <c r="U24" s="8"/>
      <c r="V24" s="18"/>
      <c r="W24" s="18"/>
      <c r="X24" s="18"/>
      <c r="Y24" s="18"/>
    </row>
    <row r="25" spans="1:25" x14ac:dyDescent="0.2">
      <c r="A25" s="1" t="s">
        <v>38</v>
      </c>
      <c r="B25" s="1" t="s">
        <v>16</v>
      </c>
      <c r="C25" s="1" t="s">
        <v>6</v>
      </c>
      <c r="D25" s="2">
        <v>27.349572733239601</v>
      </c>
      <c r="E25" s="2"/>
      <c r="F25" s="8"/>
      <c r="G25" s="18"/>
      <c r="H25" s="18"/>
      <c r="I25" s="18"/>
      <c r="J25" s="18"/>
      <c r="K25" s="8"/>
      <c r="L25" s="18"/>
      <c r="M25" s="18"/>
      <c r="N25" s="18"/>
      <c r="O25" s="18"/>
      <c r="P25" s="8"/>
      <c r="Q25" s="18"/>
      <c r="R25" s="18"/>
      <c r="S25" s="18"/>
      <c r="T25" s="18"/>
      <c r="U25" s="8"/>
      <c r="V25" s="18"/>
      <c r="W25" s="18"/>
      <c r="X25" s="18"/>
      <c r="Y25" s="18"/>
    </row>
    <row r="26" spans="1:25" x14ac:dyDescent="0.2">
      <c r="A26" s="1" t="s">
        <v>48</v>
      </c>
      <c r="B26" s="1" t="s">
        <v>17</v>
      </c>
      <c r="C26" s="1" t="s">
        <v>6</v>
      </c>
      <c r="D26" s="2">
        <v>29.260069768897399</v>
      </c>
      <c r="E26" s="2">
        <f>AVERAGE(D26:D28)</f>
        <v>29.103554532290332</v>
      </c>
      <c r="F26" s="8">
        <f>$E26-$E$20</f>
        <v>14.771237818152031</v>
      </c>
      <c r="G26" s="18"/>
      <c r="H26" s="18"/>
      <c r="I26" s="18"/>
      <c r="J26" s="18"/>
      <c r="K26" s="8">
        <f>$E26-$E$23</f>
        <v>2.1630564679473672</v>
      </c>
      <c r="L26" s="18"/>
      <c r="M26" s="18"/>
      <c r="N26" s="18"/>
      <c r="O26" s="18"/>
      <c r="P26" s="8">
        <f>$E26-$E$29</f>
        <v>3.3973564556539948</v>
      </c>
      <c r="Q26" s="18"/>
      <c r="R26" s="18"/>
      <c r="S26" s="18"/>
      <c r="T26" s="18"/>
      <c r="U26" s="8">
        <f>$E26-$E$32</f>
        <v>14.440481744386299</v>
      </c>
      <c r="V26" s="18"/>
      <c r="W26" s="18"/>
      <c r="X26" s="18"/>
      <c r="Y26" s="18"/>
    </row>
    <row r="27" spans="1:25" x14ac:dyDescent="0.2">
      <c r="A27" s="1" t="s">
        <v>49</v>
      </c>
      <c r="B27" s="1" t="s">
        <v>17</v>
      </c>
      <c r="C27" s="1" t="s">
        <v>6</v>
      </c>
      <c r="D27" s="2">
        <v>29.283083983255999</v>
      </c>
      <c r="E27" s="2"/>
      <c r="F27" s="8"/>
      <c r="G27" s="18"/>
      <c r="H27" s="18"/>
      <c r="I27" s="18"/>
      <c r="J27" s="18"/>
      <c r="K27" s="8"/>
      <c r="L27" s="18"/>
      <c r="M27" s="18"/>
      <c r="N27" s="18"/>
      <c r="O27" s="18"/>
      <c r="P27" s="8"/>
      <c r="Q27" s="18"/>
      <c r="R27" s="18"/>
      <c r="S27" s="18"/>
      <c r="T27" s="18"/>
      <c r="U27" s="8"/>
      <c r="V27" s="18"/>
      <c r="W27" s="18"/>
      <c r="X27" s="18"/>
      <c r="Y27" s="18"/>
    </row>
    <row r="28" spans="1:25" x14ac:dyDescent="0.2">
      <c r="A28" s="1" t="s">
        <v>50</v>
      </c>
      <c r="B28" s="1" t="s">
        <v>17</v>
      </c>
      <c r="C28" s="1" t="s">
        <v>6</v>
      </c>
      <c r="D28" s="2">
        <v>28.767509844717601</v>
      </c>
      <c r="E28" s="2"/>
      <c r="F28" s="8"/>
      <c r="G28" s="18"/>
      <c r="H28" s="18"/>
      <c r="I28" s="18"/>
      <c r="J28" s="18"/>
      <c r="K28" s="8"/>
      <c r="L28" s="18"/>
      <c r="M28" s="18"/>
      <c r="N28" s="18"/>
      <c r="O28" s="18"/>
      <c r="P28" s="8"/>
      <c r="Q28" s="18"/>
      <c r="R28" s="18"/>
      <c r="S28" s="18"/>
      <c r="T28" s="18"/>
      <c r="U28" s="8"/>
      <c r="V28" s="18"/>
      <c r="W28" s="18"/>
      <c r="X28" s="18"/>
      <c r="Y28" s="18"/>
    </row>
    <row r="29" spans="1:25" x14ac:dyDescent="0.2">
      <c r="A29" s="1" t="s">
        <v>60</v>
      </c>
      <c r="B29" s="1" t="s">
        <v>18</v>
      </c>
      <c r="C29" s="1" t="s">
        <v>6</v>
      </c>
      <c r="D29" s="2">
        <v>26.685370228318501</v>
      </c>
      <c r="E29" s="2">
        <f>AVERAGE(D29:D31)</f>
        <v>25.706198076636337</v>
      </c>
      <c r="F29" s="8">
        <f>$E29-$E$20</f>
        <v>11.373881362498036</v>
      </c>
      <c r="G29" s="18"/>
      <c r="H29" s="18"/>
      <c r="I29" s="18"/>
      <c r="J29" s="18"/>
      <c r="K29" s="8">
        <f>$E29-$E$23</f>
        <v>-1.2342999877066276</v>
      </c>
      <c r="L29" s="18"/>
      <c r="M29" s="18"/>
      <c r="N29" s="18"/>
      <c r="O29" s="18"/>
      <c r="P29" s="8">
        <f>$E29-$E$29</f>
        <v>0</v>
      </c>
      <c r="Q29" s="18"/>
      <c r="R29" s="18"/>
      <c r="S29" s="18"/>
      <c r="T29" s="18"/>
      <c r="U29" s="8">
        <f>$E29-$E$32</f>
        <v>11.043125288732304</v>
      </c>
      <c r="V29" s="18"/>
      <c r="W29" s="18"/>
      <c r="X29" s="18"/>
      <c r="Y29" s="18"/>
    </row>
    <row r="30" spans="1:25" x14ac:dyDescent="0.2">
      <c r="A30" s="1" t="s">
        <v>61</v>
      </c>
      <c r="B30" s="1" t="s">
        <v>18</v>
      </c>
      <c r="C30" s="1" t="s">
        <v>6</v>
      </c>
      <c r="D30" s="2">
        <v>26.533895482920801</v>
      </c>
      <c r="E30" s="2"/>
      <c r="F30" s="8"/>
      <c r="G30" s="18"/>
      <c r="H30" s="18"/>
      <c r="I30" s="18"/>
      <c r="J30" s="18"/>
      <c r="K30" s="8"/>
      <c r="L30" s="18"/>
      <c r="M30" s="18"/>
      <c r="N30" s="18"/>
      <c r="O30" s="18"/>
      <c r="P30" s="8"/>
      <c r="Q30" s="18"/>
      <c r="R30" s="18"/>
      <c r="S30" s="18"/>
      <c r="T30" s="18"/>
      <c r="U30" s="8"/>
      <c r="V30" s="18"/>
      <c r="W30" s="18"/>
      <c r="X30" s="18"/>
      <c r="Y30" s="18"/>
    </row>
    <row r="31" spans="1:25" x14ac:dyDescent="0.2">
      <c r="A31" s="1" t="s">
        <v>62</v>
      </c>
      <c r="B31" s="1" t="s">
        <v>18</v>
      </c>
      <c r="C31" s="1" t="s">
        <v>6</v>
      </c>
      <c r="D31" s="2">
        <v>23.899328518669702</v>
      </c>
      <c r="E31" s="2"/>
      <c r="F31" s="8"/>
      <c r="G31" s="18"/>
      <c r="H31" s="18"/>
      <c r="I31" s="18"/>
      <c r="J31" s="18"/>
      <c r="K31" s="8"/>
      <c r="L31" s="18"/>
      <c r="M31" s="18"/>
      <c r="N31" s="18"/>
      <c r="O31" s="18"/>
      <c r="P31" s="8"/>
      <c r="Q31" s="18"/>
      <c r="R31" s="18"/>
      <c r="S31" s="18"/>
      <c r="T31" s="18"/>
      <c r="U31" s="8"/>
      <c r="V31" s="18"/>
      <c r="W31" s="18"/>
      <c r="X31" s="18"/>
      <c r="Y31" s="18"/>
    </row>
    <row r="32" spans="1:25" x14ac:dyDescent="0.2">
      <c r="A32" s="1" t="s">
        <v>72</v>
      </c>
      <c r="B32" s="1" t="s">
        <v>19</v>
      </c>
      <c r="C32" s="1" t="s">
        <v>6</v>
      </c>
      <c r="D32" s="2">
        <v>14.6958623183026</v>
      </c>
      <c r="E32" s="2">
        <f>AVERAGE(D32:D34)</f>
        <v>14.663072787904033</v>
      </c>
      <c r="F32" s="8">
        <f>$E32-$E$20</f>
        <v>0.33075607376573224</v>
      </c>
      <c r="G32" s="18"/>
      <c r="H32" s="18"/>
      <c r="I32" s="18"/>
      <c r="J32" s="18"/>
      <c r="K32" s="8">
        <f>$E32-$E$23</f>
        <v>-12.277425276438931</v>
      </c>
      <c r="L32" s="18"/>
      <c r="M32" s="18"/>
      <c r="N32" s="18"/>
      <c r="O32" s="18"/>
      <c r="P32" s="8">
        <f>$E32-$E$29</f>
        <v>-11.043125288732304</v>
      </c>
      <c r="Q32" s="18"/>
      <c r="R32" s="18"/>
      <c r="S32" s="18"/>
      <c r="T32" s="18"/>
      <c r="U32" s="8">
        <f>$E32-$E$32</f>
        <v>0</v>
      </c>
      <c r="V32" s="18"/>
      <c r="W32" s="18"/>
      <c r="X32" s="18"/>
      <c r="Y32" s="18"/>
    </row>
    <row r="33" spans="1:25" x14ac:dyDescent="0.2">
      <c r="A33" s="1" t="s">
        <v>73</v>
      </c>
      <c r="B33" s="1" t="s">
        <v>19</v>
      </c>
      <c r="C33" s="1" t="s">
        <v>6</v>
      </c>
      <c r="D33" s="2">
        <v>14.924647775876901</v>
      </c>
      <c r="E33" s="2"/>
      <c r="F33" s="8"/>
      <c r="G33" s="18"/>
      <c r="H33" s="18"/>
      <c r="I33" s="18"/>
      <c r="J33" s="18"/>
      <c r="K33" s="8"/>
      <c r="L33" s="18"/>
      <c r="M33" s="18"/>
      <c r="N33" s="18"/>
      <c r="O33" s="18"/>
      <c r="P33" s="8"/>
      <c r="Q33" s="18"/>
      <c r="R33" s="18"/>
      <c r="S33" s="18"/>
      <c r="T33" s="18"/>
      <c r="U33" s="8"/>
      <c r="V33" s="18"/>
      <c r="W33" s="18"/>
      <c r="X33" s="18"/>
      <c r="Y33" s="18"/>
    </row>
    <row r="34" spans="1:25" x14ac:dyDescent="0.2">
      <c r="A34" s="1" t="s">
        <v>74</v>
      </c>
      <c r="B34" s="1" t="s">
        <v>19</v>
      </c>
      <c r="C34" s="1" t="s">
        <v>6</v>
      </c>
      <c r="D34" s="2">
        <v>14.3687082695326</v>
      </c>
      <c r="E34" s="2"/>
      <c r="F34" s="8"/>
      <c r="G34" s="18"/>
      <c r="H34" s="18"/>
      <c r="I34" s="18"/>
      <c r="J34" s="18"/>
      <c r="K34" s="8"/>
      <c r="L34" s="18"/>
      <c r="M34" s="18"/>
      <c r="N34" s="18"/>
      <c r="O34" s="18"/>
      <c r="P34" s="8"/>
      <c r="Q34" s="18"/>
      <c r="R34" s="18"/>
      <c r="S34" s="18"/>
      <c r="T34" s="18"/>
      <c r="U34" s="8"/>
      <c r="V34" s="18"/>
      <c r="W34" s="18"/>
      <c r="X34" s="18"/>
      <c r="Y34" s="18"/>
    </row>
    <row r="35" spans="1:25" s="15" customFormat="1" x14ac:dyDescent="0.2">
      <c r="A35" s="13" t="s">
        <v>99</v>
      </c>
      <c r="B35" s="13" t="s">
        <v>13</v>
      </c>
      <c r="C35" s="13" t="s">
        <v>6</v>
      </c>
      <c r="D35" s="14" t="s">
        <v>20</v>
      </c>
      <c r="E35" s="14">
        <v>0</v>
      </c>
      <c r="F35" s="17"/>
      <c r="G35" s="19"/>
      <c r="H35" s="19"/>
      <c r="I35" s="19"/>
      <c r="J35" s="19"/>
      <c r="K35" s="17"/>
      <c r="L35" s="19"/>
      <c r="M35" s="19"/>
      <c r="N35" s="19"/>
      <c r="O35" s="19"/>
      <c r="P35" s="17"/>
      <c r="Q35" s="19"/>
      <c r="R35" s="19"/>
      <c r="S35" s="19"/>
      <c r="T35" s="19"/>
      <c r="U35" s="17"/>
      <c r="V35" s="19"/>
      <c r="W35" s="19"/>
      <c r="X35" s="19"/>
      <c r="Y35" s="19"/>
    </row>
    <row r="36" spans="1:25" s="15" customFormat="1" x14ac:dyDescent="0.2">
      <c r="A36" s="13" t="s">
        <v>100</v>
      </c>
      <c r="B36" s="13" t="s">
        <v>13</v>
      </c>
      <c r="C36" s="13" t="s">
        <v>6</v>
      </c>
      <c r="D36" s="14" t="s">
        <v>20</v>
      </c>
      <c r="E36" s="14"/>
      <c r="F36" s="17"/>
      <c r="G36" s="19"/>
      <c r="H36" s="19"/>
      <c r="I36" s="19"/>
      <c r="J36" s="19"/>
      <c r="K36" s="17"/>
      <c r="L36" s="19"/>
      <c r="M36" s="19"/>
      <c r="N36" s="19"/>
      <c r="O36" s="19"/>
      <c r="P36" s="17"/>
      <c r="Q36" s="19"/>
      <c r="R36" s="19"/>
      <c r="S36" s="19"/>
      <c r="T36" s="19"/>
      <c r="U36" s="17"/>
      <c r="V36" s="19"/>
      <c r="W36" s="19"/>
      <c r="X36" s="19"/>
      <c r="Y36" s="19"/>
    </row>
    <row r="37" spans="1:25" s="15" customFormat="1" x14ac:dyDescent="0.2">
      <c r="A37" s="13" t="s">
        <v>101</v>
      </c>
      <c r="B37" s="13" t="s">
        <v>13</v>
      </c>
      <c r="C37" s="13" t="s">
        <v>6</v>
      </c>
      <c r="D37" s="14" t="s">
        <v>20</v>
      </c>
      <c r="E37" s="14"/>
      <c r="F37" s="17"/>
      <c r="G37" s="19"/>
      <c r="H37" s="19"/>
      <c r="I37" s="19"/>
      <c r="J37" s="19"/>
      <c r="K37" s="17"/>
      <c r="L37" s="19"/>
      <c r="M37" s="19"/>
      <c r="N37" s="19"/>
      <c r="O37" s="19"/>
      <c r="P37" s="17"/>
      <c r="Q37" s="19"/>
      <c r="R37" s="19"/>
      <c r="S37" s="19"/>
      <c r="T37" s="19"/>
      <c r="U37" s="17"/>
      <c r="V37" s="19"/>
      <c r="W37" s="19"/>
      <c r="X37" s="19"/>
      <c r="Y37" s="19"/>
    </row>
    <row r="38" spans="1:25" s="6" customFormat="1" x14ac:dyDescent="0.2">
      <c r="A38" s="4" t="s">
        <v>27</v>
      </c>
      <c r="B38" s="4" t="s">
        <v>15</v>
      </c>
      <c r="C38" s="4" t="s">
        <v>7</v>
      </c>
      <c r="D38" s="5">
        <v>16.9834912611101</v>
      </c>
      <c r="E38" s="5">
        <f>AVERAGE(D38:D40)</f>
        <v>16.739857743902864</v>
      </c>
      <c r="F38" s="7">
        <f>$E38-$E$38</f>
        <v>0</v>
      </c>
      <c r="G38" s="7">
        <f>AVERAGE(F38,F56)</f>
        <v>0</v>
      </c>
      <c r="H38" s="26"/>
      <c r="I38" s="26"/>
      <c r="J38" s="26"/>
      <c r="K38" s="7">
        <f>$E38-$E$41</f>
        <v>-8.7437792788241033</v>
      </c>
      <c r="L38" s="7">
        <f>AVERAGE(K38,K56)</f>
        <v>-8.0141805768943506</v>
      </c>
      <c r="M38" s="26"/>
      <c r="N38" s="26"/>
      <c r="O38" s="26"/>
      <c r="P38" s="7">
        <f>$E38-$E$47</f>
        <v>-7.4521016847450383</v>
      </c>
      <c r="Q38" s="7">
        <f>AVERAGE(P38,P56)</f>
        <v>-7.6003066522708043</v>
      </c>
      <c r="R38" s="26"/>
      <c r="S38" s="26"/>
      <c r="T38" s="26"/>
      <c r="U38" s="7">
        <f>$E38-$E$50</f>
        <v>2.245285981620297</v>
      </c>
      <c r="V38" s="7">
        <f>AVERAGE(U38,U56)</f>
        <v>1.7180456311892822</v>
      </c>
      <c r="W38" s="26"/>
      <c r="X38" s="26"/>
      <c r="Y38" s="26"/>
    </row>
    <row r="39" spans="1:25" s="6" customFormat="1" x14ac:dyDescent="0.2">
      <c r="A39" s="4" t="s">
        <v>28</v>
      </c>
      <c r="B39" s="4" t="s">
        <v>15</v>
      </c>
      <c r="C39" s="4" t="s">
        <v>7</v>
      </c>
      <c r="D39" s="5">
        <v>16.786497341872799</v>
      </c>
      <c r="E39" s="5"/>
      <c r="F39" s="7"/>
      <c r="G39" s="6">
        <f>STDEVA(F38,F56)</f>
        <v>0</v>
      </c>
      <c r="H39" s="26"/>
      <c r="I39" s="26"/>
      <c r="J39" s="26"/>
      <c r="K39" s="7"/>
      <c r="L39" s="7">
        <f>STDEVA(K38,K56)</f>
        <v>1.0318083793588615</v>
      </c>
      <c r="M39" s="26"/>
      <c r="N39" s="26"/>
      <c r="O39" s="26"/>
      <c r="P39" s="7"/>
      <c r="Q39" s="7">
        <f>STDEVA(P38,P56)</f>
        <v>0.20959347508600235</v>
      </c>
      <c r="R39" s="26"/>
      <c r="S39" s="26"/>
      <c r="T39" s="26"/>
      <c r="U39" s="7"/>
      <c r="V39" s="7">
        <f>STDEVA(U38,U56)</f>
        <v>0.74563045420988472</v>
      </c>
      <c r="W39" s="26"/>
      <c r="X39" s="26"/>
      <c r="Y39" s="26"/>
    </row>
    <row r="40" spans="1:25" s="6" customFormat="1" x14ac:dyDescent="0.2">
      <c r="A40" s="4" t="s">
        <v>29</v>
      </c>
      <c r="B40" s="4" t="s">
        <v>15</v>
      </c>
      <c r="C40" s="4" t="s">
        <v>7</v>
      </c>
      <c r="D40" s="5">
        <v>16.449584628725699</v>
      </c>
      <c r="E40" s="5"/>
      <c r="F40" s="7"/>
      <c r="G40" s="9">
        <f>G39/SQRT(2)</f>
        <v>0</v>
      </c>
      <c r="H40" s="26"/>
      <c r="I40" s="26"/>
      <c r="J40" s="26"/>
      <c r="K40" s="7"/>
      <c r="L40" s="9">
        <f>L39/SQRT(2)</f>
        <v>0.72959870192975262</v>
      </c>
      <c r="M40" s="26"/>
      <c r="N40" s="26"/>
      <c r="O40" s="26"/>
      <c r="P40" s="7"/>
      <c r="Q40" s="9">
        <f>Q39/SQRT(2)</f>
        <v>0.14820496752576595</v>
      </c>
      <c r="R40" s="26"/>
      <c r="S40" s="26"/>
      <c r="T40" s="26"/>
      <c r="U40" s="7"/>
      <c r="V40" s="9">
        <f>V39/SQRT(2)</f>
        <v>0.52724035043101491</v>
      </c>
      <c r="W40" s="26"/>
      <c r="X40" s="26"/>
      <c r="Y40" s="26"/>
    </row>
    <row r="41" spans="1:25" s="6" customFormat="1" x14ac:dyDescent="0.2">
      <c r="A41" s="4" t="s">
        <v>39</v>
      </c>
      <c r="B41" s="4" t="s">
        <v>16</v>
      </c>
      <c r="C41" s="4" t="s">
        <v>7</v>
      </c>
      <c r="D41" s="5">
        <v>26.5503490262046</v>
      </c>
      <c r="E41" s="5">
        <f>AVERAGE(D41:D43)</f>
        <v>25.483637022726967</v>
      </c>
      <c r="F41" s="7">
        <f>$E41-$E$38</f>
        <v>8.7437792788241033</v>
      </c>
      <c r="G41" s="7">
        <f>AVERAGE(F41,F59)</f>
        <v>8.0141805768943506</v>
      </c>
      <c r="H41" s="26"/>
      <c r="I41" s="26"/>
      <c r="J41" s="26"/>
      <c r="K41" s="7">
        <f>$E41-$E$41</f>
        <v>0</v>
      </c>
      <c r="L41" s="7">
        <f>AVERAGE(K41,K59)</f>
        <v>0</v>
      </c>
      <c r="M41" s="26"/>
      <c r="N41" s="26"/>
      <c r="O41" s="26"/>
      <c r="P41" s="7">
        <f>$E41-$E$47</f>
        <v>1.291677594079065</v>
      </c>
      <c r="Q41" s="7">
        <f>AVERAGE(P41,P59)</f>
        <v>0.41387392462354633</v>
      </c>
      <c r="R41" s="26"/>
      <c r="S41" s="26"/>
      <c r="T41" s="26"/>
      <c r="U41" s="7">
        <f>$E41-$E$50</f>
        <v>10.9890652604444</v>
      </c>
      <c r="V41" s="7">
        <f>AVERAGE(U41,U59)</f>
        <v>9.7322262080836328</v>
      </c>
      <c r="W41" s="26"/>
      <c r="X41" s="26"/>
      <c r="Y41" s="26"/>
    </row>
    <row r="42" spans="1:25" s="6" customFormat="1" x14ac:dyDescent="0.2">
      <c r="A42" s="4" t="s">
        <v>40</v>
      </c>
      <c r="B42" s="4" t="s">
        <v>16</v>
      </c>
      <c r="C42" s="4" t="s">
        <v>7</v>
      </c>
      <c r="D42" s="5">
        <v>25.347711149359601</v>
      </c>
      <c r="E42" s="5"/>
      <c r="F42" s="7"/>
      <c r="G42" s="9">
        <f>STDEVA(F41,F59)</f>
        <v>1.0318083793588615</v>
      </c>
      <c r="H42" s="26"/>
      <c r="I42" s="26"/>
      <c r="J42" s="26"/>
      <c r="K42" s="7"/>
      <c r="L42" s="9">
        <f>STDEVA(K41,K59)</f>
        <v>0</v>
      </c>
      <c r="M42" s="26"/>
      <c r="N42" s="26"/>
      <c r="O42" s="26"/>
      <c r="P42" s="7"/>
      <c r="Q42" s="9">
        <f>STDEVA(P41,P59)</f>
        <v>1.241401854444864</v>
      </c>
      <c r="R42" s="26"/>
      <c r="S42" s="26"/>
      <c r="T42" s="26"/>
      <c r="U42" s="7"/>
      <c r="V42" s="9">
        <f>STDEVA(U41,U59)</f>
        <v>1.7774388335687425</v>
      </c>
      <c r="W42" s="26"/>
      <c r="X42" s="26"/>
      <c r="Y42" s="26"/>
    </row>
    <row r="43" spans="1:25" s="6" customFormat="1" x14ac:dyDescent="0.2">
      <c r="A43" s="4" t="s">
        <v>41</v>
      </c>
      <c r="B43" s="4" t="s">
        <v>16</v>
      </c>
      <c r="C43" s="4" t="s">
        <v>7</v>
      </c>
      <c r="D43" s="5">
        <v>24.5528508926167</v>
      </c>
      <c r="E43" s="5"/>
      <c r="F43" s="7"/>
      <c r="G43" s="9">
        <f>G42/SQRT(2)</f>
        <v>0.72959870192975262</v>
      </c>
      <c r="H43" s="26"/>
      <c r="I43" s="26"/>
      <c r="J43" s="26"/>
      <c r="K43" s="7"/>
      <c r="L43" s="9">
        <f>L42/SQRT(2)</f>
        <v>0</v>
      </c>
      <c r="M43" s="26"/>
      <c r="N43" s="26"/>
      <c r="O43" s="26"/>
      <c r="P43" s="7"/>
      <c r="Q43" s="9">
        <f>Q42/SQRT(2)</f>
        <v>0.87780366945551869</v>
      </c>
      <c r="R43" s="26"/>
      <c r="S43" s="26"/>
      <c r="T43" s="26"/>
      <c r="U43" s="7"/>
      <c r="V43" s="9">
        <f>V42/SQRT(2)</f>
        <v>1.2568390523607651</v>
      </c>
      <c r="W43" s="26"/>
      <c r="X43" s="26"/>
      <c r="Y43" s="26"/>
    </row>
    <row r="44" spans="1:25" s="6" customFormat="1" x14ac:dyDescent="0.2">
      <c r="A44" s="4" t="s">
        <v>51</v>
      </c>
      <c r="B44" s="4" t="s">
        <v>17</v>
      </c>
      <c r="C44" s="4" t="s">
        <v>7</v>
      </c>
      <c r="D44" s="5">
        <v>30.410914166921302</v>
      </c>
      <c r="E44" s="5">
        <f>AVERAGE(D44:D46)</f>
        <v>30.231523295725367</v>
      </c>
      <c r="F44" s="7">
        <f>$E44-$E$38</f>
        <v>13.491665551822503</v>
      </c>
      <c r="G44" s="7">
        <f>AVERAGE(F44,F62)</f>
        <v>13.527195857317468</v>
      </c>
      <c r="H44" s="26"/>
      <c r="I44" s="26"/>
      <c r="J44" s="26"/>
      <c r="K44" s="7">
        <f>$E44-$E$41</f>
        <v>4.7478862729984002</v>
      </c>
      <c r="L44" s="7">
        <f>AVERAGE(K44,K62)</f>
        <v>5.5130152804231169</v>
      </c>
      <c r="M44" s="26"/>
      <c r="N44" s="26"/>
      <c r="O44" s="26"/>
      <c r="P44" s="7">
        <f>$E44-$E$47</f>
        <v>6.0395638670774652</v>
      </c>
      <c r="Q44" s="7">
        <f>AVERAGE(P44,P62)</f>
        <v>5.9268892050466633</v>
      </c>
      <c r="R44" s="26"/>
      <c r="S44" s="26"/>
      <c r="T44" s="26"/>
      <c r="U44" s="7">
        <f>$E44-$E$50</f>
        <v>15.736951533442801</v>
      </c>
      <c r="V44" s="7">
        <f>AVERAGE(U44,U62)</f>
        <v>15.24524148850675</v>
      </c>
      <c r="W44" s="26"/>
      <c r="X44" s="26"/>
      <c r="Y44" s="26"/>
    </row>
    <row r="45" spans="1:25" s="6" customFormat="1" x14ac:dyDescent="0.2">
      <c r="A45" s="4" t="s">
        <v>52</v>
      </c>
      <c r="B45" s="4" t="s">
        <v>17</v>
      </c>
      <c r="C45" s="4" t="s">
        <v>7</v>
      </c>
      <c r="D45" s="5">
        <v>30.756974060028799</v>
      </c>
      <c r="E45" s="5"/>
      <c r="F45" s="7"/>
      <c r="G45" s="9">
        <f>STDEVA(F44,F62)</f>
        <v>5.0247439906237472E-2</v>
      </c>
      <c r="H45" s="26"/>
      <c r="I45" s="26"/>
      <c r="J45" s="26"/>
      <c r="K45" s="7"/>
      <c r="L45" s="9">
        <f>STDEVA(K44,K62)</f>
        <v>1.0820558192651009</v>
      </c>
      <c r="M45" s="26"/>
      <c r="N45" s="26"/>
      <c r="O45" s="26"/>
      <c r="P45" s="7"/>
      <c r="Q45" s="9">
        <f>STDEVA(P44,P62)</f>
        <v>0.15934603517976487</v>
      </c>
      <c r="R45" s="26"/>
      <c r="S45" s="26"/>
      <c r="T45" s="26"/>
      <c r="U45" s="7"/>
      <c r="V45" s="9">
        <f>STDEVA(U44,U62)</f>
        <v>0.69538301430364702</v>
      </c>
      <c r="W45" s="26"/>
      <c r="X45" s="26"/>
      <c r="Y45" s="26"/>
    </row>
    <row r="46" spans="1:25" s="6" customFormat="1" x14ac:dyDescent="0.2">
      <c r="A46" s="4" t="s">
        <v>53</v>
      </c>
      <c r="B46" s="4" t="s">
        <v>17</v>
      </c>
      <c r="C46" s="4" t="s">
        <v>7</v>
      </c>
      <c r="D46" s="5">
        <v>29.526681660226</v>
      </c>
      <c r="E46" s="5"/>
      <c r="F46" s="7"/>
      <c r="G46" s="9">
        <f>G45/SQRT(2)</f>
        <v>3.5530305494964054E-2</v>
      </c>
      <c r="H46" s="26"/>
      <c r="I46" s="26"/>
      <c r="J46" s="26"/>
      <c r="K46" s="7"/>
      <c r="L46" s="9">
        <f>L45/SQRT(2)</f>
        <v>0.76512900742471801</v>
      </c>
      <c r="M46" s="26"/>
      <c r="N46" s="26"/>
      <c r="O46" s="26"/>
      <c r="P46" s="7"/>
      <c r="Q46" s="9">
        <f>Q45/SQRT(2)</f>
        <v>0.1126746620308019</v>
      </c>
      <c r="R46" s="26"/>
      <c r="S46" s="26"/>
      <c r="T46" s="26"/>
      <c r="U46" s="7"/>
      <c r="V46" s="9">
        <f>V45/SQRT(2)</f>
        <v>0.49171004493605075</v>
      </c>
      <c r="W46" s="26"/>
      <c r="X46" s="26"/>
      <c r="Y46" s="26"/>
    </row>
    <row r="47" spans="1:25" s="6" customFormat="1" x14ac:dyDescent="0.2">
      <c r="A47" s="4" t="s">
        <v>63</v>
      </c>
      <c r="B47" s="4" t="s">
        <v>18</v>
      </c>
      <c r="C47" s="4" t="s">
        <v>7</v>
      </c>
      <c r="D47" s="5">
        <v>24.868741968268701</v>
      </c>
      <c r="E47" s="5">
        <f>AVERAGE(D47:D49)</f>
        <v>24.191959428647902</v>
      </c>
      <c r="F47" s="7">
        <f>$E47-$E$38</f>
        <v>7.4521016847450383</v>
      </c>
      <c r="G47" s="7">
        <f>AVERAGE(F47,F65)</f>
        <v>7.6003066522708043</v>
      </c>
      <c r="H47" s="26"/>
      <c r="I47" s="26"/>
      <c r="J47" s="26"/>
      <c r="K47" s="7">
        <f>$E47-$E$41</f>
        <v>-1.291677594079065</v>
      </c>
      <c r="L47" s="7">
        <f>AVERAGE(K47,K65)</f>
        <v>-0.41387392462354633</v>
      </c>
      <c r="M47" s="26"/>
      <c r="N47" s="26"/>
      <c r="O47" s="26"/>
      <c r="P47" s="7">
        <f>$E47-$E$47</f>
        <v>0</v>
      </c>
      <c r="Q47" s="7">
        <f>AVERAGE(P47,P65)</f>
        <v>0</v>
      </c>
      <c r="R47" s="26"/>
      <c r="S47" s="26"/>
      <c r="T47" s="26"/>
      <c r="U47" s="7">
        <f>$E47-$E$50</f>
        <v>9.6973876663653353</v>
      </c>
      <c r="V47" s="7">
        <f>AVERAGE(U47,U65)</f>
        <v>9.3183522834600865</v>
      </c>
      <c r="W47" s="26"/>
      <c r="X47" s="26"/>
      <c r="Y47" s="26"/>
    </row>
    <row r="48" spans="1:25" s="6" customFormat="1" x14ac:dyDescent="0.2">
      <c r="A48" s="4" t="s">
        <v>64</v>
      </c>
      <c r="B48" s="4" t="s">
        <v>18</v>
      </c>
      <c r="C48" s="4" t="s">
        <v>7</v>
      </c>
      <c r="D48" s="5">
        <v>24.267061386323999</v>
      </c>
      <c r="E48" s="5"/>
      <c r="F48" s="7"/>
      <c r="G48" s="9">
        <f>STDEVA(F47,F65)</f>
        <v>0.20959347508600235</v>
      </c>
      <c r="H48" s="26"/>
      <c r="I48" s="26"/>
      <c r="J48" s="26"/>
      <c r="K48" s="7"/>
      <c r="L48" s="9">
        <f>STDEVA(K47,K65)</f>
        <v>1.241401854444864</v>
      </c>
      <c r="M48" s="26"/>
      <c r="N48" s="26"/>
      <c r="O48" s="26"/>
      <c r="P48" s="7"/>
      <c r="Q48" s="9">
        <f>STDEVA(P47,P65)</f>
        <v>0</v>
      </c>
      <c r="R48" s="26"/>
      <c r="S48" s="26"/>
      <c r="T48" s="26"/>
      <c r="U48" s="7"/>
      <c r="V48" s="9">
        <f>STDEVA(U47,U65)</f>
        <v>0.53603697912388204</v>
      </c>
      <c r="W48" s="26"/>
      <c r="X48" s="26"/>
      <c r="Y48" s="26"/>
    </row>
    <row r="49" spans="1:25" s="6" customFormat="1" x14ac:dyDescent="0.2">
      <c r="A49" s="4" t="s">
        <v>65</v>
      </c>
      <c r="B49" s="4" t="s">
        <v>18</v>
      </c>
      <c r="C49" s="4" t="s">
        <v>7</v>
      </c>
      <c r="D49" s="5">
        <v>23.440074931350999</v>
      </c>
      <c r="E49" s="5"/>
      <c r="F49" s="7"/>
      <c r="G49" s="9">
        <f>G48/SQRT(2)</f>
        <v>0.14820496752576595</v>
      </c>
      <c r="H49" s="26"/>
      <c r="I49" s="26"/>
      <c r="J49" s="26"/>
      <c r="K49" s="7"/>
      <c r="L49" s="9">
        <f>L48/SQRT(2)</f>
        <v>0.87780366945551869</v>
      </c>
      <c r="M49" s="26"/>
      <c r="N49" s="26"/>
      <c r="O49" s="26"/>
      <c r="P49" s="7"/>
      <c r="Q49" s="9">
        <f>Q48/SQRT(2)</f>
        <v>0</v>
      </c>
      <c r="R49" s="26"/>
      <c r="S49" s="26"/>
      <c r="T49" s="26"/>
      <c r="U49" s="7"/>
      <c r="V49" s="9">
        <f>V48/SQRT(2)</f>
        <v>0.3790353829052488</v>
      </c>
      <c r="W49" s="26"/>
      <c r="X49" s="26"/>
      <c r="Y49" s="26"/>
    </row>
    <row r="50" spans="1:25" s="6" customFormat="1" x14ac:dyDescent="0.2">
      <c r="A50" s="4" t="s">
        <v>75</v>
      </c>
      <c r="B50" s="4" t="s">
        <v>19</v>
      </c>
      <c r="C50" s="4" t="s">
        <v>7</v>
      </c>
      <c r="D50" s="5">
        <v>14.444204711796001</v>
      </c>
      <c r="E50" s="5">
        <f>AVERAGE(D50:D52)</f>
        <v>14.494571762282566</v>
      </c>
      <c r="F50" s="7">
        <f>$E50-$E$38</f>
        <v>-2.245285981620297</v>
      </c>
      <c r="G50" s="7">
        <f>AVERAGE(F50,F68)</f>
        <v>-1.7180456311892822</v>
      </c>
      <c r="H50" s="26"/>
      <c r="I50" s="26"/>
      <c r="J50" s="26"/>
      <c r="K50" s="7">
        <f>$E50-$E$41</f>
        <v>-10.9890652604444</v>
      </c>
      <c r="L50" s="7">
        <f>AVERAGE(K50,K68)</f>
        <v>-9.7322262080836328</v>
      </c>
      <c r="M50" s="26"/>
      <c r="N50" s="26"/>
      <c r="O50" s="26"/>
      <c r="P50" s="7">
        <f>$E50-$E$47</f>
        <v>-9.6973876663653353</v>
      </c>
      <c r="Q50" s="7">
        <f>AVERAGE(P50,P68)</f>
        <v>-9.3183522834600865</v>
      </c>
      <c r="R50" s="26"/>
      <c r="S50" s="26"/>
      <c r="T50" s="26"/>
      <c r="U50" s="7">
        <f>$E50-$E$50</f>
        <v>0</v>
      </c>
      <c r="V50" s="7">
        <f>AVERAGE(U50,U68)</f>
        <v>0</v>
      </c>
      <c r="W50" s="26"/>
      <c r="X50" s="26"/>
      <c r="Y50" s="26"/>
    </row>
    <row r="51" spans="1:25" s="6" customFormat="1" x14ac:dyDescent="0.2">
      <c r="A51" s="4" t="s">
        <v>76</v>
      </c>
      <c r="B51" s="4" t="s">
        <v>19</v>
      </c>
      <c r="C51" s="4" t="s">
        <v>7</v>
      </c>
      <c r="D51" s="5">
        <v>14.4592147493873</v>
      </c>
      <c r="E51" s="5"/>
      <c r="F51" s="7"/>
      <c r="G51" s="9">
        <f>STDEVA(F50,F68)</f>
        <v>0.74563045420988472</v>
      </c>
      <c r="H51" s="26"/>
      <c r="I51" s="26"/>
      <c r="J51" s="26"/>
      <c r="K51" s="7"/>
      <c r="L51" s="9">
        <f>STDEVA(K50,K68)</f>
        <v>1.7774388335687425</v>
      </c>
      <c r="M51" s="26"/>
      <c r="N51" s="26"/>
      <c r="O51" s="26"/>
      <c r="P51" s="7"/>
      <c r="Q51" s="9">
        <f>STDEVA(P50,P68)</f>
        <v>0.53603697912388204</v>
      </c>
      <c r="R51" s="26"/>
      <c r="S51" s="26"/>
      <c r="T51" s="26"/>
      <c r="U51" s="7"/>
      <c r="V51" s="9">
        <f>STDEVA(U50,U68)</f>
        <v>0</v>
      </c>
      <c r="W51" s="26"/>
      <c r="X51" s="26"/>
      <c r="Y51" s="26"/>
    </row>
    <row r="52" spans="1:25" s="6" customFormat="1" x14ac:dyDescent="0.2">
      <c r="A52" s="4" t="s">
        <v>77</v>
      </c>
      <c r="B52" s="4" t="s">
        <v>19</v>
      </c>
      <c r="C52" s="4" t="s">
        <v>7</v>
      </c>
      <c r="D52" s="5">
        <v>14.5802958256644</v>
      </c>
      <c r="E52" s="5"/>
      <c r="F52" s="7"/>
      <c r="G52" s="9">
        <f>G51/SQRT(2)</f>
        <v>0.52724035043101491</v>
      </c>
      <c r="H52" s="26"/>
      <c r="I52" s="26"/>
      <c r="J52" s="26"/>
      <c r="K52" s="7"/>
      <c r="L52" s="9">
        <f>L51/SQRT(2)</f>
        <v>1.2568390523607651</v>
      </c>
      <c r="M52" s="26"/>
      <c r="N52" s="26"/>
      <c r="O52" s="26"/>
      <c r="P52" s="7"/>
      <c r="Q52" s="9">
        <f>Q51/SQRT(2)</f>
        <v>0.3790353829052488</v>
      </c>
      <c r="R52" s="26"/>
      <c r="S52" s="26"/>
      <c r="T52" s="26"/>
      <c r="U52" s="7"/>
      <c r="V52" s="9">
        <f>V51/SQRT(2)</f>
        <v>0</v>
      </c>
      <c r="W52" s="26"/>
      <c r="X52" s="26"/>
      <c r="Y52" s="26"/>
    </row>
    <row r="53" spans="1:25" s="12" customFormat="1" x14ac:dyDescent="0.2">
      <c r="A53" s="10" t="s">
        <v>102</v>
      </c>
      <c r="B53" s="10" t="s">
        <v>13</v>
      </c>
      <c r="C53" s="10" t="s">
        <v>7</v>
      </c>
      <c r="D53" s="11" t="s">
        <v>20</v>
      </c>
      <c r="E53" s="11">
        <v>0</v>
      </c>
      <c r="F53" s="16"/>
      <c r="H53" s="27"/>
      <c r="I53" s="27"/>
      <c r="J53" s="27"/>
      <c r="K53" s="16"/>
      <c r="M53" s="27"/>
      <c r="N53" s="27"/>
      <c r="O53" s="27"/>
      <c r="P53" s="16"/>
      <c r="R53" s="27"/>
      <c r="S53" s="27"/>
      <c r="T53" s="27"/>
      <c r="U53" s="16"/>
      <c r="W53" s="27"/>
      <c r="X53" s="27"/>
      <c r="Y53" s="27"/>
    </row>
    <row r="54" spans="1:25" s="12" customFormat="1" x14ac:dyDescent="0.2">
      <c r="A54" s="10" t="s">
        <v>103</v>
      </c>
      <c r="B54" s="10" t="s">
        <v>13</v>
      </c>
      <c r="C54" s="10" t="s">
        <v>7</v>
      </c>
      <c r="D54" s="11" t="s">
        <v>20</v>
      </c>
      <c r="E54" s="11"/>
      <c r="F54" s="16"/>
      <c r="H54" s="27"/>
      <c r="I54" s="27"/>
      <c r="J54" s="27"/>
      <c r="K54" s="16"/>
      <c r="M54" s="27"/>
      <c r="N54" s="27"/>
      <c r="O54" s="27"/>
      <c r="P54" s="16"/>
      <c r="R54" s="27"/>
      <c r="S54" s="27"/>
      <c r="T54" s="27"/>
      <c r="U54" s="16"/>
      <c r="W54" s="27"/>
      <c r="X54" s="27"/>
      <c r="Y54" s="27"/>
    </row>
    <row r="55" spans="1:25" s="12" customFormat="1" x14ac:dyDescent="0.2">
      <c r="A55" s="10" t="s">
        <v>104</v>
      </c>
      <c r="B55" s="10" t="s">
        <v>13</v>
      </c>
      <c r="C55" s="10" t="s">
        <v>7</v>
      </c>
      <c r="D55" s="11" t="s">
        <v>20</v>
      </c>
      <c r="E55" s="11"/>
      <c r="F55" s="16"/>
      <c r="H55" s="27"/>
      <c r="I55" s="27"/>
      <c r="J55" s="27"/>
      <c r="K55" s="16"/>
      <c r="M55" s="27"/>
      <c r="N55" s="27"/>
      <c r="O55" s="27"/>
      <c r="P55" s="16"/>
      <c r="R55" s="27"/>
      <c r="S55" s="27"/>
      <c r="T55" s="27"/>
      <c r="U55" s="16"/>
      <c r="W55" s="27"/>
      <c r="X55" s="27"/>
      <c r="Y55" s="27"/>
    </row>
    <row r="56" spans="1:25" x14ac:dyDescent="0.2">
      <c r="A56" s="1" t="s">
        <v>30</v>
      </c>
      <c r="B56" s="1" t="s">
        <v>15</v>
      </c>
      <c r="C56" s="1" t="s">
        <v>8</v>
      </c>
      <c r="D56" s="2">
        <v>15.7567754102646</v>
      </c>
      <c r="E56" s="2">
        <f>AVERAGE(D56:D58)</f>
        <v>15.449818915888066</v>
      </c>
      <c r="F56" s="8">
        <f>$E56-$E$56</f>
        <v>0</v>
      </c>
      <c r="G56" s="18"/>
      <c r="H56" s="18"/>
      <c r="I56" s="18"/>
      <c r="J56" s="18"/>
      <c r="K56" s="8">
        <f>$E56-$E$59</f>
        <v>-7.2845818749645979</v>
      </c>
      <c r="L56" s="18"/>
      <c r="M56" s="18"/>
      <c r="N56" s="18"/>
      <c r="O56" s="18"/>
      <c r="P56" s="8">
        <f>$E56-$E$65</f>
        <v>-7.7485116197965702</v>
      </c>
      <c r="Q56" s="18"/>
      <c r="R56" s="18"/>
      <c r="S56" s="18"/>
      <c r="T56" s="18"/>
      <c r="U56" s="8">
        <f>$E56-$E$68</f>
        <v>1.1908052807582674</v>
      </c>
      <c r="V56" s="18"/>
      <c r="W56" s="18"/>
      <c r="X56" s="18"/>
      <c r="Y56" s="18"/>
    </row>
    <row r="57" spans="1:25" x14ac:dyDescent="0.2">
      <c r="A57" s="1" t="s">
        <v>31</v>
      </c>
      <c r="B57" s="1" t="s">
        <v>15</v>
      </c>
      <c r="C57" s="1" t="s">
        <v>8</v>
      </c>
      <c r="D57" s="2">
        <v>15.3867056110152</v>
      </c>
      <c r="E57" s="2"/>
      <c r="F57" s="8"/>
      <c r="G57" s="18"/>
      <c r="H57" s="18"/>
      <c r="I57" s="18"/>
      <c r="J57" s="18"/>
      <c r="K57" s="8"/>
      <c r="L57" s="18"/>
      <c r="M57" s="18"/>
      <c r="N57" s="18"/>
      <c r="O57" s="18"/>
      <c r="P57" s="8"/>
      <c r="Q57" s="18"/>
      <c r="R57" s="18"/>
      <c r="S57" s="18"/>
      <c r="T57" s="18"/>
      <c r="U57" s="8"/>
      <c r="V57" s="18"/>
      <c r="W57" s="18"/>
      <c r="X57" s="18"/>
      <c r="Y57" s="18"/>
    </row>
    <row r="58" spans="1:25" x14ac:dyDescent="0.2">
      <c r="A58" s="1" t="s">
        <v>32</v>
      </c>
      <c r="B58" s="1" t="s">
        <v>15</v>
      </c>
      <c r="C58" s="1" t="s">
        <v>8</v>
      </c>
      <c r="D58" s="2">
        <v>15.2059757263844</v>
      </c>
      <c r="E58" s="2"/>
      <c r="F58" s="8"/>
      <c r="G58" s="18"/>
      <c r="H58" s="18"/>
      <c r="I58" s="18"/>
      <c r="J58" s="18"/>
      <c r="K58" s="8"/>
      <c r="L58" s="18"/>
      <c r="M58" s="18"/>
      <c r="N58" s="18"/>
      <c r="O58" s="18"/>
      <c r="P58" s="8"/>
      <c r="Q58" s="18"/>
      <c r="R58" s="18"/>
      <c r="S58" s="18"/>
      <c r="T58" s="18"/>
      <c r="U58" s="8"/>
      <c r="V58" s="18"/>
      <c r="W58" s="18"/>
      <c r="X58" s="18"/>
      <c r="Y58" s="18"/>
    </row>
    <row r="59" spans="1:25" x14ac:dyDescent="0.2">
      <c r="A59" s="1" t="s">
        <v>42</v>
      </c>
      <c r="B59" s="1" t="s">
        <v>16</v>
      </c>
      <c r="C59" s="1" t="s">
        <v>8</v>
      </c>
      <c r="D59" s="2">
        <v>23.156993801552201</v>
      </c>
      <c r="E59" s="2">
        <f>AVERAGE(D59:D61)</f>
        <v>22.734400790852664</v>
      </c>
      <c r="F59" s="8">
        <f>$E59-$E$56</f>
        <v>7.2845818749645979</v>
      </c>
      <c r="G59" s="18"/>
      <c r="H59" s="18"/>
      <c r="I59" s="18"/>
      <c r="J59" s="18"/>
      <c r="K59" s="8">
        <f>$E59-$E$59</f>
        <v>0</v>
      </c>
      <c r="L59" s="18"/>
      <c r="M59" s="18"/>
      <c r="N59" s="18"/>
      <c r="O59" s="18"/>
      <c r="P59" s="8">
        <f>$E59-$E$65</f>
        <v>-0.46392974483197236</v>
      </c>
      <c r="Q59" s="18"/>
      <c r="R59" s="18"/>
      <c r="S59" s="18"/>
      <c r="T59" s="18"/>
      <c r="U59" s="8">
        <f>$E59-$E$68</f>
        <v>8.4753871557228653</v>
      </c>
      <c r="V59" s="18"/>
      <c r="W59" s="18"/>
      <c r="X59" s="18"/>
      <c r="Y59" s="18"/>
    </row>
    <row r="60" spans="1:25" x14ac:dyDescent="0.2">
      <c r="A60" s="1" t="s">
        <v>43</v>
      </c>
      <c r="B60" s="1" t="s">
        <v>16</v>
      </c>
      <c r="C60" s="1" t="s">
        <v>8</v>
      </c>
      <c r="D60" s="2">
        <v>22.539574492139199</v>
      </c>
      <c r="E60" s="2"/>
      <c r="F60" s="8"/>
      <c r="G60" s="18"/>
      <c r="H60" s="18"/>
      <c r="I60" s="18"/>
      <c r="J60" s="18"/>
      <c r="K60" s="8"/>
      <c r="L60" s="18"/>
      <c r="M60" s="18"/>
      <c r="N60" s="18"/>
      <c r="O60" s="18"/>
      <c r="P60" s="8"/>
      <c r="Q60" s="18"/>
      <c r="R60" s="18"/>
      <c r="S60" s="18"/>
      <c r="T60" s="18"/>
      <c r="U60" s="8"/>
      <c r="V60" s="18"/>
      <c r="W60" s="18"/>
      <c r="X60" s="18"/>
      <c r="Y60" s="18"/>
    </row>
    <row r="61" spans="1:25" x14ac:dyDescent="0.2">
      <c r="A61" s="1" t="s">
        <v>44</v>
      </c>
      <c r="B61" s="1" t="s">
        <v>16</v>
      </c>
      <c r="C61" s="1" t="s">
        <v>8</v>
      </c>
      <c r="D61" s="2">
        <v>22.5066340788666</v>
      </c>
      <c r="E61" s="2"/>
      <c r="F61" s="8"/>
      <c r="G61" s="18"/>
      <c r="H61" s="18"/>
      <c r="I61" s="18"/>
      <c r="J61" s="18"/>
      <c r="K61" s="8"/>
      <c r="L61" s="18"/>
      <c r="M61" s="18"/>
      <c r="N61" s="18"/>
      <c r="O61" s="18"/>
      <c r="P61" s="8"/>
      <c r="Q61" s="18"/>
      <c r="R61" s="18"/>
      <c r="S61" s="18"/>
      <c r="T61" s="18"/>
      <c r="U61" s="8"/>
      <c r="V61" s="18"/>
      <c r="W61" s="18"/>
      <c r="X61" s="18"/>
      <c r="Y61" s="18"/>
    </row>
    <row r="62" spans="1:25" x14ac:dyDescent="0.2">
      <c r="A62" s="1" t="s">
        <v>54</v>
      </c>
      <c r="B62" s="1" t="s">
        <v>17</v>
      </c>
      <c r="C62" s="1" t="s">
        <v>8</v>
      </c>
      <c r="D62" s="2">
        <v>28.759402100154201</v>
      </c>
      <c r="E62" s="2">
        <f>AVERAGE(D62:D64)</f>
        <v>29.012545078700498</v>
      </c>
      <c r="F62" s="8">
        <f>$E62-$E$56</f>
        <v>13.562726162812432</v>
      </c>
      <c r="G62" s="18"/>
      <c r="H62" s="18"/>
      <c r="I62" s="18"/>
      <c r="J62" s="18"/>
      <c r="K62" s="8">
        <f>$E62-$E$59</f>
        <v>6.2781442878478337</v>
      </c>
      <c r="L62" s="18"/>
      <c r="M62" s="18"/>
      <c r="N62" s="18"/>
      <c r="O62" s="18"/>
      <c r="P62" s="8">
        <f>$E62-$E$65</f>
        <v>5.8142145430158614</v>
      </c>
      <c r="Q62" s="18"/>
      <c r="R62" s="18"/>
      <c r="S62" s="18"/>
      <c r="T62" s="18"/>
      <c r="U62" s="8">
        <f>$E62-$E$68</f>
        <v>14.753531443570699</v>
      </c>
      <c r="V62" s="18"/>
      <c r="W62" s="18"/>
      <c r="X62" s="18"/>
      <c r="Y62" s="18"/>
    </row>
    <row r="63" spans="1:25" x14ac:dyDescent="0.2">
      <c r="A63" s="1" t="s">
        <v>55</v>
      </c>
      <c r="B63" s="1" t="s">
        <v>17</v>
      </c>
      <c r="C63" s="1" t="s">
        <v>8</v>
      </c>
      <c r="D63" s="2">
        <v>29.203032096573601</v>
      </c>
      <c r="E63" s="2"/>
      <c r="F63" s="8"/>
      <c r="G63" s="18"/>
      <c r="H63" s="18"/>
      <c r="I63" s="18"/>
      <c r="J63" s="18"/>
      <c r="K63" s="8"/>
      <c r="L63" s="18"/>
      <c r="M63" s="18"/>
      <c r="N63" s="18"/>
      <c r="O63" s="18"/>
      <c r="P63" s="8"/>
      <c r="Q63" s="18"/>
      <c r="R63" s="18"/>
      <c r="S63" s="18"/>
      <c r="T63" s="18"/>
      <c r="U63" s="8"/>
      <c r="V63" s="18"/>
      <c r="W63" s="18"/>
      <c r="X63" s="18"/>
      <c r="Y63" s="18"/>
    </row>
    <row r="64" spans="1:25" x14ac:dyDescent="0.2">
      <c r="A64" s="1" t="s">
        <v>56</v>
      </c>
      <c r="B64" s="1" t="s">
        <v>17</v>
      </c>
      <c r="C64" s="1" t="s">
        <v>8</v>
      </c>
      <c r="D64" s="2">
        <v>29.075201039373699</v>
      </c>
      <c r="E64" s="2"/>
      <c r="F64" s="8"/>
      <c r="G64" s="18"/>
      <c r="H64" s="18"/>
      <c r="I64" s="18"/>
      <c r="J64" s="18"/>
      <c r="K64" s="8"/>
      <c r="L64" s="18"/>
      <c r="M64" s="18"/>
      <c r="N64" s="18"/>
      <c r="O64" s="18"/>
      <c r="P64" s="8"/>
      <c r="Q64" s="18"/>
      <c r="R64" s="18"/>
      <c r="S64" s="18"/>
      <c r="T64" s="18"/>
      <c r="U64" s="8"/>
      <c r="V64" s="18"/>
      <c r="W64" s="18"/>
      <c r="X64" s="18"/>
      <c r="Y64" s="18"/>
    </row>
    <row r="65" spans="1:25" x14ac:dyDescent="0.2">
      <c r="A65" s="1" t="s">
        <v>66</v>
      </c>
      <c r="B65" s="1" t="s">
        <v>18</v>
      </c>
      <c r="C65" s="1" t="s">
        <v>8</v>
      </c>
      <c r="D65" s="2">
        <v>23.276523857068</v>
      </c>
      <c r="E65" s="2">
        <f>AVERAGE(D65:D67)</f>
        <v>23.198330535684637</v>
      </c>
      <c r="F65" s="8">
        <f>$E65-$E$56</f>
        <v>7.7485116197965702</v>
      </c>
      <c r="G65" s="18"/>
      <c r="H65" s="18"/>
      <c r="I65" s="18"/>
      <c r="J65" s="18"/>
      <c r="K65" s="8">
        <f>$E65-$E$59</f>
        <v>0.46392974483197236</v>
      </c>
      <c r="L65" s="18"/>
      <c r="M65" s="18"/>
      <c r="N65" s="18"/>
      <c r="O65" s="18"/>
      <c r="P65" s="8">
        <f>$E65-$E$65</f>
        <v>0</v>
      </c>
      <c r="Q65" s="18"/>
      <c r="R65" s="18"/>
      <c r="S65" s="18"/>
      <c r="T65" s="18"/>
      <c r="U65" s="8">
        <f>$E65-$E$68</f>
        <v>8.9393169005548376</v>
      </c>
      <c r="V65" s="18"/>
      <c r="W65" s="18"/>
      <c r="X65" s="18"/>
      <c r="Y65" s="18"/>
    </row>
    <row r="66" spans="1:25" x14ac:dyDescent="0.2">
      <c r="A66" s="1" t="s">
        <v>67</v>
      </c>
      <c r="B66" s="1" t="s">
        <v>18</v>
      </c>
      <c r="C66" s="1" t="s">
        <v>8</v>
      </c>
      <c r="D66" s="2">
        <v>22.923294858648301</v>
      </c>
      <c r="E66" s="2"/>
      <c r="F66" s="8"/>
      <c r="G66" s="18"/>
      <c r="H66" s="18"/>
      <c r="I66" s="18"/>
      <c r="J66" s="18"/>
      <c r="K66" s="8"/>
      <c r="L66" s="18"/>
      <c r="M66" s="18"/>
      <c r="N66" s="18"/>
      <c r="O66" s="18"/>
      <c r="P66" s="8"/>
      <c r="Q66" s="18"/>
      <c r="R66" s="18"/>
      <c r="S66" s="18"/>
      <c r="T66" s="18"/>
      <c r="U66" s="8"/>
      <c r="V66" s="18"/>
      <c r="W66" s="18"/>
      <c r="X66" s="18"/>
      <c r="Y66" s="18"/>
    </row>
    <row r="67" spans="1:25" x14ac:dyDescent="0.2">
      <c r="A67" s="1" t="s">
        <v>68</v>
      </c>
      <c r="B67" s="1" t="s">
        <v>18</v>
      </c>
      <c r="C67" s="1" t="s">
        <v>8</v>
      </c>
      <c r="D67" s="2">
        <v>23.395172891337602</v>
      </c>
      <c r="E67" s="2"/>
      <c r="F67" s="8"/>
      <c r="G67" s="18"/>
      <c r="H67" s="18"/>
      <c r="I67" s="18"/>
      <c r="J67" s="18"/>
      <c r="K67" s="8"/>
      <c r="L67" s="18"/>
      <c r="M67" s="18"/>
      <c r="N67" s="18"/>
      <c r="O67" s="18"/>
      <c r="P67" s="8"/>
      <c r="Q67" s="18"/>
      <c r="R67" s="18"/>
      <c r="S67" s="18"/>
      <c r="T67" s="18"/>
      <c r="U67" s="8"/>
      <c r="V67" s="18"/>
      <c r="W67" s="18"/>
      <c r="X67" s="18"/>
      <c r="Y67" s="18"/>
    </row>
    <row r="68" spans="1:25" x14ac:dyDescent="0.2">
      <c r="A68" s="1" t="s">
        <v>78</v>
      </c>
      <c r="B68" s="1" t="s">
        <v>19</v>
      </c>
      <c r="C68" s="1" t="s">
        <v>8</v>
      </c>
      <c r="D68" s="2">
        <v>14.217333131784001</v>
      </c>
      <c r="E68" s="2">
        <f>AVERAGE(D68:D70)</f>
        <v>14.259013635129799</v>
      </c>
      <c r="F68" s="8">
        <f>$E68-$E$56</f>
        <v>-1.1908052807582674</v>
      </c>
      <c r="G68" s="18"/>
      <c r="H68" s="18"/>
      <c r="I68" s="18"/>
      <c r="J68" s="18"/>
      <c r="K68" s="8">
        <f>$E68-$E$59</f>
        <v>-8.4753871557228653</v>
      </c>
      <c r="L68" s="18"/>
      <c r="M68" s="18"/>
      <c r="N68" s="18"/>
      <c r="O68" s="18"/>
      <c r="P68" s="8">
        <f>$E68-$E$65</f>
        <v>-8.9393169005548376</v>
      </c>
      <c r="Q68" s="18"/>
      <c r="R68" s="18"/>
      <c r="S68" s="18"/>
      <c r="T68" s="18"/>
      <c r="U68" s="8">
        <f>$E68-$E$68</f>
        <v>0</v>
      </c>
      <c r="V68" s="18"/>
      <c r="W68" s="18"/>
      <c r="X68" s="18"/>
      <c r="Y68" s="18"/>
    </row>
    <row r="69" spans="1:25" x14ac:dyDescent="0.2">
      <c r="A69" s="1" t="s">
        <v>79</v>
      </c>
      <c r="B69" s="1" t="s">
        <v>19</v>
      </c>
      <c r="C69" s="1" t="s">
        <v>8</v>
      </c>
      <c r="D69" s="2">
        <v>14.2183640909383</v>
      </c>
      <c r="E69" s="2"/>
      <c r="F69" s="8"/>
      <c r="G69" s="18"/>
      <c r="H69" s="18"/>
      <c r="I69" s="18"/>
      <c r="J69" s="18"/>
      <c r="K69" s="8"/>
      <c r="L69" s="18"/>
      <c r="M69" s="18"/>
      <c r="N69" s="18"/>
      <c r="O69" s="18"/>
      <c r="P69" s="8"/>
      <c r="Q69" s="18"/>
      <c r="R69" s="18"/>
      <c r="S69" s="18"/>
      <c r="T69" s="18"/>
      <c r="U69" s="8"/>
      <c r="V69" s="18"/>
      <c r="W69" s="18"/>
      <c r="X69" s="18"/>
      <c r="Y69" s="18"/>
    </row>
    <row r="70" spans="1:25" x14ac:dyDescent="0.2">
      <c r="A70" s="1" t="s">
        <v>80</v>
      </c>
      <c r="B70" s="1" t="s">
        <v>19</v>
      </c>
      <c r="C70" s="1" t="s">
        <v>8</v>
      </c>
      <c r="D70" s="2">
        <v>14.3413436826671</v>
      </c>
      <c r="E70" s="2"/>
      <c r="F70" s="8"/>
      <c r="G70" s="18"/>
      <c r="H70" s="18"/>
      <c r="I70" s="18"/>
      <c r="J70" s="18"/>
      <c r="K70" s="8"/>
      <c r="L70" s="18"/>
      <c r="M70" s="18"/>
      <c r="N70" s="18"/>
      <c r="O70" s="18"/>
      <c r="P70" s="8"/>
      <c r="Q70" s="18"/>
      <c r="R70" s="18"/>
      <c r="S70" s="18"/>
      <c r="T70" s="18"/>
      <c r="U70" s="8"/>
      <c r="V70" s="18"/>
      <c r="W70" s="18"/>
      <c r="X70" s="18"/>
      <c r="Y70" s="18"/>
    </row>
    <row r="71" spans="1:25" s="15" customFormat="1" x14ac:dyDescent="0.2">
      <c r="A71" s="13" t="s">
        <v>105</v>
      </c>
      <c r="B71" s="13" t="s">
        <v>13</v>
      </c>
      <c r="C71" s="13" t="s">
        <v>8</v>
      </c>
      <c r="D71" s="14" t="s">
        <v>20</v>
      </c>
      <c r="E71" s="14">
        <v>0</v>
      </c>
      <c r="F71" s="17"/>
      <c r="G71" s="19"/>
      <c r="H71" s="19"/>
      <c r="I71" s="19"/>
      <c r="J71" s="19"/>
      <c r="K71" s="17"/>
      <c r="L71" s="19"/>
      <c r="M71" s="19"/>
      <c r="N71" s="19"/>
      <c r="O71" s="19"/>
      <c r="P71" s="17"/>
      <c r="Q71" s="19"/>
      <c r="R71" s="19"/>
      <c r="S71" s="19"/>
      <c r="T71" s="19"/>
      <c r="U71" s="17"/>
      <c r="V71" s="19"/>
      <c r="W71" s="19"/>
      <c r="X71" s="19"/>
      <c r="Y71" s="19"/>
    </row>
    <row r="72" spans="1:25" s="15" customFormat="1" x14ac:dyDescent="0.2">
      <c r="A72" s="13" t="s">
        <v>106</v>
      </c>
      <c r="B72" s="13" t="s">
        <v>13</v>
      </c>
      <c r="C72" s="13" t="s">
        <v>8</v>
      </c>
      <c r="D72" s="14" t="s">
        <v>20</v>
      </c>
      <c r="E72" s="14"/>
      <c r="F72" s="17"/>
      <c r="G72" s="19"/>
      <c r="H72" s="19"/>
      <c r="I72" s="19"/>
      <c r="J72" s="19"/>
      <c r="K72" s="17"/>
      <c r="L72" s="19"/>
      <c r="M72" s="19"/>
      <c r="N72" s="19"/>
      <c r="O72" s="19"/>
      <c r="P72" s="17"/>
      <c r="Q72" s="19"/>
      <c r="R72" s="19"/>
      <c r="S72" s="19"/>
      <c r="T72" s="19"/>
      <c r="U72" s="17"/>
      <c r="V72" s="19"/>
      <c r="W72" s="19"/>
      <c r="X72" s="19"/>
      <c r="Y72" s="19"/>
    </row>
    <row r="73" spans="1:25" s="15" customFormat="1" x14ac:dyDescent="0.2">
      <c r="A73" s="13" t="s">
        <v>107</v>
      </c>
      <c r="B73" s="13" t="s">
        <v>13</v>
      </c>
      <c r="C73" s="13" t="s">
        <v>8</v>
      </c>
      <c r="D73" s="14" t="s">
        <v>20</v>
      </c>
      <c r="E73" s="14"/>
      <c r="F73" s="17"/>
      <c r="G73" s="19"/>
      <c r="H73" s="19"/>
      <c r="I73" s="19"/>
      <c r="J73" s="19"/>
      <c r="K73" s="17"/>
      <c r="L73" s="19"/>
      <c r="M73" s="19"/>
      <c r="N73" s="19"/>
      <c r="O73" s="19"/>
      <c r="P73" s="17"/>
      <c r="Q73" s="19"/>
      <c r="R73" s="19"/>
      <c r="S73" s="19"/>
      <c r="T73" s="19"/>
      <c r="U73" s="17"/>
      <c r="V73" s="19"/>
      <c r="W73" s="19"/>
      <c r="X73" s="19"/>
      <c r="Y73" s="19"/>
    </row>
    <row r="74" spans="1:25" s="6" customFormat="1" x14ac:dyDescent="0.2">
      <c r="A74" s="4" t="s">
        <v>117</v>
      </c>
      <c r="B74" s="4" t="s">
        <v>15</v>
      </c>
      <c r="C74" s="4" t="s">
        <v>9</v>
      </c>
      <c r="D74" s="7">
        <v>14.218083914589799</v>
      </c>
      <c r="E74" s="5">
        <f>AVERAGE(D74:D76)</f>
        <v>14.171356740738199</v>
      </c>
      <c r="F74" s="7">
        <f>$E74-$E$74</f>
        <v>0</v>
      </c>
      <c r="G74" s="7">
        <f>AVERAGE(F74,F92)</f>
        <v>0</v>
      </c>
      <c r="H74" s="7">
        <f>G74-G110</f>
        <v>0</v>
      </c>
      <c r="I74" s="9">
        <f>2^(-H74)</f>
        <v>1</v>
      </c>
      <c r="K74" s="7">
        <f>$E74-$E$77</f>
        <v>-10.479024234568532</v>
      </c>
      <c r="L74" s="7">
        <f>AVERAGE(K74,K92)</f>
        <v>-10.845634485816493</v>
      </c>
      <c r="M74" s="7">
        <f>L74-L110</f>
        <v>-3.7265570216533952</v>
      </c>
      <c r="N74" s="9">
        <f>2^(-M74)</f>
        <v>13.237483874449934</v>
      </c>
      <c r="O74" s="22">
        <f>N74</f>
        <v>13.237483874449934</v>
      </c>
      <c r="P74" s="7">
        <f>$E74-$E$83</f>
        <v>-9.2936816565061999</v>
      </c>
      <c r="Q74" s="7">
        <f>AVERAGE(P74,P92)</f>
        <v>-9.2995699728507155</v>
      </c>
      <c r="R74" s="7">
        <f>Q74-Q110</f>
        <v>-1.6866278517589688</v>
      </c>
      <c r="S74" s="9">
        <f>2^(-R74)</f>
        <v>3.2190340822569157</v>
      </c>
      <c r="T74" s="22">
        <f>S74</f>
        <v>3.2190340822569157</v>
      </c>
      <c r="U74" s="7">
        <f>$E74-$E$86</f>
        <v>-0.11072346664606769</v>
      </c>
      <c r="V74" s="7">
        <f>AVERAGE(U74,U92)</f>
        <v>-0.24850080793910134</v>
      </c>
      <c r="W74" s="7">
        <f>V74-V110</f>
        <v>-1.6966576636637862</v>
      </c>
      <c r="X74" s="9">
        <f>2^(-W74)</f>
        <v>3.2414912165552145</v>
      </c>
      <c r="Y74" s="22">
        <f>X74</f>
        <v>3.2414912165552145</v>
      </c>
    </row>
    <row r="75" spans="1:25" s="6" customFormat="1" x14ac:dyDescent="0.2">
      <c r="A75" s="4" t="s">
        <v>118</v>
      </c>
      <c r="B75" s="4" t="s">
        <v>15</v>
      </c>
      <c r="C75" s="4" t="s">
        <v>9</v>
      </c>
      <c r="D75" s="7">
        <v>14.2030217172536</v>
      </c>
      <c r="E75" s="5"/>
      <c r="F75" s="7"/>
      <c r="G75" s="6">
        <f>STDEVA(F74,F92)</f>
        <v>0</v>
      </c>
      <c r="H75" s="9">
        <f>G75+G111</f>
        <v>0</v>
      </c>
      <c r="K75" s="7"/>
      <c r="L75" s="7">
        <f>STDEVA(K74,K92)</f>
        <v>0.51846518941987274</v>
      </c>
      <c r="M75" s="9">
        <f>L75+L111</f>
        <v>1.086582347812465</v>
      </c>
      <c r="P75" s="7"/>
      <c r="Q75" s="7">
        <f>STDEVA(P74,P92)</f>
        <v>8.3273368339583653E-3</v>
      </c>
      <c r="R75" s="9">
        <f>Q75+Q111</f>
        <v>0.21982705352996687</v>
      </c>
      <c r="U75" s="7"/>
      <c r="V75" s="7">
        <f>STDEVA(U74,U92)</f>
        <v>0.19484658464431487</v>
      </c>
      <c r="W75" s="9">
        <f>V75+V111</f>
        <v>0.49022505227495433</v>
      </c>
    </row>
    <row r="76" spans="1:25" s="6" customFormat="1" x14ac:dyDescent="0.2">
      <c r="A76" s="4" t="s">
        <v>119</v>
      </c>
      <c r="B76" s="4" t="s">
        <v>15</v>
      </c>
      <c r="C76" s="4" t="s">
        <v>9</v>
      </c>
      <c r="D76" s="7">
        <v>14.092964590371199</v>
      </c>
      <c r="E76" s="5"/>
      <c r="F76" s="7"/>
      <c r="G76" s="9">
        <f>G75/SQRT(2)</f>
        <v>0</v>
      </c>
      <c r="H76" s="9">
        <f>G76+G112</f>
        <v>0</v>
      </c>
      <c r="K76" s="7"/>
      <c r="L76" s="9">
        <f>L75/SQRT(2)</f>
        <v>0.36661025124795982</v>
      </c>
      <c r="M76" s="9">
        <f>L76+L112</f>
        <v>0.76832974645579366</v>
      </c>
      <c r="P76" s="7"/>
      <c r="Q76" s="9">
        <f>Q75/SQRT(2)</f>
        <v>5.8883163445164746E-3</v>
      </c>
      <c r="R76" s="9">
        <f>Q76+Q112</f>
        <v>0.15544120023929775</v>
      </c>
      <c r="U76" s="7"/>
      <c r="V76" s="9">
        <f>V75/SQRT(2)</f>
        <v>0.13777734129303365</v>
      </c>
      <c r="W76" s="9">
        <f>V76+V112</f>
        <v>0.34664145877114994</v>
      </c>
    </row>
    <row r="77" spans="1:25" s="6" customFormat="1" x14ac:dyDescent="0.2">
      <c r="A77" s="4" t="s">
        <v>129</v>
      </c>
      <c r="B77" s="4" t="s">
        <v>16</v>
      </c>
      <c r="C77" s="4" t="s">
        <v>9</v>
      </c>
      <c r="D77" s="7">
        <v>24.454219323426901</v>
      </c>
      <c r="E77" s="5">
        <f>AVERAGE(D77:D79)</f>
        <v>24.650380975306732</v>
      </c>
      <c r="F77" s="7">
        <f>$E77-$E$74</f>
        <v>10.479024234568532</v>
      </c>
      <c r="G77" s="7">
        <f>AVERAGE(F77,F95)</f>
        <v>10.845634485816493</v>
      </c>
      <c r="H77" s="7">
        <f>G77-G113</f>
        <v>3.7265570216533952</v>
      </c>
      <c r="I77" s="9">
        <f>2^(-H77)</f>
        <v>7.5543057085805415E-2</v>
      </c>
      <c r="J77" s="22">
        <f>-1/I77</f>
        <v>-13.237483874449934</v>
      </c>
      <c r="K77" s="7">
        <f>$E77-$E$77</f>
        <v>0</v>
      </c>
      <c r="L77" s="7">
        <f>AVERAGE(K77,K95)</f>
        <v>0</v>
      </c>
      <c r="M77" s="7">
        <f>L77-L113</f>
        <v>0</v>
      </c>
      <c r="N77" s="9">
        <f>2^(-M77)</f>
        <v>1</v>
      </c>
      <c r="O77" s="22"/>
      <c r="P77" s="7">
        <f>$E77-$E$83</f>
        <v>1.1853425780623326</v>
      </c>
      <c r="Q77" s="7">
        <f>AVERAGE(P77,P95)</f>
        <v>1.546064512965776</v>
      </c>
      <c r="R77" s="7">
        <f>Q77-Q113</f>
        <v>2.0399291698944246</v>
      </c>
      <c r="S77" s="9">
        <f>2^(-R77)</f>
        <v>0.24317567543708771</v>
      </c>
      <c r="T77" s="22">
        <f>-1/S77</f>
        <v>-4.1122534077579287</v>
      </c>
      <c r="U77" s="7">
        <f>$E77-$E$86</f>
        <v>10.368300767922465</v>
      </c>
      <c r="V77" s="7">
        <f>AVERAGE(U77,U95)</f>
        <v>10.597133677877391</v>
      </c>
      <c r="W77" s="7">
        <f>V77-V113</f>
        <v>2.0298993579896081</v>
      </c>
      <c r="X77" s="9">
        <f>2^(-W77)</f>
        <v>0.24487215601536749</v>
      </c>
      <c r="Y77" s="22">
        <f>-1/X77</f>
        <v>-4.0837636106623849</v>
      </c>
    </row>
    <row r="78" spans="1:25" s="6" customFormat="1" x14ac:dyDescent="0.2">
      <c r="A78" s="4" t="s">
        <v>130</v>
      </c>
      <c r="B78" s="4" t="s">
        <v>16</v>
      </c>
      <c r="C78" s="4" t="s">
        <v>9</v>
      </c>
      <c r="D78" s="7">
        <v>24.4299930304621</v>
      </c>
      <c r="E78" s="5"/>
      <c r="F78" s="7"/>
      <c r="G78" s="9">
        <f>STDEVA(F77,F95)</f>
        <v>0.51846518941987274</v>
      </c>
      <c r="H78" s="9">
        <f>G78+G114</f>
        <v>1.086582347812465</v>
      </c>
      <c r="K78" s="7"/>
      <c r="L78" s="9">
        <f>STDEVA(K77,K95)</f>
        <v>0</v>
      </c>
      <c r="M78" s="9">
        <f>L78+L114</f>
        <v>0</v>
      </c>
      <c r="P78" s="7"/>
      <c r="Q78" s="9">
        <f>STDEVA(P77,P95)</f>
        <v>0.51013785258591449</v>
      </c>
      <c r="R78" s="9">
        <f>Q78+Q114</f>
        <v>1.2897547276745152</v>
      </c>
      <c r="U78" s="7"/>
      <c r="V78" s="9">
        <f>STDEVA(U77,U95)</f>
        <v>0.32361860477555793</v>
      </c>
      <c r="W78" s="9">
        <f>V78+V114</f>
        <v>1.1871142307987896</v>
      </c>
    </row>
    <row r="79" spans="1:25" s="6" customFormat="1" x14ac:dyDescent="0.2">
      <c r="A79" s="4" t="s">
        <v>131</v>
      </c>
      <c r="B79" s="4" t="s">
        <v>16</v>
      </c>
      <c r="C79" s="4" t="s">
        <v>9</v>
      </c>
      <c r="D79" s="7">
        <v>25.0669305720312</v>
      </c>
      <c r="E79" s="5"/>
      <c r="F79" s="7"/>
      <c r="G79" s="9">
        <f>G78/SQRT(2)</f>
        <v>0.36661025124795982</v>
      </c>
      <c r="H79" s="9">
        <f>G79+G115</f>
        <v>0.76832974645579366</v>
      </c>
      <c r="K79" s="7"/>
      <c r="L79" s="9">
        <f>L78/SQRT(2)</f>
        <v>0</v>
      </c>
      <c r="M79" s="9">
        <f>L79+L115</f>
        <v>0</v>
      </c>
      <c r="P79" s="7"/>
      <c r="Q79" s="9">
        <f>Q78/SQRT(2)</f>
        <v>0.36072193490344345</v>
      </c>
      <c r="R79" s="9">
        <f>Q79+Q115</f>
        <v>0.91199431400605846</v>
      </c>
      <c r="U79" s="7"/>
      <c r="V79" s="9">
        <f>V78/SQRT(2)</f>
        <v>0.22883290995492622</v>
      </c>
      <c r="W79" s="9">
        <f>V79+V115</f>
        <v>0.83941652264087629</v>
      </c>
    </row>
    <row r="80" spans="1:25" s="6" customFormat="1" x14ac:dyDescent="0.2">
      <c r="A80" s="4" t="s">
        <v>141</v>
      </c>
      <c r="B80" s="4" t="s">
        <v>17</v>
      </c>
      <c r="C80" s="4" t="s">
        <v>9</v>
      </c>
      <c r="D80" s="7">
        <v>30.034961772198301</v>
      </c>
      <c r="E80" s="5">
        <f>AVERAGE(D80:D82)</f>
        <v>30.108193379850135</v>
      </c>
      <c r="F80" s="7">
        <f>$E80-$E$74</f>
        <v>15.936836639111936</v>
      </c>
      <c r="G80" s="7">
        <f>AVERAGE(F80,F98)</f>
        <v>15.993051832924603</v>
      </c>
      <c r="H80" s="7">
        <f>G80-G116</f>
        <v>1.0338929660736547</v>
      </c>
      <c r="I80" s="9">
        <f>2^(-H80)</f>
        <v>0.48839049695708509</v>
      </c>
      <c r="J80" s="22">
        <f>-1/I80</f>
        <v>-2.0475418875479678</v>
      </c>
      <c r="K80" s="7">
        <f>$E80-$E$77</f>
        <v>5.4578124045434038</v>
      </c>
      <c r="L80" s="7">
        <f>AVERAGE(K80,K98)</f>
        <v>5.1474173471081102</v>
      </c>
      <c r="M80" s="7">
        <f>L80-L116</f>
        <v>-2.6926640555797405</v>
      </c>
      <c r="N80" s="9">
        <f>2^(-M80)</f>
        <v>6.4650613279040048</v>
      </c>
      <c r="O80" s="22">
        <f>N80</f>
        <v>6.4650613279040048</v>
      </c>
      <c r="P80" s="7">
        <f>$E80-$E$83</f>
        <v>6.6431549826057363</v>
      </c>
      <c r="Q80" s="7">
        <f>AVERAGE(P80,P98)</f>
        <v>6.6934818600738861</v>
      </c>
      <c r="R80" s="7">
        <f>Q80-Q116</f>
        <v>-0.6527348856853159</v>
      </c>
      <c r="S80" s="9">
        <f>2^(-R80)</f>
        <v>1.5721456551552513</v>
      </c>
      <c r="T80" s="22">
        <f>S80</f>
        <v>1.5721456551552513</v>
      </c>
      <c r="U80" s="7">
        <f>$E80-$E$86</f>
        <v>15.826113172465869</v>
      </c>
      <c r="V80" s="7">
        <f>AVERAGE(U80,U98)</f>
        <v>15.744551024985501</v>
      </c>
      <c r="W80" s="7">
        <f>V80-V116</f>
        <v>-0.66276469759013423</v>
      </c>
      <c r="X80" s="9">
        <f>2^(-W80)</f>
        <v>1.5831135061354302</v>
      </c>
      <c r="Y80" s="22">
        <f>X80</f>
        <v>1.5831135061354302</v>
      </c>
    </row>
    <row r="81" spans="1:25" s="6" customFormat="1" x14ac:dyDescent="0.2">
      <c r="A81" s="4" t="s">
        <v>142</v>
      </c>
      <c r="B81" s="4" t="s">
        <v>17</v>
      </c>
      <c r="C81" s="4" t="s">
        <v>9</v>
      </c>
      <c r="D81" s="7">
        <v>30.1827608868848</v>
      </c>
      <c r="E81" s="5"/>
      <c r="F81" s="7"/>
      <c r="G81" s="9">
        <f>STDEVA(F80,F98)</f>
        <v>7.9500289501304736E-2</v>
      </c>
      <c r="H81" s="9">
        <f>G81+G117</f>
        <v>0.2673150620648827</v>
      </c>
      <c r="K81" s="7"/>
      <c r="L81" s="9">
        <f>STDEVA(K80,K98)</f>
        <v>0.43896489991856802</v>
      </c>
      <c r="M81" s="9">
        <f>L81+L117</f>
        <v>0.81926728574758212</v>
      </c>
      <c r="P81" s="7"/>
      <c r="Q81" s="9">
        <f>STDEVA(P80,P98)</f>
        <v>7.117295266734637E-2</v>
      </c>
      <c r="R81" s="9">
        <f>Q81+Q117</f>
        <v>0.47048744192693287</v>
      </c>
      <c r="U81" s="7"/>
      <c r="V81" s="9">
        <f>STDEVA(U80,U98)</f>
        <v>0.11534629514301012</v>
      </c>
      <c r="W81" s="9">
        <f>V81+V117</f>
        <v>0.59853953533722759</v>
      </c>
    </row>
    <row r="82" spans="1:25" s="6" customFormat="1" x14ac:dyDescent="0.2">
      <c r="A82" s="4" t="s">
        <v>143</v>
      </c>
      <c r="B82" s="4" t="s">
        <v>17</v>
      </c>
      <c r="C82" s="4" t="s">
        <v>9</v>
      </c>
      <c r="D82" s="7">
        <v>30.106857480467301</v>
      </c>
      <c r="E82" s="5"/>
      <c r="F82" s="7"/>
      <c r="G82" s="9">
        <f>G81/SQRT(2)</f>
        <v>5.6215193812666264E-2</v>
      </c>
      <c r="H82" s="9">
        <f>G82+G118</f>
        <v>0.18902029309938137</v>
      </c>
      <c r="K82" s="7"/>
      <c r="L82" s="9">
        <f>L81/SQRT(2)</f>
        <v>0.31039505743529361</v>
      </c>
      <c r="M82" s="9">
        <f>L82+L118</f>
        <v>0.57930945335641226</v>
      </c>
      <c r="P82" s="7"/>
      <c r="Q82" s="9">
        <f>Q81/SQRT(2)</f>
        <v>5.0326877468149789E-2</v>
      </c>
      <c r="R82" s="9">
        <f>Q82+Q118</f>
        <v>0.3326848606496462</v>
      </c>
      <c r="U82" s="7"/>
      <c r="V82" s="9">
        <f>V81/SQRT(2)</f>
        <v>8.1562147480367386E-2</v>
      </c>
      <c r="W82" s="9">
        <f>V82+V118</f>
        <v>0.4232313642451988</v>
      </c>
    </row>
    <row r="83" spans="1:25" s="6" customFormat="1" x14ac:dyDescent="0.2">
      <c r="A83" s="4" t="s">
        <v>153</v>
      </c>
      <c r="B83" s="4" t="s">
        <v>18</v>
      </c>
      <c r="C83" s="4" t="s">
        <v>9</v>
      </c>
      <c r="D83" s="7">
        <v>23.450462181166799</v>
      </c>
      <c r="E83" s="5">
        <f>AVERAGE(D83:D85)</f>
        <v>23.465038397244399</v>
      </c>
      <c r="F83" s="7">
        <f>$E83-$E$74</f>
        <v>9.2936816565061999</v>
      </c>
      <c r="G83" s="7">
        <f>AVERAGE(F83,F101)</f>
        <v>9.2995699728507155</v>
      </c>
      <c r="H83" s="7">
        <f>G83-G119</f>
        <v>1.6866278517589688</v>
      </c>
      <c r="I83" s="9">
        <f>2^(-H83)</f>
        <v>0.31065219393355542</v>
      </c>
      <c r="J83" s="22">
        <f>-1/I83</f>
        <v>-3.2190340822569157</v>
      </c>
      <c r="K83" s="7">
        <f>$E83-$E$77</f>
        <v>-1.1853425780623326</v>
      </c>
      <c r="L83" s="7">
        <f>AVERAGE(K83,K101)</f>
        <v>-1.546064512965776</v>
      </c>
      <c r="M83" s="7">
        <f>L83-L119</f>
        <v>-2.0399291698944246</v>
      </c>
      <c r="N83" s="9">
        <f>2^(-M83)</f>
        <v>4.1122534077579287</v>
      </c>
      <c r="O83" s="22">
        <f>N83</f>
        <v>4.1122534077579287</v>
      </c>
      <c r="P83" s="7">
        <f>$E83-$E$83</f>
        <v>0</v>
      </c>
      <c r="Q83" s="7">
        <f>AVERAGE(P83,P101)</f>
        <v>0</v>
      </c>
      <c r="R83" s="7">
        <f>Q83-Q119</f>
        <v>0</v>
      </c>
      <c r="S83" s="9">
        <f>2^(-R83)</f>
        <v>1</v>
      </c>
      <c r="T83" s="22"/>
      <c r="U83" s="7">
        <f>$E83-$E$86</f>
        <v>9.1829581898601322</v>
      </c>
      <c r="V83" s="7">
        <f>AVERAGE(U83,U101)</f>
        <v>9.0510691649116151</v>
      </c>
      <c r="W83" s="7">
        <f>V83-V119</f>
        <v>-1.0029811904816555E-2</v>
      </c>
      <c r="X83" s="9">
        <f>2^(-W83)</f>
        <v>1.0069763580392264</v>
      </c>
      <c r="Y83" s="22">
        <f>X83</f>
        <v>1.0069763580392264</v>
      </c>
    </row>
    <row r="84" spans="1:25" s="6" customFormat="1" x14ac:dyDescent="0.2">
      <c r="A84" s="4" t="s">
        <v>154</v>
      </c>
      <c r="B84" s="4" t="s">
        <v>18</v>
      </c>
      <c r="C84" s="4" t="s">
        <v>9</v>
      </c>
      <c r="D84" s="7">
        <v>23.552938100903202</v>
      </c>
      <c r="E84" s="5"/>
      <c r="F84" s="7"/>
      <c r="G84" s="9">
        <f>STDEVA(F83,F101)</f>
        <v>8.3273368339583653E-3</v>
      </c>
      <c r="H84" s="9">
        <f>G84+G120</f>
        <v>0.21982705352996687</v>
      </c>
      <c r="K84" s="7"/>
      <c r="L84" s="9">
        <f>STDEVA(K83,K101)</f>
        <v>0.51013785258591449</v>
      </c>
      <c r="M84" s="9">
        <f>L84+L120</f>
        <v>1.2897547276745152</v>
      </c>
      <c r="P84" s="7"/>
      <c r="Q84" s="9">
        <f>STDEVA(P83,P101)</f>
        <v>0</v>
      </c>
      <c r="R84" s="9">
        <f>Q84+Q120</f>
        <v>0</v>
      </c>
      <c r="U84" s="7"/>
      <c r="V84" s="9">
        <f>STDEVA(U83,U101)</f>
        <v>0.1865192478103565</v>
      </c>
      <c r="W84" s="9">
        <f>V84+V120</f>
        <v>0.27039799874498749</v>
      </c>
    </row>
    <row r="85" spans="1:25" s="6" customFormat="1" x14ac:dyDescent="0.2">
      <c r="A85" s="4" t="s">
        <v>155</v>
      </c>
      <c r="B85" s="4" t="s">
        <v>18</v>
      </c>
      <c r="C85" s="4" t="s">
        <v>9</v>
      </c>
      <c r="D85" s="7">
        <v>23.3917149096632</v>
      </c>
      <c r="E85" s="5"/>
      <c r="F85" s="7"/>
      <c r="G85" s="9">
        <f>G84/SQRT(2)</f>
        <v>5.8883163445164746E-3</v>
      </c>
      <c r="H85" s="9">
        <f>G85+G121</f>
        <v>0.15544120023929775</v>
      </c>
      <c r="K85" s="7"/>
      <c r="L85" s="9">
        <f>L84/SQRT(2)</f>
        <v>0.36072193490344345</v>
      </c>
      <c r="M85" s="9">
        <f>L85+L121</f>
        <v>0.91199431400605846</v>
      </c>
      <c r="P85" s="7"/>
      <c r="Q85" s="9">
        <f>Q84/SQRT(2)</f>
        <v>0</v>
      </c>
      <c r="R85" s="9">
        <f>Q85+Q121</f>
        <v>0</v>
      </c>
      <c r="U85" s="7"/>
      <c r="V85" s="9">
        <f>V84/SQRT(2)</f>
        <v>0.13188902494851718</v>
      </c>
      <c r="W85" s="9">
        <f>V85+V121</f>
        <v>0.19120025853185219</v>
      </c>
    </row>
    <row r="86" spans="1:25" s="6" customFormat="1" x14ac:dyDescent="0.2">
      <c r="A86" s="4" t="s">
        <v>165</v>
      </c>
      <c r="B86" s="4" t="s">
        <v>19</v>
      </c>
      <c r="C86" s="4" t="s">
        <v>9</v>
      </c>
      <c r="D86" s="7">
        <v>14.286850715298501</v>
      </c>
      <c r="E86" s="5">
        <f>AVERAGE(D86:D88)</f>
        <v>14.282080207384267</v>
      </c>
      <c r="F86" s="7">
        <f>$E86-$E$74</f>
        <v>0.11072346664606769</v>
      </c>
      <c r="G86" s="7">
        <f>AVERAGE(F86,F104)</f>
        <v>0.24850080793910134</v>
      </c>
      <c r="H86" s="7">
        <f>G86-G122</f>
        <v>1.6966576636637862</v>
      </c>
      <c r="I86" s="9">
        <f>2^(-H86)</f>
        <v>0.30849998756520347</v>
      </c>
      <c r="J86" s="22">
        <f>-1/I86</f>
        <v>-3.2414912165552145</v>
      </c>
      <c r="K86" s="7">
        <f>$E86-$E$77</f>
        <v>-10.368300767922465</v>
      </c>
      <c r="L86" s="7">
        <f>AVERAGE(K86,K104)</f>
        <v>-10.597133677877391</v>
      </c>
      <c r="M86" s="7">
        <f>L86-L122</f>
        <v>-2.0298993579896081</v>
      </c>
      <c r="N86" s="9">
        <f>2^(-M86)</f>
        <v>4.0837636106623849</v>
      </c>
      <c r="O86" s="22">
        <f>N86</f>
        <v>4.0837636106623849</v>
      </c>
      <c r="P86" s="7">
        <f>$E86-$E$83</f>
        <v>-9.1829581898601322</v>
      </c>
      <c r="Q86" s="7">
        <f>AVERAGE(P86,P104)</f>
        <v>-9.0510691649116151</v>
      </c>
      <c r="R86" s="7">
        <f>Q86-Q122</f>
        <v>1.0029811904816555E-2</v>
      </c>
      <c r="S86" s="9">
        <f>2^(-R86)</f>
        <v>0.99307197434822536</v>
      </c>
      <c r="T86" s="22">
        <f>-1/S86</f>
        <v>-1.0069763580392264</v>
      </c>
      <c r="U86" s="7">
        <f>$E86-$E$86</f>
        <v>0</v>
      </c>
      <c r="V86" s="7">
        <f>AVERAGE(U86,U104)</f>
        <v>0</v>
      </c>
      <c r="W86" s="7">
        <f>V86-V122</f>
        <v>0</v>
      </c>
      <c r="X86" s="9">
        <f>2^(-W86)</f>
        <v>1</v>
      </c>
      <c r="Y86" s="22"/>
    </row>
    <row r="87" spans="1:25" s="6" customFormat="1" x14ac:dyDescent="0.2">
      <c r="A87" s="4" t="s">
        <v>166</v>
      </c>
      <c r="B87" s="4" t="s">
        <v>19</v>
      </c>
      <c r="C87" s="4" t="s">
        <v>9</v>
      </c>
      <c r="D87" s="7">
        <v>14.2903633398019</v>
      </c>
      <c r="E87" s="5"/>
      <c r="F87" s="7"/>
      <c r="G87" s="9">
        <f>STDEVA(F86,F104)</f>
        <v>0.19484658464431487</v>
      </c>
      <c r="H87" s="9">
        <f>G87+G123</f>
        <v>0.49022505227495433</v>
      </c>
      <c r="K87" s="7"/>
      <c r="L87" s="9">
        <f>STDEVA(K86,K104)</f>
        <v>0.32361860477555793</v>
      </c>
      <c r="M87" s="9">
        <f>L87+L123</f>
        <v>1.1871142307987896</v>
      </c>
      <c r="P87" s="7"/>
      <c r="Q87" s="9">
        <f>STDEVA(P86,P104)</f>
        <v>0.1865192478103565</v>
      </c>
      <c r="R87" s="9">
        <f>Q87+Q123</f>
        <v>0.27039799874498749</v>
      </c>
      <c r="U87" s="7"/>
      <c r="V87" s="9">
        <f>STDEVA(U86,U104)</f>
        <v>0</v>
      </c>
      <c r="W87" s="9">
        <f>V87+V123</f>
        <v>0</v>
      </c>
    </row>
    <row r="88" spans="1:25" s="6" customFormat="1" x14ac:dyDescent="0.2">
      <c r="A88" s="4" t="s">
        <v>167</v>
      </c>
      <c r="B88" s="4" t="s">
        <v>19</v>
      </c>
      <c r="C88" s="4" t="s">
        <v>9</v>
      </c>
      <c r="D88" s="7">
        <v>14.2690265670524</v>
      </c>
      <c r="E88" s="5"/>
      <c r="F88" s="7"/>
      <c r="G88" s="9">
        <f>G87/SQRT(2)</f>
        <v>0.13777734129303365</v>
      </c>
      <c r="H88" s="9">
        <f>G88+G124</f>
        <v>0.34664145877114994</v>
      </c>
      <c r="K88" s="7"/>
      <c r="L88" s="9">
        <f>L87/SQRT(2)</f>
        <v>0.22883290995492622</v>
      </c>
      <c r="M88" s="9">
        <f>L88+L124</f>
        <v>0.83941652264087629</v>
      </c>
      <c r="P88" s="7"/>
      <c r="Q88" s="9">
        <f>Q87/SQRT(2)</f>
        <v>0.13188902494851718</v>
      </c>
      <c r="R88" s="9">
        <f>Q88+Q124</f>
        <v>0.19120025853185219</v>
      </c>
      <c r="U88" s="7"/>
      <c r="V88" s="9">
        <f>V87/SQRT(2)</f>
        <v>0</v>
      </c>
      <c r="W88" s="9">
        <f>V88+V124</f>
        <v>0</v>
      </c>
    </row>
    <row r="89" spans="1:25" s="12" customFormat="1" x14ac:dyDescent="0.2">
      <c r="A89" s="10" t="s">
        <v>192</v>
      </c>
      <c r="B89" s="10" t="s">
        <v>13</v>
      </c>
      <c r="C89" s="10" t="s">
        <v>9</v>
      </c>
      <c r="D89" s="11" t="s">
        <v>20</v>
      </c>
      <c r="E89" s="11">
        <v>0</v>
      </c>
      <c r="F89" s="16"/>
      <c r="K89" s="16"/>
      <c r="P89" s="16"/>
      <c r="U89" s="16"/>
    </row>
    <row r="90" spans="1:25" s="12" customFormat="1" x14ac:dyDescent="0.2">
      <c r="A90" s="10" t="s">
        <v>193</v>
      </c>
      <c r="B90" s="10" t="s">
        <v>13</v>
      </c>
      <c r="C90" s="10" t="s">
        <v>9</v>
      </c>
      <c r="D90" s="11" t="s">
        <v>20</v>
      </c>
      <c r="E90" s="16"/>
      <c r="F90" s="16"/>
      <c r="K90" s="16"/>
      <c r="P90" s="16"/>
      <c r="U90" s="16"/>
    </row>
    <row r="91" spans="1:25" s="12" customFormat="1" x14ac:dyDescent="0.2">
      <c r="A91" s="10" t="s">
        <v>194</v>
      </c>
      <c r="B91" s="10" t="s">
        <v>13</v>
      </c>
      <c r="C91" s="10" t="s">
        <v>9</v>
      </c>
      <c r="D91" s="11" t="s">
        <v>20</v>
      </c>
      <c r="E91" s="16"/>
      <c r="F91" s="16"/>
      <c r="K91" s="16"/>
      <c r="P91" s="16"/>
      <c r="U91" s="16"/>
    </row>
    <row r="92" spans="1:25" x14ac:dyDescent="0.2">
      <c r="A92" s="1" t="s">
        <v>120</v>
      </c>
      <c r="B92" s="1" t="s">
        <v>15</v>
      </c>
      <c r="C92" s="1" t="s">
        <v>10</v>
      </c>
      <c r="D92" s="8">
        <v>14.02809717917</v>
      </c>
      <c r="E92" s="2">
        <f>AVERAGE(D92:D94)</f>
        <v>14.048524412787899</v>
      </c>
      <c r="F92" s="8">
        <f>$E92-$E$92</f>
        <v>0</v>
      </c>
      <c r="G92" s="18"/>
      <c r="H92" s="18"/>
      <c r="I92" s="18"/>
      <c r="J92" s="18"/>
      <c r="K92" s="8">
        <f>$E92-$E$95</f>
        <v>-11.212244737064452</v>
      </c>
      <c r="L92" s="18"/>
      <c r="M92" s="18"/>
      <c r="N92" s="18"/>
      <c r="O92" s="18"/>
      <c r="P92" s="8">
        <f>$E92-$E$101</f>
        <v>-9.3054582891952329</v>
      </c>
      <c r="Q92" s="18"/>
      <c r="R92" s="18"/>
      <c r="S92" s="18"/>
      <c r="T92" s="18"/>
      <c r="U92" s="8">
        <f>$E92-$E$104</f>
        <v>-0.38627814923213499</v>
      </c>
      <c r="V92" s="18"/>
      <c r="W92" s="18"/>
      <c r="X92" s="18"/>
      <c r="Y92" s="18"/>
    </row>
    <row r="93" spans="1:25" x14ac:dyDescent="0.2">
      <c r="A93" s="1" t="s">
        <v>121</v>
      </c>
      <c r="B93" s="1" t="s">
        <v>15</v>
      </c>
      <c r="C93" s="1" t="s">
        <v>10</v>
      </c>
      <c r="D93" s="8">
        <v>14.0568035173913</v>
      </c>
      <c r="E93" s="8"/>
      <c r="F93" s="8"/>
      <c r="G93" s="18"/>
      <c r="H93" s="18"/>
      <c r="I93" s="18"/>
      <c r="J93" s="18"/>
      <c r="K93" s="8"/>
      <c r="L93" s="18"/>
      <c r="M93" s="18"/>
      <c r="N93" s="18"/>
      <c r="O93" s="18"/>
      <c r="P93" s="8"/>
      <c r="Q93" s="18"/>
      <c r="R93" s="18"/>
      <c r="S93" s="18"/>
      <c r="T93" s="18"/>
      <c r="U93" s="8"/>
      <c r="V93" s="18"/>
      <c r="W93" s="18"/>
      <c r="X93" s="18"/>
      <c r="Y93" s="18"/>
    </row>
    <row r="94" spans="1:25" x14ac:dyDescent="0.2">
      <c r="A94" s="1" t="s">
        <v>122</v>
      </c>
      <c r="B94" s="1" t="s">
        <v>15</v>
      </c>
      <c r="C94" s="1" t="s">
        <v>10</v>
      </c>
      <c r="D94" s="8">
        <v>14.060672541802401</v>
      </c>
      <c r="E94" s="8"/>
      <c r="F94" s="8"/>
      <c r="G94" s="18"/>
      <c r="H94" s="18"/>
      <c r="I94" s="18"/>
      <c r="J94" s="18"/>
      <c r="K94" s="8"/>
      <c r="L94" s="18"/>
      <c r="M94" s="18"/>
      <c r="N94" s="18"/>
      <c r="O94" s="18"/>
      <c r="P94" s="8"/>
      <c r="Q94" s="18"/>
      <c r="R94" s="18"/>
      <c r="S94" s="18"/>
      <c r="T94" s="18"/>
      <c r="U94" s="8"/>
      <c r="V94" s="18"/>
      <c r="W94" s="18"/>
      <c r="X94" s="18"/>
      <c r="Y94" s="18"/>
    </row>
    <row r="95" spans="1:25" x14ac:dyDescent="0.2">
      <c r="A95" s="1" t="s">
        <v>132</v>
      </c>
      <c r="B95" s="1" t="s">
        <v>16</v>
      </c>
      <c r="C95" s="1" t="s">
        <v>10</v>
      </c>
      <c r="D95" s="8">
        <v>24.295657191365301</v>
      </c>
      <c r="E95" s="2">
        <f>AVERAGE(D95:D97)</f>
        <v>25.260769149852351</v>
      </c>
      <c r="F95" s="8">
        <f>$E95-$E$92</f>
        <v>11.212244737064452</v>
      </c>
      <c r="G95" s="18"/>
      <c r="H95" s="18"/>
      <c r="I95" s="18"/>
      <c r="J95" s="18"/>
      <c r="K95" s="8">
        <f>$E95-$E$95</f>
        <v>0</v>
      </c>
      <c r="L95" s="18"/>
      <c r="M95" s="18"/>
      <c r="N95" s="18"/>
      <c r="O95" s="18"/>
      <c r="P95" s="8">
        <f>$E95-$E$101</f>
        <v>1.9067864478692194</v>
      </c>
      <c r="Q95" s="18"/>
      <c r="R95" s="18"/>
      <c r="S95" s="18"/>
      <c r="T95" s="18"/>
      <c r="U95" s="8">
        <f>$E95-$E$104</f>
        <v>10.825966587832317</v>
      </c>
      <c r="V95" s="18"/>
      <c r="W95" s="18"/>
      <c r="X95" s="18"/>
      <c r="Y95" s="18"/>
    </row>
    <row r="96" spans="1:25" x14ac:dyDescent="0.2">
      <c r="A96" s="1" t="s">
        <v>133</v>
      </c>
      <c r="B96" s="1" t="s">
        <v>16</v>
      </c>
      <c r="C96" s="1" t="s">
        <v>10</v>
      </c>
      <c r="D96" s="8">
        <v>26.225881108339401</v>
      </c>
      <c r="E96" s="8"/>
      <c r="F96" s="8"/>
      <c r="G96" s="18"/>
      <c r="H96" s="18"/>
      <c r="I96" s="18"/>
      <c r="J96" s="18"/>
      <c r="K96" s="8"/>
      <c r="L96" s="18"/>
      <c r="M96" s="18"/>
      <c r="N96" s="18"/>
      <c r="O96" s="18"/>
      <c r="P96" s="8"/>
      <c r="Q96" s="18"/>
      <c r="R96" s="18"/>
      <c r="S96" s="18"/>
      <c r="T96" s="18"/>
      <c r="U96" s="8"/>
      <c r="V96" s="18"/>
      <c r="W96" s="18"/>
      <c r="X96" s="18"/>
      <c r="Y96" s="18"/>
    </row>
    <row r="97" spans="1:25" x14ac:dyDescent="0.2">
      <c r="A97" s="1" t="s">
        <v>134</v>
      </c>
      <c r="B97" s="1" t="s">
        <v>16</v>
      </c>
      <c r="C97" s="1" t="s">
        <v>10</v>
      </c>
      <c r="D97" s="2" t="s">
        <v>20</v>
      </c>
      <c r="E97" s="8"/>
      <c r="F97" s="8"/>
      <c r="G97" s="18"/>
      <c r="H97" s="18"/>
      <c r="I97" s="18"/>
      <c r="J97" s="18"/>
      <c r="K97" s="8"/>
      <c r="L97" s="18"/>
      <c r="M97" s="18"/>
      <c r="N97" s="18"/>
      <c r="O97" s="18"/>
      <c r="P97" s="8"/>
      <c r="Q97" s="18"/>
      <c r="R97" s="18"/>
      <c r="S97" s="18"/>
      <c r="T97" s="18"/>
      <c r="U97" s="8"/>
      <c r="V97" s="18"/>
      <c r="W97" s="18"/>
      <c r="X97" s="18"/>
      <c r="Y97" s="18"/>
    </row>
    <row r="98" spans="1:25" x14ac:dyDescent="0.2">
      <c r="A98" s="1" t="s">
        <v>144</v>
      </c>
      <c r="B98" s="1" t="s">
        <v>17</v>
      </c>
      <c r="C98" s="1" t="s">
        <v>10</v>
      </c>
      <c r="D98" s="8">
        <v>29.888153807825599</v>
      </c>
      <c r="E98" s="2">
        <f>AVERAGE(D98:D100)</f>
        <v>30.097791439525167</v>
      </c>
      <c r="F98" s="8">
        <f>$E98-$E$92</f>
        <v>16.049267026737269</v>
      </c>
      <c r="G98" s="18"/>
      <c r="H98" s="18"/>
      <c r="I98" s="18"/>
      <c r="J98" s="18"/>
      <c r="K98" s="8">
        <f>$E98-$E$95</f>
        <v>4.8370222896728166</v>
      </c>
      <c r="L98" s="18"/>
      <c r="M98" s="18"/>
      <c r="N98" s="18"/>
      <c r="O98" s="18"/>
      <c r="P98" s="8">
        <f>$E98-$E$101</f>
        <v>6.7438087375420359</v>
      </c>
      <c r="Q98" s="18"/>
      <c r="R98" s="18"/>
      <c r="S98" s="18"/>
      <c r="T98" s="18"/>
      <c r="U98" s="8">
        <f>$E98-$E$104</f>
        <v>15.662988877505134</v>
      </c>
      <c r="V98" s="18"/>
      <c r="W98" s="18"/>
      <c r="X98" s="18"/>
      <c r="Y98" s="18"/>
    </row>
    <row r="99" spans="1:25" x14ac:dyDescent="0.2">
      <c r="A99" s="1" t="s">
        <v>145</v>
      </c>
      <c r="B99" s="1" t="s">
        <v>17</v>
      </c>
      <c r="C99" s="1" t="s">
        <v>10</v>
      </c>
      <c r="D99" s="8">
        <v>30.0110143243433</v>
      </c>
      <c r="E99" s="8"/>
      <c r="F99" s="8"/>
      <c r="G99" s="18"/>
      <c r="H99" s="18"/>
      <c r="I99" s="18"/>
      <c r="J99" s="18"/>
      <c r="K99" s="8"/>
      <c r="L99" s="18"/>
      <c r="M99" s="18"/>
      <c r="N99" s="18"/>
      <c r="O99" s="18"/>
      <c r="P99" s="8"/>
      <c r="Q99" s="18"/>
      <c r="R99" s="18"/>
      <c r="S99" s="18"/>
      <c r="T99" s="18"/>
      <c r="U99" s="8"/>
      <c r="V99" s="18"/>
      <c r="W99" s="18"/>
      <c r="X99" s="18"/>
      <c r="Y99" s="18"/>
    </row>
    <row r="100" spans="1:25" x14ac:dyDescent="0.2">
      <c r="A100" s="1" t="s">
        <v>146</v>
      </c>
      <c r="B100" s="1" t="s">
        <v>17</v>
      </c>
      <c r="C100" s="1" t="s">
        <v>10</v>
      </c>
      <c r="D100" s="8">
        <v>30.394206186406599</v>
      </c>
      <c r="E100" s="8"/>
      <c r="F100" s="8"/>
      <c r="G100" s="18"/>
      <c r="H100" s="18"/>
      <c r="I100" s="18"/>
      <c r="J100" s="18"/>
      <c r="K100" s="8"/>
      <c r="L100" s="18"/>
      <c r="M100" s="18"/>
      <c r="N100" s="18"/>
      <c r="O100" s="18"/>
      <c r="P100" s="8"/>
      <c r="Q100" s="18"/>
      <c r="R100" s="18"/>
      <c r="S100" s="18"/>
      <c r="T100" s="18"/>
      <c r="U100" s="8"/>
      <c r="V100" s="18"/>
      <c r="W100" s="18"/>
      <c r="X100" s="18"/>
      <c r="Y100" s="18"/>
    </row>
    <row r="101" spans="1:25" x14ac:dyDescent="0.2">
      <c r="A101" s="1" t="s">
        <v>156</v>
      </c>
      <c r="B101" s="1" t="s">
        <v>18</v>
      </c>
      <c r="C101" s="1" t="s">
        <v>10</v>
      </c>
      <c r="D101" s="8">
        <v>23.366273476804299</v>
      </c>
      <c r="E101" s="2">
        <f>AVERAGE(D101:D103)</f>
        <v>23.353982701983131</v>
      </c>
      <c r="F101" s="8">
        <f>$E101-$E$92</f>
        <v>9.3054582891952329</v>
      </c>
      <c r="G101" s="18"/>
      <c r="H101" s="18"/>
      <c r="I101" s="18"/>
      <c r="J101" s="18"/>
      <c r="K101" s="8">
        <f>$E101-$E$95</f>
        <v>-1.9067864478692194</v>
      </c>
      <c r="L101" s="18"/>
      <c r="M101" s="18"/>
      <c r="N101" s="18"/>
      <c r="O101" s="18"/>
      <c r="P101" s="8">
        <f>$E101-$E$101</f>
        <v>0</v>
      </c>
      <c r="Q101" s="18"/>
      <c r="R101" s="18"/>
      <c r="S101" s="18"/>
      <c r="T101" s="18"/>
      <c r="U101" s="8">
        <f>$E101-$E$104</f>
        <v>8.9191801399630979</v>
      </c>
      <c r="V101" s="18"/>
      <c r="W101" s="18"/>
      <c r="X101" s="18"/>
      <c r="Y101" s="18"/>
    </row>
    <row r="102" spans="1:25" x14ac:dyDescent="0.2">
      <c r="A102" s="1" t="s">
        <v>157</v>
      </c>
      <c r="B102" s="1" t="s">
        <v>18</v>
      </c>
      <c r="C102" s="1" t="s">
        <v>10</v>
      </c>
      <c r="D102" s="8">
        <v>23.3465085723352</v>
      </c>
      <c r="E102" s="8"/>
      <c r="F102" s="8"/>
      <c r="G102" s="18"/>
      <c r="H102" s="18"/>
      <c r="I102" s="18"/>
      <c r="J102" s="18"/>
      <c r="K102" s="8"/>
      <c r="L102" s="18"/>
      <c r="M102" s="18"/>
      <c r="N102" s="18"/>
      <c r="O102" s="18"/>
      <c r="P102" s="8"/>
      <c r="Q102" s="18"/>
      <c r="R102" s="18"/>
      <c r="S102" s="18"/>
      <c r="T102" s="18"/>
      <c r="U102" s="8"/>
      <c r="V102" s="18"/>
      <c r="W102" s="18"/>
      <c r="X102" s="18"/>
      <c r="Y102" s="18"/>
    </row>
    <row r="103" spans="1:25" x14ac:dyDescent="0.2">
      <c r="A103" s="1" t="s">
        <v>158</v>
      </c>
      <c r="B103" s="1" t="s">
        <v>18</v>
      </c>
      <c r="C103" s="1" t="s">
        <v>10</v>
      </c>
      <c r="D103" s="8">
        <v>23.349166056809899</v>
      </c>
      <c r="E103" s="8"/>
      <c r="F103" s="8"/>
      <c r="G103" s="18"/>
      <c r="H103" s="18"/>
      <c r="I103" s="18"/>
      <c r="J103" s="18"/>
      <c r="K103" s="8"/>
      <c r="L103" s="18"/>
      <c r="M103" s="18"/>
      <c r="N103" s="18"/>
      <c r="O103" s="18"/>
      <c r="P103" s="8"/>
      <c r="Q103" s="18"/>
      <c r="R103" s="18"/>
      <c r="S103" s="18"/>
      <c r="T103" s="18"/>
      <c r="U103" s="8"/>
      <c r="V103" s="18"/>
      <c r="W103" s="18"/>
      <c r="X103" s="18"/>
      <c r="Y103" s="18"/>
    </row>
    <row r="104" spans="1:25" x14ac:dyDescent="0.2">
      <c r="A104" s="1" t="s">
        <v>168</v>
      </c>
      <c r="B104" s="1" t="s">
        <v>19</v>
      </c>
      <c r="C104" s="1" t="s">
        <v>10</v>
      </c>
      <c r="D104" s="8">
        <v>14.5341143774363</v>
      </c>
      <c r="E104" s="2">
        <f>AVERAGE(D104:D106)</f>
        <v>14.434802562020034</v>
      </c>
      <c r="F104" s="8">
        <f>$E104-$E$92</f>
        <v>0.38627814923213499</v>
      </c>
      <c r="G104" s="18"/>
      <c r="H104" s="18"/>
      <c r="I104" s="18"/>
      <c r="J104" s="18"/>
      <c r="K104" s="8">
        <f>$E104-$E$95</f>
        <v>-10.825966587832317</v>
      </c>
      <c r="L104" s="18"/>
      <c r="M104" s="18"/>
      <c r="N104" s="18"/>
      <c r="O104" s="18"/>
      <c r="P104" s="8">
        <f>$E104-$E$101</f>
        <v>-8.9191801399630979</v>
      </c>
      <c r="Q104" s="18"/>
      <c r="R104" s="18"/>
      <c r="S104" s="18"/>
      <c r="T104" s="18"/>
      <c r="U104" s="8">
        <f>$E104-$E$104</f>
        <v>0</v>
      </c>
      <c r="V104" s="18"/>
      <c r="W104" s="18"/>
      <c r="X104" s="18"/>
      <c r="Y104" s="18"/>
    </row>
    <row r="105" spans="1:25" x14ac:dyDescent="0.2">
      <c r="A105" s="1" t="s">
        <v>169</v>
      </c>
      <c r="B105" s="1" t="s">
        <v>19</v>
      </c>
      <c r="C105" s="1" t="s">
        <v>10</v>
      </c>
      <c r="D105" s="8">
        <v>14.380979577442099</v>
      </c>
      <c r="E105" s="8"/>
      <c r="F105" s="8"/>
      <c r="G105" s="18"/>
      <c r="H105" s="18"/>
      <c r="I105" s="18"/>
      <c r="J105" s="18"/>
      <c r="K105" s="8"/>
      <c r="L105" s="18"/>
      <c r="M105" s="18"/>
      <c r="N105" s="18"/>
      <c r="O105" s="18"/>
      <c r="P105" s="8"/>
      <c r="Q105" s="18"/>
      <c r="R105" s="18"/>
      <c r="S105" s="18"/>
      <c r="T105" s="18"/>
      <c r="U105" s="8"/>
      <c r="V105" s="18"/>
      <c r="W105" s="18"/>
      <c r="X105" s="18"/>
      <c r="Y105" s="18"/>
    </row>
    <row r="106" spans="1:25" x14ac:dyDescent="0.2">
      <c r="A106" s="1" t="s">
        <v>170</v>
      </c>
      <c r="B106" s="1" t="s">
        <v>19</v>
      </c>
      <c r="C106" s="1" t="s">
        <v>10</v>
      </c>
      <c r="D106" s="8">
        <v>14.3893137311817</v>
      </c>
      <c r="E106" s="8"/>
      <c r="F106" s="8"/>
      <c r="G106" s="18"/>
      <c r="H106" s="18"/>
      <c r="I106" s="18"/>
      <c r="J106" s="18"/>
      <c r="K106" s="8"/>
      <c r="L106" s="18"/>
      <c r="M106" s="18"/>
      <c r="N106" s="18"/>
      <c r="O106" s="18"/>
      <c r="P106" s="8"/>
      <c r="Q106" s="18"/>
      <c r="R106" s="18"/>
      <c r="S106" s="18"/>
      <c r="T106" s="18"/>
      <c r="U106" s="8"/>
      <c r="V106" s="18"/>
      <c r="W106" s="18"/>
      <c r="X106" s="18"/>
      <c r="Y106" s="18"/>
    </row>
    <row r="107" spans="1:25" s="15" customFormat="1" x14ac:dyDescent="0.2">
      <c r="A107" s="13" t="s">
        <v>195</v>
      </c>
      <c r="B107" s="13" t="s">
        <v>13</v>
      </c>
      <c r="C107" s="13" t="s">
        <v>10</v>
      </c>
      <c r="D107" s="14" t="s">
        <v>20</v>
      </c>
      <c r="E107" s="14">
        <v>0</v>
      </c>
      <c r="F107" s="17"/>
      <c r="G107" s="19"/>
      <c r="H107" s="19"/>
      <c r="I107" s="19"/>
      <c r="J107" s="19"/>
      <c r="K107" s="17"/>
      <c r="L107" s="19"/>
      <c r="M107" s="19"/>
      <c r="N107" s="19"/>
      <c r="O107" s="19"/>
      <c r="P107" s="17"/>
      <c r="Q107" s="19"/>
      <c r="R107" s="19"/>
      <c r="S107" s="19"/>
      <c r="T107" s="19"/>
      <c r="U107" s="17"/>
      <c r="V107" s="19"/>
      <c r="W107" s="19"/>
      <c r="X107" s="19"/>
      <c r="Y107" s="19"/>
    </row>
    <row r="108" spans="1:25" s="15" customFormat="1" x14ac:dyDescent="0.2">
      <c r="A108" s="13" t="s">
        <v>196</v>
      </c>
      <c r="B108" s="13" t="s">
        <v>13</v>
      </c>
      <c r="C108" s="13" t="s">
        <v>10</v>
      </c>
      <c r="D108" s="14" t="s">
        <v>20</v>
      </c>
      <c r="E108" s="14"/>
      <c r="F108" s="17"/>
      <c r="G108" s="19"/>
      <c r="H108" s="19"/>
      <c r="I108" s="19"/>
      <c r="J108" s="19"/>
      <c r="K108" s="17"/>
      <c r="L108" s="19"/>
      <c r="M108" s="19"/>
      <c r="N108" s="19"/>
      <c r="O108" s="19"/>
      <c r="P108" s="17"/>
      <c r="Q108" s="19"/>
      <c r="R108" s="19"/>
      <c r="S108" s="19"/>
      <c r="T108" s="19"/>
      <c r="U108" s="17"/>
      <c r="V108" s="19"/>
      <c r="W108" s="19"/>
      <c r="X108" s="19"/>
      <c r="Y108" s="19"/>
    </row>
    <row r="109" spans="1:25" s="15" customFormat="1" x14ac:dyDescent="0.2">
      <c r="A109" s="13" t="s">
        <v>197</v>
      </c>
      <c r="B109" s="13" t="s">
        <v>13</v>
      </c>
      <c r="C109" s="13" t="s">
        <v>10</v>
      </c>
      <c r="D109" s="14" t="s">
        <v>20</v>
      </c>
      <c r="E109" s="14"/>
      <c r="F109" s="17"/>
      <c r="G109" s="19"/>
      <c r="H109" s="19"/>
      <c r="I109" s="19"/>
      <c r="J109" s="19"/>
      <c r="K109" s="17"/>
      <c r="L109" s="19"/>
      <c r="M109" s="19"/>
      <c r="N109" s="19"/>
      <c r="O109" s="19"/>
      <c r="P109" s="17"/>
      <c r="Q109" s="19"/>
      <c r="R109" s="19"/>
      <c r="S109" s="19"/>
      <c r="T109" s="19"/>
      <c r="U109" s="17"/>
      <c r="V109" s="19"/>
      <c r="W109" s="19"/>
      <c r="X109" s="19"/>
      <c r="Y109" s="19"/>
    </row>
    <row r="110" spans="1:25" s="6" customFormat="1" x14ac:dyDescent="0.2">
      <c r="A110" s="4" t="s">
        <v>123</v>
      </c>
      <c r="B110" s="4" t="s">
        <v>15</v>
      </c>
      <c r="C110" s="4" t="s">
        <v>11</v>
      </c>
      <c r="D110" s="7">
        <v>15.985648404777701</v>
      </c>
      <c r="E110" s="5">
        <f>AVERAGE(D110:D112)</f>
        <v>15.729652994402935</v>
      </c>
      <c r="F110" s="7">
        <f>$E110-$E$110</f>
        <v>0</v>
      </c>
      <c r="G110" s="7">
        <f>AVERAGE(F110,F128)</f>
        <v>0</v>
      </c>
      <c r="H110" s="26"/>
      <c r="I110" s="26"/>
      <c r="J110" s="26"/>
      <c r="K110" s="7">
        <f>$E110-$E$113</f>
        <v>-7.5207969593709318</v>
      </c>
      <c r="L110" s="7">
        <f>AVERAGE(K110,K128)</f>
        <v>-7.1190774641630981</v>
      </c>
      <c r="M110" s="26"/>
      <c r="N110" s="26"/>
      <c r="O110" s="26"/>
      <c r="P110" s="7">
        <f>$E110-$E$119</f>
        <v>-7.4633892371969655</v>
      </c>
      <c r="Q110" s="7">
        <f>AVERAGE(P110,P128)</f>
        <v>-7.6129421210917467</v>
      </c>
      <c r="R110" s="26"/>
      <c r="S110" s="26"/>
      <c r="T110" s="26"/>
      <c r="U110" s="7">
        <f>$E110-$E$122</f>
        <v>1.6570209732028012</v>
      </c>
      <c r="V110" s="7">
        <f>AVERAGE(U110,U128)</f>
        <v>1.4481568557246849</v>
      </c>
      <c r="W110" s="26"/>
      <c r="X110" s="26"/>
      <c r="Y110" s="26"/>
    </row>
    <row r="111" spans="1:25" s="6" customFormat="1" x14ac:dyDescent="0.2">
      <c r="A111" s="4" t="s">
        <v>124</v>
      </c>
      <c r="B111" s="4" t="s">
        <v>15</v>
      </c>
      <c r="C111" s="4" t="s">
        <v>11</v>
      </c>
      <c r="D111" s="7">
        <v>15.472289935640401</v>
      </c>
      <c r="E111" s="5"/>
      <c r="F111" s="7"/>
      <c r="G111" s="6">
        <f>STDEVA(F110,F128)</f>
        <v>0</v>
      </c>
      <c r="H111" s="26"/>
      <c r="I111" s="26"/>
      <c r="J111" s="26"/>
      <c r="K111" s="7"/>
      <c r="L111" s="7">
        <f>STDEVA(K110,K128)</f>
        <v>0.56811715839259214</v>
      </c>
      <c r="M111" s="26"/>
      <c r="N111" s="26"/>
      <c r="O111" s="26"/>
      <c r="P111" s="7"/>
      <c r="Q111" s="7">
        <f>STDEVA(P110,P128)</f>
        <v>0.21149971669600851</v>
      </c>
      <c r="R111" s="26"/>
      <c r="S111" s="26"/>
      <c r="T111" s="26"/>
      <c r="U111" s="7"/>
      <c r="V111" s="7">
        <f>STDEVA(U110,U128)</f>
        <v>0.29537846763063946</v>
      </c>
      <c r="W111" s="26"/>
      <c r="X111" s="26"/>
      <c r="Y111" s="26"/>
    </row>
    <row r="112" spans="1:25" s="6" customFormat="1" x14ac:dyDescent="0.2">
      <c r="A112" s="4" t="s">
        <v>125</v>
      </c>
      <c r="B112" s="4" t="s">
        <v>15</v>
      </c>
      <c r="C112" s="4" t="s">
        <v>11</v>
      </c>
      <c r="D112" s="7">
        <v>15.7310206427907</v>
      </c>
      <c r="E112" s="5"/>
      <c r="F112" s="7"/>
      <c r="G112" s="9">
        <f>G111/SQRT(2)</f>
        <v>0</v>
      </c>
      <c r="H112" s="26"/>
      <c r="I112" s="26"/>
      <c r="J112" s="26"/>
      <c r="K112" s="7"/>
      <c r="L112" s="9">
        <f>L111/SQRT(2)</f>
        <v>0.40171949520783379</v>
      </c>
      <c r="M112" s="26"/>
      <c r="N112" s="26"/>
      <c r="O112" s="26"/>
      <c r="P112" s="7"/>
      <c r="Q112" s="9">
        <f>Q111/SQRT(2)</f>
        <v>0.14955288389478127</v>
      </c>
      <c r="R112" s="26"/>
      <c r="S112" s="26"/>
      <c r="T112" s="26"/>
      <c r="U112" s="7"/>
      <c r="V112" s="9">
        <f>V111/SQRT(2)</f>
        <v>0.20886411747811628</v>
      </c>
      <c r="W112" s="26"/>
      <c r="X112" s="26"/>
      <c r="Y112" s="26"/>
    </row>
    <row r="113" spans="1:25" s="6" customFormat="1" x14ac:dyDescent="0.2">
      <c r="A113" s="4" t="s">
        <v>135</v>
      </c>
      <c r="B113" s="4" t="s">
        <v>16</v>
      </c>
      <c r="C113" s="4" t="s">
        <v>11</v>
      </c>
      <c r="D113" s="7">
        <v>23.7536635341764</v>
      </c>
      <c r="E113" s="5">
        <f>AVERAGE(D113:D115)</f>
        <v>23.250449953773867</v>
      </c>
      <c r="F113" s="7">
        <f>$E113-$E$110</f>
        <v>7.5207969593709318</v>
      </c>
      <c r="G113" s="7">
        <f>AVERAGE(F113,F131)</f>
        <v>7.1190774641630981</v>
      </c>
      <c r="H113" s="26"/>
      <c r="I113" s="26"/>
      <c r="J113" s="26"/>
      <c r="K113" s="7">
        <f>$E113-$E$113</f>
        <v>0</v>
      </c>
      <c r="L113" s="7">
        <f>AVERAGE(K113,K131)</f>
        <v>0</v>
      </c>
      <c r="M113" s="26"/>
      <c r="N113" s="26"/>
      <c r="O113" s="26"/>
      <c r="P113" s="7">
        <f>$E113-$E$119</f>
        <v>5.7407722173966391E-2</v>
      </c>
      <c r="Q113" s="7">
        <f>AVERAGE(P113,P131)</f>
        <v>-0.49386465692864867</v>
      </c>
      <c r="R113" s="26"/>
      <c r="S113" s="26"/>
      <c r="T113" s="26"/>
      <c r="U113" s="7">
        <f>$E113-$E$122</f>
        <v>9.177817932573733</v>
      </c>
      <c r="V113" s="7">
        <f>AVERAGE(U113,U131)</f>
        <v>8.5672343198877829</v>
      </c>
      <c r="W113" s="26"/>
      <c r="X113" s="26"/>
      <c r="Y113" s="26"/>
    </row>
    <row r="114" spans="1:25" s="6" customFormat="1" x14ac:dyDescent="0.2">
      <c r="A114" s="4" t="s">
        <v>136</v>
      </c>
      <c r="B114" s="4" t="s">
        <v>16</v>
      </c>
      <c r="C114" s="4" t="s">
        <v>11</v>
      </c>
      <c r="D114" s="7">
        <v>23.1586814197134</v>
      </c>
      <c r="E114" s="5"/>
      <c r="F114" s="7"/>
      <c r="G114" s="9">
        <f>STDEVA(F113,F131)</f>
        <v>0.56811715839259214</v>
      </c>
      <c r="H114" s="26"/>
      <c r="I114" s="26"/>
      <c r="J114" s="26"/>
      <c r="K114" s="7"/>
      <c r="L114" s="9">
        <f>STDEVA(K113,K131)</f>
        <v>0</v>
      </c>
      <c r="M114" s="26"/>
      <c r="N114" s="26"/>
      <c r="O114" s="26"/>
      <c r="P114" s="7"/>
      <c r="Q114" s="9">
        <f>STDEVA(P113,P131)</f>
        <v>0.77961687508860056</v>
      </c>
      <c r="R114" s="26"/>
      <c r="S114" s="26"/>
      <c r="T114" s="26"/>
      <c r="U114" s="7"/>
      <c r="V114" s="9">
        <f>STDEVA(U113,U131)</f>
        <v>0.8634956260232316</v>
      </c>
      <c r="W114" s="26"/>
      <c r="X114" s="26"/>
      <c r="Y114" s="26"/>
    </row>
    <row r="115" spans="1:25" s="6" customFormat="1" x14ac:dyDescent="0.2">
      <c r="A115" s="4" t="s">
        <v>137</v>
      </c>
      <c r="B115" s="4" t="s">
        <v>16</v>
      </c>
      <c r="C115" s="4" t="s">
        <v>11</v>
      </c>
      <c r="D115" s="7">
        <v>22.8390049074318</v>
      </c>
      <c r="E115" s="5"/>
      <c r="F115" s="7"/>
      <c r="G115" s="9">
        <f>G114/SQRT(2)</f>
        <v>0.40171949520783379</v>
      </c>
      <c r="H115" s="26"/>
      <c r="I115" s="26"/>
      <c r="J115" s="26"/>
      <c r="K115" s="7"/>
      <c r="L115" s="9">
        <f>L114/SQRT(2)</f>
        <v>0</v>
      </c>
      <c r="M115" s="26"/>
      <c r="N115" s="26"/>
      <c r="O115" s="26"/>
      <c r="P115" s="7"/>
      <c r="Q115" s="9">
        <f>Q114/SQRT(2)</f>
        <v>0.55127237910261495</v>
      </c>
      <c r="R115" s="26"/>
      <c r="S115" s="26"/>
      <c r="T115" s="26"/>
      <c r="U115" s="7"/>
      <c r="V115" s="9">
        <f>V114/SQRT(2)</f>
        <v>0.61058361268595007</v>
      </c>
      <c r="W115" s="26"/>
      <c r="X115" s="26"/>
      <c r="Y115" s="26"/>
    </row>
    <row r="116" spans="1:25" s="6" customFormat="1" x14ac:dyDescent="0.2">
      <c r="A116" s="4" t="s">
        <v>147</v>
      </c>
      <c r="B116" s="4" t="s">
        <v>17</v>
      </c>
      <c r="C116" s="4" t="s">
        <v>11</v>
      </c>
      <c r="D116" s="7">
        <v>30.6349774370121</v>
      </c>
      <c r="E116" s="5">
        <f>AVERAGE(D116:D118)</f>
        <v>30.821616960540599</v>
      </c>
      <c r="F116" s="7">
        <f>$E116-$E$110</f>
        <v>15.091963966137664</v>
      </c>
      <c r="G116" s="7">
        <f>AVERAGE(F116,F134)</f>
        <v>14.959158866850949</v>
      </c>
      <c r="H116" s="26"/>
      <c r="I116" s="26"/>
      <c r="J116" s="26"/>
      <c r="K116" s="7">
        <f>$E116-$E$113</f>
        <v>7.571167006766732</v>
      </c>
      <c r="L116" s="7">
        <f>AVERAGE(K116,K134)</f>
        <v>7.8400814026878507</v>
      </c>
      <c r="M116" s="26"/>
      <c r="N116" s="26"/>
      <c r="O116" s="26"/>
      <c r="P116" s="7">
        <f>$E116-$E$119</f>
        <v>7.6285747289406984</v>
      </c>
      <c r="Q116" s="7">
        <f>AVERAGE(P116,P134)</f>
        <v>7.346216745759202</v>
      </c>
      <c r="R116" s="26"/>
      <c r="S116" s="26"/>
      <c r="T116" s="26"/>
      <c r="U116" s="7">
        <f>$E116-$E$122</f>
        <v>16.748984939340467</v>
      </c>
      <c r="V116" s="7">
        <f>AVERAGE(U116,U134)</f>
        <v>16.407315722575635</v>
      </c>
      <c r="W116" s="26"/>
      <c r="X116" s="26"/>
      <c r="Y116" s="26"/>
    </row>
    <row r="117" spans="1:25" s="6" customFormat="1" x14ac:dyDescent="0.2">
      <c r="A117" s="4" t="s">
        <v>148</v>
      </c>
      <c r="B117" s="4" t="s">
        <v>17</v>
      </c>
      <c r="C117" s="4" t="s">
        <v>11</v>
      </c>
      <c r="D117" s="7">
        <v>30.793405166117498</v>
      </c>
      <c r="E117" s="5"/>
      <c r="F117" s="7"/>
      <c r="G117" s="9">
        <f>STDEVA(F116,F134)</f>
        <v>0.18781477256357798</v>
      </c>
      <c r="H117" s="26"/>
      <c r="I117" s="26"/>
      <c r="J117" s="26"/>
      <c r="K117" s="7"/>
      <c r="L117" s="9">
        <f>STDEVA(K116,K134)</f>
        <v>0.3803023858290141</v>
      </c>
      <c r="M117" s="26"/>
      <c r="N117" s="26"/>
      <c r="O117" s="26"/>
      <c r="P117" s="7"/>
      <c r="Q117" s="9">
        <f>STDEVA(P116,P134)</f>
        <v>0.39931448925958651</v>
      </c>
      <c r="R117" s="26"/>
      <c r="S117" s="26"/>
      <c r="T117" s="26"/>
      <c r="U117" s="7"/>
      <c r="V117" s="9">
        <f>STDEVA(U116,U134)</f>
        <v>0.48319324019421744</v>
      </c>
      <c r="W117" s="26"/>
      <c r="X117" s="26"/>
      <c r="Y117" s="26"/>
    </row>
    <row r="118" spans="1:25" s="6" customFormat="1" x14ac:dyDescent="0.2">
      <c r="A118" s="4" t="s">
        <v>149</v>
      </c>
      <c r="B118" s="4" t="s">
        <v>17</v>
      </c>
      <c r="C118" s="4" t="s">
        <v>11</v>
      </c>
      <c r="D118" s="7">
        <v>31.036468278492201</v>
      </c>
      <c r="E118" s="5"/>
      <c r="F118" s="7"/>
      <c r="G118" s="9">
        <f>G117/SQRT(2)</f>
        <v>0.13280509928671511</v>
      </c>
      <c r="H118" s="26"/>
      <c r="I118" s="26"/>
      <c r="J118" s="26"/>
      <c r="K118" s="7"/>
      <c r="L118" s="9">
        <f>L117/SQRT(2)</f>
        <v>0.26891439592111865</v>
      </c>
      <c r="M118" s="26"/>
      <c r="N118" s="26"/>
      <c r="O118" s="26"/>
      <c r="P118" s="7"/>
      <c r="Q118" s="9">
        <f>Q117/SQRT(2)</f>
        <v>0.28235798318149641</v>
      </c>
      <c r="R118" s="26"/>
      <c r="S118" s="26"/>
      <c r="T118" s="26"/>
      <c r="U118" s="7"/>
      <c r="V118" s="9">
        <f>V117/SQRT(2)</f>
        <v>0.34166921676483142</v>
      </c>
      <c r="W118" s="26"/>
      <c r="X118" s="26"/>
      <c r="Y118" s="26"/>
    </row>
    <row r="119" spans="1:25" s="6" customFormat="1" x14ac:dyDescent="0.2">
      <c r="A119" s="4" t="s">
        <v>159</v>
      </c>
      <c r="B119" s="4" t="s">
        <v>18</v>
      </c>
      <c r="C119" s="4" t="s">
        <v>11</v>
      </c>
      <c r="D119" s="7">
        <v>23.144822404408401</v>
      </c>
      <c r="E119" s="5">
        <f>AVERAGE(D119:D121)</f>
        <v>23.1930422315999</v>
      </c>
      <c r="F119" s="7">
        <f>$E119-$E$110</f>
        <v>7.4633892371969655</v>
      </c>
      <c r="G119" s="7">
        <f>AVERAGE(F119,F137)</f>
        <v>7.6129421210917467</v>
      </c>
      <c r="H119" s="26"/>
      <c r="I119" s="26"/>
      <c r="J119" s="26"/>
      <c r="K119" s="7">
        <f>$E119-$E$113</f>
        <v>-5.7407722173966391E-2</v>
      </c>
      <c r="L119" s="7">
        <f>AVERAGE(K119,K137)</f>
        <v>0.49386465692864867</v>
      </c>
      <c r="M119" s="26"/>
      <c r="N119" s="26"/>
      <c r="O119" s="26"/>
      <c r="P119" s="7">
        <f>$E119-$E$119</f>
        <v>0</v>
      </c>
      <c r="Q119" s="7">
        <f>AVERAGE(P119,P137)</f>
        <v>0</v>
      </c>
      <c r="R119" s="26"/>
      <c r="S119" s="26"/>
      <c r="T119" s="26"/>
      <c r="U119" s="7">
        <f>$E119-$E$122</f>
        <v>9.1204102103997666</v>
      </c>
      <c r="V119" s="7">
        <f>AVERAGE(U119,U137)</f>
        <v>9.0610989768164316</v>
      </c>
      <c r="W119" s="26"/>
      <c r="X119" s="26"/>
      <c r="Y119" s="26"/>
    </row>
    <row r="120" spans="1:25" s="6" customFormat="1" x14ac:dyDescent="0.2">
      <c r="A120" s="4" t="s">
        <v>160</v>
      </c>
      <c r="B120" s="4" t="s">
        <v>18</v>
      </c>
      <c r="C120" s="4" t="s">
        <v>11</v>
      </c>
      <c r="D120" s="7">
        <v>23.230869173475199</v>
      </c>
      <c r="E120" s="5"/>
      <c r="F120" s="7"/>
      <c r="G120" s="9">
        <f>STDEVA(F119,F137)</f>
        <v>0.21149971669600851</v>
      </c>
      <c r="H120" s="26"/>
      <c r="I120" s="26"/>
      <c r="J120" s="26"/>
      <c r="K120" s="7"/>
      <c r="L120" s="9">
        <f>STDEVA(K119,K137)</f>
        <v>0.77961687508860056</v>
      </c>
      <c r="M120" s="26"/>
      <c r="N120" s="26"/>
      <c r="O120" s="26"/>
      <c r="P120" s="7"/>
      <c r="Q120" s="9">
        <f>STDEVA(P119,P137)</f>
        <v>0</v>
      </c>
      <c r="R120" s="26"/>
      <c r="S120" s="26"/>
      <c r="T120" s="26"/>
      <c r="U120" s="7"/>
      <c r="V120" s="9">
        <f>STDEVA(U119,U137)</f>
        <v>8.3878750934630958E-2</v>
      </c>
      <c r="W120" s="26"/>
      <c r="X120" s="26"/>
      <c r="Y120" s="26"/>
    </row>
    <row r="121" spans="1:25" s="6" customFormat="1" x14ac:dyDescent="0.2">
      <c r="A121" s="4" t="s">
        <v>161</v>
      </c>
      <c r="B121" s="4" t="s">
        <v>18</v>
      </c>
      <c r="C121" s="4" t="s">
        <v>11</v>
      </c>
      <c r="D121" s="7">
        <v>23.203435116916101</v>
      </c>
      <c r="E121" s="5"/>
      <c r="F121" s="7"/>
      <c r="G121" s="9">
        <f>G120/SQRT(2)</f>
        <v>0.14955288389478127</v>
      </c>
      <c r="H121" s="26"/>
      <c r="I121" s="26"/>
      <c r="J121" s="26"/>
      <c r="K121" s="7"/>
      <c r="L121" s="9">
        <f>L120/SQRT(2)</f>
        <v>0.55127237910261495</v>
      </c>
      <c r="M121" s="26"/>
      <c r="N121" s="26"/>
      <c r="O121" s="26"/>
      <c r="P121" s="7"/>
      <c r="Q121" s="9">
        <f>Q120/SQRT(2)</f>
        <v>0</v>
      </c>
      <c r="R121" s="26"/>
      <c r="S121" s="26"/>
      <c r="T121" s="26"/>
      <c r="U121" s="7"/>
      <c r="V121" s="9">
        <f>V120/SQRT(2)</f>
        <v>5.931123358333501E-2</v>
      </c>
      <c r="W121" s="26"/>
      <c r="X121" s="26"/>
      <c r="Y121" s="26"/>
    </row>
    <row r="122" spans="1:25" s="6" customFormat="1" x14ac:dyDescent="0.2">
      <c r="A122" s="4" t="s">
        <v>171</v>
      </c>
      <c r="B122" s="4" t="s">
        <v>19</v>
      </c>
      <c r="C122" s="4" t="s">
        <v>11</v>
      </c>
      <c r="D122" s="7">
        <v>14.024874734314199</v>
      </c>
      <c r="E122" s="5">
        <f>AVERAGE(D122:D124)</f>
        <v>14.072632021200134</v>
      </c>
      <c r="F122" s="7">
        <f>$E122-$E$110</f>
        <v>-1.6570209732028012</v>
      </c>
      <c r="G122" s="7">
        <f>AVERAGE(F122,F140)</f>
        <v>-1.4481568557246849</v>
      </c>
      <c r="H122" s="26"/>
      <c r="I122" s="26"/>
      <c r="J122" s="26"/>
      <c r="K122" s="7">
        <f>$E122-$E$113</f>
        <v>-9.177817932573733</v>
      </c>
      <c r="L122" s="7">
        <f>AVERAGE(K122,K140)</f>
        <v>-8.5672343198877829</v>
      </c>
      <c r="M122" s="26"/>
      <c r="N122" s="26"/>
      <c r="O122" s="26"/>
      <c r="P122" s="7">
        <f>$E122-$E$119</f>
        <v>-9.1204102103997666</v>
      </c>
      <c r="Q122" s="7">
        <f>AVERAGE(P122,P140)</f>
        <v>-9.0610989768164316</v>
      </c>
      <c r="R122" s="26"/>
      <c r="S122" s="26"/>
      <c r="T122" s="26"/>
      <c r="U122" s="7">
        <f>$E122-$E$122</f>
        <v>0</v>
      </c>
      <c r="V122" s="7">
        <f>AVERAGE(U122,U140)</f>
        <v>0</v>
      </c>
      <c r="W122" s="26"/>
      <c r="X122" s="26"/>
      <c r="Y122" s="26"/>
    </row>
    <row r="123" spans="1:25" s="6" customFormat="1" x14ac:dyDescent="0.2">
      <c r="A123" s="4" t="s">
        <v>172</v>
      </c>
      <c r="B123" s="4" t="s">
        <v>19</v>
      </c>
      <c r="C123" s="4" t="s">
        <v>11</v>
      </c>
      <c r="D123" s="7">
        <v>14.0324107404528</v>
      </c>
      <c r="E123" s="5"/>
      <c r="F123" s="7"/>
      <c r="G123" s="9">
        <f>STDEVA(F122,F140)</f>
        <v>0.29537846763063946</v>
      </c>
      <c r="H123" s="26"/>
      <c r="I123" s="26"/>
      <c r="J123" s="26"/>
      <c r="K123" s="7"/>
      <c r="L123" s="9">
        <f>STDEVA(K122,K140)</f>
        <v>0.8634956260232316</v>
      </c>
      <c r="M123" s="26"/>
      <c r="N123" s="26"/>
      <c r="O123" s="26"/>
      <c r="P123" s="7"/>
      <c r="Q123" s="9">
        <f>STDEVA(P122,P140)</f>
        <v>8.3878750934630958E-2</v>
      </c>
      <c r="R123" s="26"/>
      <c r="S123" s="26"/>
      <c r="T123" s="26"/>
      <c r="U123" s="7"/>
      <c r="V123" s="9">
        <f>STDEVA(U122,U140)</f>
        <v>0</v>
      </c>
      <c r="W123" s="26"/>
      <c r="X123" s="26"/>
      <c r="Y123" s="26"/>
    </row>
    <row r="124" spans="1:25" s="6" customFormat="1" x14ac:dyDescent="0.2">
      <c r="A124" s="4" t="s">
        <v>173</v>
      </c>
      <c r="B124" s="4" t="s">
        <v>19</v>
      </c>
      <c r="C124" s="4" t="s">
        <v>11</v>
      </c>
      <c r="D124" s="7">
        <v>14.1606105888334</v>
      </c>
      <c r="E124" s="5"/>
      <c r="F124" s="7"/>
      <c r="G124" s="9">
        <f>G123/SQRT(2)</f>
        <v>0.20886411747811628</v>
      </c>
      <c r="H124" s="26"/>
      <c r="I124" s="26"/>
      <c r="J124" s="26"/>
      <c r="K124" s="7"/>
      <c r="L124" s="9">
        <f>L123/SQRT(2)</f>
        <v>0.61058361268595007</v>
      </c>
      <c r="M124" s="26"/>
      <c r="N124" s="26"/>
      <c r="O124" s="26"/>
      <c r="P124" s="7"/>
      <c r="Q124" s="9">
        <f>Q123/SQRT(2)</f>
        <v>5.931123358333501E-2</v>
      </c>
      <c r="R124" s="26"/>
      <c r="S124" s="26"/>
      <c r="T124" s="26"/>
      <c r="U124" s="7"/>
      <c r="V124" s="9">
        <f>V123/SQRT(2)</f>
        <v>0</v>
      </c>
      <c r="W124" s="26"/>
      <c r="X124" s="26"/>
      <c r="Y124" s="26"/>
    </row>
    <row r="125" spans="1:25" s="12" customFormat="1" x14ac:dyDescent="0.2">
      <c r="A125" s="10" t="s">
        <v>198</v>
      </c>
      <c r="B125" s="10" t="s">
        <v>13</v>
      </c>
      <c r="C125" s="10" t="s">
        <v>11</v>
      </c>
      <c r="D125" s="11" t="s">
        <v>20</v>
      </c>
      <c r="E125" s="11">
        <v>0</v>
      </c>
      <c r="F125" s="16"/>
      <c r="H125" s="27"/>
      <c r="I125" s="27"/>
      <c r="J125" s="27"/>
      <c r="K125" s="16"/>
      <c r="M125" s="27"/>
      <c r="N125" s="27"/>
      <c r="O125" s="27"/>
      <c r="P125" s="16"/>
      <c r="R125" s="27"/>
      <c r="S125" s="27"/>
      <c r="T125" s="27"/>
      <c r="U125" s="16"/>
      <c r="W125" s="27"/>
      <c r="X125" s="27"/>
      <c r="Y125" s="27"/>
    </row>
    <row r="126" spans="1:25" s="12" customFormat="1" x14ac:dyDescent="0.2">
      <c r="A126" s="10" t="s">
        <v>199</v>
      </c>
      <c r="B126" s="10" t="s">
        <v>13</v>
      </c>
      <c r="C126" s="10" t="s">
        <v>11</v>
      </c>
      <c r="D126" s="11" t="s">
        <v>20</v>
      </c>
      <c r="E126" s="16"/>
      <c r="F126" s="16"/>
      <c r="H126" s="27"/>
      <c r="I126" s="27"/>
      <c r="J126" s="27"/>
      <c r="K126" s="16"/>
      <c r="M126" s="27"/>
      <c r="N126" s="27"/>
      <c r="O126" s="27"/>
      <c r="P126" s="16"/>
      <c r="R126" s="27"/>
      <c r="S126" s="27"/>
      <c r="T126" s="27"/>
      <c r="U126" s="16"/>
      <c r="W126" s="27"/>
      <c r="X126" s="27"/>
      <c r="Y126" s="27"/>
    </row>
    <row r="127" spans="1:25" s="12" customFormat="1" x14ac:dyDescent="0.2">
      <c r="A127" s="10" t="s">
        <v>200</v>
      </c>
      <c r="B127" s="10" t="s">
        <v>13</v>
      </c>
      <c r="C127" s="10" t="s">
        <v>11</v>
      </c>
      <c r="D127" s="11" t="s">
        <v>20</v>
      </c>
      <c r="E127" s="16"/>
      <c r="F127" s="16"/>
      <c r="H127" s="27"/>
      <c r="I127" s="27"/>
      <c r="J127" s="27"/>
      <c r="K127" s="16"/>
      <c r="M127" s="27"/>
      <c r="N127" s="27"/>
      <c r="O127" s="27"/>
      <c r="P127" s="16"/>
      <c r="R127" s="27"/>
      <c r="S127" s="27"/>
      <c r="T127" s="27"/>
      <c r="U127" s="16"/>
      <c r="W127" s="27"/>
      <c r="X127" s="27"/>
      <c r="Y127" s="27"/>
    </row>
    <row r="128" spans="1:25" x14ac:dyDescent="0.2">
      <c r="A128" s="1" t="s">
        <v>126</v>
      </c>
      <c r="B128" s="1" t="s">
        <v>15</v>
      </c>
      <c r="C128" s="1" t="s">
        <v>12</v>
      </c>
      <c r="D128" s="8">
        <v>15.8666017362834</v>
      </c>
      <c r="E128" s="2">
        <f>AVERAGE(D128:D130)</f>
        <v>15.874763851227902</v>
      </c>
      <c r="F128" s="8">
        <f>$E128-$E$128</f>
        <v>0</v>
      </c>
      <c r="G128" s="18"/>
      <c r="H128" s="18"/>
      <c r="I128" s="18"/>
      <c r="J128" s="18"/>
      <c r="K128" s="8">
        <f>$E128-$E$131</f>
        <v>-6.7173579689552643</v>
      </c>
      <c r="L128" s="18"/>
      <c r="M128" s="18"/>
      <c r="N128" s="18"/>
      <c r="O128" s="18"/>
      <c r="P128" s="8">
        <f>$E128-$E$137</f>
        <v>-7.762495004986528</v>
      </c>
      <c r="Q128" s="18"/>
      <c r="R128" s="18"/>
      <c r="S128" s="18"/>
      <c r="T128" s="18"/>
      <c r="U128" s="8">
        <f>$E128-$E$140</f>
        <v>1.2392927382465686</v>
      </c>
      <c r="V128" s="18"/>
      <c r="W128" s="18"/>
      <c r="X128" s="18"/>
      <c r="Y128" s="18"/>
    </row>
    <row r="129" spans="1:25" x14ac:dyDescent="0.2">
      <c r="A129" s="1" t="s">
        <v>127</v>
      </c>
      <c r="B129" s="1" t="s">
        <v>15</v>
      </c>
      <c r="C129" s="1" t="s">
        <v>12</v>
      </c>
      <c r="D129" s="8">
        <v>15.719416001045699</v>
      </c>
      <c r="E129" s="8"/>
      <c r="F129" s="8"/>
      <c r="G129" s="18"/>
      <c r="H129" s="18"/>
      <c r="I129" s="18"/>
      <c r="J129" s="18"/>
      <c r="K129" s="8"/>
      <c r="L129" s="18"/>
      <c r="M129" s="18"/>
      <c r="N129" s="18"/>
      <c r="O129" s="18"/>
      <c r="P129" s="8"/>
      <c r="Q129" s="18"/>
      <c r="R129" s="18"/>
      <c r="S129" s="18"/>
      <c r="T129" s="18"/>
      <c r="U129" s="8"/>
      <c r="V129" s="18"/>
      <c r="W129" s="18"/>
      <c r="X129" s="18"/>
      <c r="Y129" s="18"/>
    </row>
    <row r="130" spans="1:25" x14ac:dyDescent="0.2">
      <c r="A130" s="1" t="s">
        <v>128</v>
      </c>
      <c r="B130" s="1" t="s">
        <v>15</v>
      </c>
      <c r="C130" s="1" t="s">
        <v>12</v>
      </c>
      <c r="D130" s="8">
        <v>16.0382738163546</v>
      </c>
      <c r="E130" s="8"/>
      <c r="F130" s="8"/>
      <c r="G130" s="18"/>
      <c r="H130" s="18"/>
      <c r="I130" s="18"/>
      <c r="J130" s="18"/>
      <c r="K130" s="8"/>
      <c r="L130" s="18"/>
      <c r="M130" s="18"/>
      <c r="N130" s="18"/>
      <c r="O130" s="18"/>
      <c r="P130" s="8"/>
      <c r="Q130" s="18"/>
      <c r="R130" s="18"/>
      <c r="S130" s="18"/>
      <c r="T130" s="18"/>
      <c r="U130" s="8"/>
      <c r="V130" s="18"/>
      <c r="W130" s="18"/>
      <c r="X130" s="18"/>
      <c r="Y130" s="18"/>
    </row>
    <row r="131" spans="1:25" x14ac:dyDescent="0.2">
      <c r="A131" s="1" t="s">
        <v>138</v>
      </c>
      <c r="B131" s="1" t="s">
        <v>16</v>
      </c>
      <c r="C131" s="1" t="s">
        <v>12</v>
      </c>
      <c r="D131" s="8">
        <v>22.648069936769101</v>
      </c>
      <c r="E131" s="2">
        <f>AVERAGE(D131:D133)</f>
        <v>22.592121820183166</v>
      </c>
      <c r="F131" s="8">
        <f>$E131-$E$128</f>
        <v>6.7173579689552643</v>
      </c>
      <c r="G131" s="18"/>
      <c r="H131" s="18"/>
      <c r="I131" s="18"/>
      <c r="J131" s="18"/>
      <c r="K131" s="8">
        <f>$E131-$E$131</f>
        <v>0</v>
      </c>
      <c r="L131" s="18"/>
      <c r="M131" s="18"/>
      <c r="N131" s="18"/>
      <c r="O131" s="18"/>
      <c r="P131" s="8">
        <f>$E131-$E$137</f>
        <v>-1.0451370360312637</v>
      </c>
      <c r="Q131" s="18"/>
      <c r="R131" s="18"/>
      <c r="S131" s="18"/>
      <c r="T131" s="18"/>
      <c r="U131" s="8">
        <f>$E131-$E$140</f>
        <v>7.9566507072018329</v>
      </c>
      <c r="V131" s="18"/>
      <c r="W131" s="18"/>
      <c r="X131" s="18"/>
      <c r="Y131" s="18"/>
    </row>
    <row r="132" spans="1:25" x14ac:dyDescent="0.2">
      <c r="A132" s="1" t="s">
        <v>139</v>
      </c>
      <c r="B132" s="1" t="s">
        <v>16</v>
      </c>
      <c r="C132" s="1" t="s">
        <v>12</v>
      </c>
      <c r="D132" s="8">
        <v>22.663838149027399</v>
      </c>
      <c r="E132" s="8"/>
      <c r="F132" s="8"/>
      <c r="G132" s="18"/>
      <c r="H132" s="18"/>
      <c r="I132" s="18"/>
      <c r="J132" s="18"/>
      <c r="K132" s="8"/>
      <c r="L132" s="18"/>
      <c r="M132" s="18"/>
      <c r="N132" s="18"/>
      <c r="O132" s="18"/>
      <c r="P132" s="8"/>
      <c r="Q132" s="18"/>
      <c r="R132" s="18"/>
      <c r="S132" s="18"/>
      <c r="T132" s="18"/>
      <c r="U132" s="8"/>
      <c r="V132" s="18"/>
      <c r="W132" s="18"/>
      <c r="X132" s="18"/>
      <c r="Y132" s="18"/>
    </row>
    <row r="133" spans="1:25" x14ac:dyDescent="0.2">
      <c r="A133" s="1" t="s">
        <v>140</v>
      </c>
      <c r="B133" s="1" t="s">
        <v>16</v>
      </c>
      <c r="C133" s="1" t="s">
        <v>12</v>
      </c>
      <c r="D133" s="8">
        <v>22.464457374753</v>
      </c>
      <c r="E133" s="8"/>
      <c r="F133" s="8"/>
      <c r="G133" s="18"/>
      <c r="H133" s="18"/>
      <c r="I133" s="18"/>
      <c r="J133" s="18"/>
      <c r="K133" s="8"/>
      <c r="L133" s="18"/>
      <c r="M133" s="18"/>
      <c r="N133" s="18"/>
      <c r="O133" s="18"/>
      <c r="P133" s="8"/>
      <c r="Q133" s="18"/>
      <c r="R133" s="18"/>
      <c r="S133" s="18"/>
      <c r="T133" s="18"/>
      <c r="U133" s="8"/>
      <c r="V133" s="18"/>
      <c r="W133" s="18"/>
      <c r="X133" s="18"/>
      <c r="Y133" s="18"/>
    </row>
    <row r="134" spans="1:25" x14ac:dyDescent="0.2">
      <c r="A134" s="1" t="s">
        <v>150</v>
      </c>
      <c r="B134" s="1" t="s">
        <v>17</v>
      </c>
      <c r="C134" s="1" t="s">
        <v>12</v>
      </c>
      <c r="D134" s="8">
        <v>31.195434518628598</v>
      </c>
      <c r="E134" s="2">
        <f>AVERAGE(D134:D136)</f>
        <v>30.701117618792136</v>
      </c>
      <c r="F134" s="8">
        <f>$E134-$E$128</f>
        <v>14.826353767564234</v>
      </c>
      <c r="G134" s="18"/>
      <c r="H134" s="18"/>
      <c r="I134" s="18"/>
      <c r="J134" s="18"/>
      <c r="K134" s="8">
        <f>$E134-$E$131</f>
        <v>8.1089957986089694</v>
      </c>
      <c r="L134" s="18"/>
      <c r="M134" s="18"/>
      <c r="N134" s="18"/>
      <c r="O134" s="18"/>
      <c r="P134" s="8">
        <f>$E134-$E$137</f>
        <v>7.0638587625777056</v>
      </c>
      <c r="Q134" s="18"/>
      <c r="R134" s="18"/>
      <c r="S134" s="18"/>
      <c r="T134" s="18"/>
      <c r="U134" s="8">
        <f>$E134-$E$140</f>
        <v>16.065646505810804</v>
      </c>
      <c r="V134" s="18"/>
      <c r="W134" s="18"/>
      <c r="X134" s="18"/>
      <c r="Y134" s="18"/>
    </row>
    <row r="135" spans="1:25" x14ac:dyDescent="0.2">
      <c r="A135" s="1" t="s">
        <v>151</v>
      </c>
      <c r="B135" s="1" t="s">
        <v>17</v>
      </c>
      <c r="C135" s="1" t="s">
        <v>12</v>
      </c>
      <c r="D135" s="8">
        <v>31.2344372538955</v>
      </c>
      <c r="E135" s="8"/>
      <c r="F135" s="8"/>
      <c r="G135" s="18"/>
      <c r="H135" s="18"/>
      <c r="I135" s="18"/>
      <c r="J135" s="18"/>
      <c r="K135" s="8"/>
      <c r="L135" s="18"/>
      <c r="M135" s="18"/>
      <c r="N135" s="18"/>
      <c r="O135" s="18"/>
      <c r="P135" s="8"/>
      <c r="Q135" s="18"/>
      <c r="R135" s="18"/>
      <c r="S135" s="18"/>
      <c r="T135" s="18"/>
      <c r="U135" s="8"/>
      <c r="V135" s="18"/>
      <c r="W135" s="18"/>
      <c r="X135" s="18"/>
      <c r="Y135" s="18"/>
    </row>
    <row r="136" spans="1:25" x14ac:dyDescent="0.2">
      <c r="A136" s="1" t="s">
        <v>152</v>
      </c>
      <c r="B136" s="1" t="s">
        <v>17</v>
      </c>
      <c r="C136" s="1" t="s">
        <v>12</v>
      </c>
      <c r="D136" s="8">
        <v>29.673481083852302</v>
      </c>
      <c r="E136" s="8"/>
      <c r="F136" s="8"/>
      <c r="G136" s="18"/>
      <c r="H136" s="18"/>
      <c r="I136" s="18"/>
      <c r="J136" s="18"/>
      <c r="K136" s="8"/>
      <c r="L136" s="18"/>
      <c r="M136" s="18"/>
      <c r="N136" s="18"/>
      <c r="O136" s="18"/>
      <c r="P136" s="8"/>
      <c r="Q136" s="18"/>
      <c r="R136" s="18"/>
      <c r="S136" s="18"/>
      <c r="T136" s="18"/>
      <c r="U136" s="8"/>
      <c r="V136" s="18"/>
      <c r="W136" s="18"/>
      <c r="X136" s="18"/>
      <c r="Y136" s="18"/>
    </row>
    <row r="137" spans="1:25" x14ac:dyDescent="0.2">
      <c r="A137" s="1" t="s">
        <v>162</v>
      </c>
      <c r="B137" s="1" t="s">
        <v>18</v>
      </c>
      <c r="C137" s="1" t="s">
        <v>12</v>
      </c>
      <c r="D137" s="8">
        <v>23.7120127945749</v>
      </c>
      <c r="E137" s="2">
        <f>AVERAGE(D137:D139)</f>
        <v>23.63725885621443</v>
      </c>
      <c r="F137" s="8">
        <f>$E137-$E$128</f>
        <v>7.762495004986528</v>
      </c>
      <c r="G137" s="18"/>
      <c r="H137" s="18"/>
      <c r="I137" s="18"/>
      <c r="J137" s="18"/>
      <c r="K137" s="8">
        <f>$E137-$E$131</f>
        <v>1.0451370360312637</v>
      </c>
      <c r="L137" s="18"/>
      <c r="M137" s="18"/>
      <c r="N137" s="18"/>
      <c r="O137" s="18"/>
      <c r="P137" s="8">
        <f>$E137-$E$137</f>
        <v>0</v>
      </c>
      <c r="Q137" s="18"/>
      <c r="R137" s="18"/>
      <c r="S137" s="18"/>
      <c r="T137" s="18"/>
      <c r="U137" s="8">
        <f>$E137-$E$140</f>
        <v>9.0017877432330966</v>
      </c>
      <c r="V137" s="18"/>
      <c r="W137" s="18"/>
      <c r="X137" s="18"/>
      <c r="Y137" s="18"/>
    </row>
    <row r="138" spans="1:25" x14ac:dyDescent="0.2">
      <c r="A138" s="1" t="s">
        <v>163</v>
      </c>
      <c r="B138" s="1" t="s">
        <v>18</v>
      </c>
      <c r="C138" s="1" t="s">
        <v>12</v>
      </c>
      <c r="D138" s="8">
        <v>23.585119391547401</v>
      </c>
      <c r="E138" s="8"/>
      <c r="F138" s="8"/>
      <c r="G138" s="18"/>
      <c r="H138" s="18"/>
      <c r="I138" s="18"/>
      <c r="J138" s="18"/>
      <c r="K138" s="8"/>
      <c r="L138" s="18"/>
      <c r="M138" s="18"/>
      <c r="N138" s="18"/>
      <c r="O138" s="18"/>
      <c r="P138" s="8"/>
      <c r="Q138" s="18"/>
      <c r="R138" s="18"/>
      <c r="S138" s="18"/>
      <c r="T138" s="18"/>
      <c r="U138" s="8"/>
      <c r="V138" s="18"/>
      <c r="W138" s="18"/>
      <c r="X138" s="18"/>
      <c r="Y138" s="18"/>
    </row>
    <row r="139" spans="1:25" x14ac:dyDescent="0.2">
      <c r="A139" s="1" t="s">
        <v>164</v>
      </c>
      <c r="B139" s="1" t="s">
        <v>18</v>
      </c>
      <c r="C139" s="1" t="s">
        <v>12</v>
      </c>
      <c r="D139" s="8">
        <v>23.614644382521</v>
      </c>
      <c r="E139" s="8"/>
      <c r="F139" s="8"/>
      <c r="G139" s="18"/>
      <c r="H139" s="18"/>
      <c r="I139" s="18"/>
      <c r="J139" s="18"/>
      <c r="K139" s="8"/>
      <c r="L139" s="18"/>
      <c r="M139" s="18"/>
      <c r="N139" s="18"/>
      <c r="O139" s="18"/>
      <c r="P139" s="8"/>
      <c r="Q139" s="18"/>
      <c r="R139" s="18"/>
      <c r="S139" s="18"/>
      <c r="T139" s="18"/>
      <c r="U139" s="8"/>
      <c r="V139" s="18"/>
      <c r="W139" s="18"/>
      <c r="X139" s="18"/>
      <c r="Y139" s="18"/>
    </row>
    <row r="140" spans="1:25" x14ac:dyDescent="0.2">
      <c r="A140" s="1" t="s">
        <v>174</v>
      </c>
      <c r="B140" s="1" t="s">
        <v>19</v>
      </c>
      <c r="C140" s="1" t="s">
        <v>12</v>
      </c>
      <c r="D140" s="8">
        <v>14.620422076373501</v>
      </c>
      <c r="E140" s="2">
        <f>AVERAGE(D140:D142)</f>
        <v>14.635471112981334</v>
      </c>
      <c r="F140" s="8">
        <f>$E140-$E$128</f>
        <v>-1.2392927382465686</v>
      </c>
      <c r="G140" s="18"/>
      <c r="H140" s="18"/>
      <c r="I140" s="18"/>
      <c r="J140" s="18"/>
      <c r="K140" s="8">
        <f>$E140-$E$131</f>
        <v>-7.9566507072018329</v>
      </c>
      <c r="L140" s="18"/>
      <c r="M140" s="18"/>
      <c r="N140" s="18"/>
      <c r="O140" s="18"/>
      <c r="P140" s="8">
        <f>$E140-$E$137</f>
        <v>-9.0017877432330966</v>
      </c>
      <c r="Q140" s="18"/>
      <c r="R140" s="18"/>
      <c r="S140" s="18"/>
      <c r="T140" s="18"/>
      <c r="U140" s="8">
        <f>$E140-$E$140</f>
        <v>0</v>
      </c>
      <c r="V140" s="18"/>
      <c r="W140" s="18"/>
      <c r="X140" s="18"/>
      <c r="Y140" s="18"/>
    </row>
    <row r="141" spans="1:25" x14ac:dyDescent="0.2">
      <c r="A141" s="1" t="s">
        <v>175</v>
      </c>
      <c r="B141" s="1" t="s">
        <v>19</v>
      </c>
      <c r="C141" s="1" t="s">
        <v>12</v>
      </c>
      <c r="D141" s="8">
        <v>14.6344533573566</v>
      </c>
      <c r="E141" s="8"/>
      <c r="F141" s="8"/>
      <c r="G141" s="18"/>
      <c r="H141" s="18"/>
      <c r="I141" s="18"/>
      <c r="J141" s="18"/>
      <c r="K141" s="8"/>
      <c r="L141" s="18"/>
      <c r="M141" s="18"/>
      <c r="N141" s="18"/>
      <c r="O141" s="18"/>
      <c r="P141" s="8"/>
      <c r="Q141" s="18"/>
      <c r="R141" s="18"/>
      <c r="S141" s="18"/>
      <c r="T141" s="18"/>
      <c r="U141" s="8"/>
      <c r="V141" s="18"/>
      <c r="W141" s="18"/>
      <c r="X141" s="18"/>
      <c r="Y141" s="18"/>
    </row>
    <row r="142" spans="1:25" x14ac:dyDescent="0.2">
      <c r="A142" s="1" t="s">
        <v>176</v>
      </c>
      <c r="B142" s="1" t="s">
        <v>19</v>
      </c>
      <c r="C142" s="1" t="s">
        <v>12</v>
      </c>
      <c r="D142" s="8">
        <v>14.6515379052139</v>
      </c>
      <c r="E142" s="8"/>
      <c r="F142" s="8"/>
      <c r="G142" s="18"/>
      <c r="H142" s="18"/>
      <c r="I142" s="18"/>
      <c r="J142" s="18"/>
      <c r="K142" s="8"/>
      <c r="L142" s="18"/>
      <c r="M142" s="18"/>
      <c r="N142" s="18"/>
      <c r="O142" s="18"/>
      <c r="P142" s="8"/>
      <c r="Q142" s="18"/>
      <c r="R142" s="18"/>
      <c r="S142" s="18"/>
      <c r="T142" s="18"/>
      <c r="U142" s="8"/>
      <c r="V142" s="18"/>
      <c r="W142" s="18"/>
      <c r="X142" s="18"/>
      <c r="Y142" s="18"/>
    </row>
    <row r="143" spans="1:25" x14ac:dyDescent="0.2">
      <c r="A143" s="1" t="s">
        <v>201</v>
      </c>
      <c r="B143" s="1" t="s">
        <v>19</v>
      </c>
      <c r="C143" s="1" t="s">
        <v>12</v>
      </c>
      <c r="D143" s="8">
        <v>15.2072305285459</v>
      </c>
      <c r="E143" s="2">
        <f>AVERAGE(D143:D145)</f>
        <v>15.20991220484715</v>
      </c>
      <c r="F143" s="8"/>
      <c r="G143" s="18"/>
      <c r="H143" s="18"/>
      <c r="I143" s="18"/>
      <c r="J143" s="18"/>
      <c r="K143" s="8"/>
      <c r="L143" s="18"/>
      <c r="M143" s="18"/>
      <c r="N143" s="18"/>
      <c r="O143" s="18"/>
      <c r="P143" s="8"/>
      <c r="Q143" s="18"/>
      <c r="R143" s="18"/>
      <c r="S143" s="18"/>
      <c r="T143" s="18"/>
      <c r="U143" s="8"/>
      <c r="V143" s="18"/>
      <c r="W143" s="18"/>
      <c r="X143" s="18"/>
      <c r="Y143" s="18"/>
    </row>
    <row r="144" spans="1:25" x14ac:dyDescent="0.2">
      <c r="A144" s="1" t="s">
        <v>202</v>
      </c>
      <c r="B144" s="1" t="s">
        <v>19</v>
      </c>
      <c r="C144" s="1" t="s">
        <v>12</v>
      </c>
      <c r="D144" s="8">
        <v>15.2125938811484</v>
      </c>
      <c r="E144" s="2"/>
      <c r="G144" s="18"/>
      <c r="H144" s="18"/>
      <c r="I144" s="18"/>
      <c r="J144" s="18"/>
      <c r="L144" s="18"/>
      <c r="M144" s="18"/>
      <c r="N144" s="18"/>
      <c r="O144" s="18"/>
      <c r="Q144" s="18"/>
      <c r="R144" s="18"/>
      <c r="S144" s="18"/>
      <c r="T144" s="18"/>
      <c r="V144" s="18"/>
      <c r="W144" s="18"/>
      <c r="X144" s="18"/>
      <c r="Y144" s="18"/>
    </row>
    <row r="145" spans="1:25" s="15" customFormat="1" x14ac:dyDescent="0.2">
      <c r="A145" s="13" t="s">
        <v>203</v>
      </c>
      <c r="B145" s="13" t="s">
        <v>13</v>
      </c>
      <c r="C145" s="13" t="s">
        <v>12</v>
      </c>
      <c r="D145" s="14" t="s">
        <v>20</v>
      </c>
      <c r="E145" s="14"/>
      <c r="G145" s="19"/>
      <c r="H145" s="19"/>
      <c r="I145" s="19"/>
      <c r="J145" s="19"/>
      <c r="L145" s="19"/>
      <c r="M145" s="19"/>
      <c r="N145" s="19"/>
      <c r="O145" s="19"/>
      <c r="Q145" s="19"/>
      <c r="R145" s="19"/>
      <c r="S145" s="19"/>
      <c r="T145" s="19"/>
      <c r="V145" s="19"/>
      <c r="W145" s="19"/>
      <c r="X145" s="19"/>
      <c r="Y145" s="19"/>
    </row>
    <row r="146" spans="1:25" s="12" customFormat="1" x14ac:dyDescent="0.2">
      <c r="A146" s="10" t="s">
        <v>111</v>
      </c>
      <c r="B146" s="10" t="s">
        <v>14</v>
      </c>
      <c r="C146" s="10" t="s">
        <v>14</v>
      </c>
      <c r="D146" s="11" t="s">
        <v>20</v>
      </c>
      <c r="E146" s="11">
        <v>0</v>
      </c>
    </row>
    <row r="147" spans="1:25" s="12" customFormat="1" x14ac:dyDescent="0.2">
      <c r="A147" s="10" t="s">
        <v>112</v>
      </c>
      <c r="B147" s="10" t="s">
        <v>14</v>
      </c>
      <c r="C147" s="10" t="s">
        <v>14</v>
      </c>
      <c r="D147" s="11" t="s">
        <v>20</v>
      </c>
      <c r="E147" s="11"/>
    </row>
    <row r="148" spans="1:25" s="12" customFormat="1" x14ac:dyDescent="0.2">
      <c r="A148" s="10" t="s">
        <v>113</v>
      </c>
      <c r="B148" s="10" t="s">
        <v>14</v>
      </c>
      <c r="C148" s="10" t="s">
        <v>14</v>
      </c>
      <c r="D148" s="11" t="s">
        <v>20</v>
      </c>
      <c r="E148" s="11"/>
    </row>
    <row r="149" spans="1:25" s="12" customFormat="1" x14ac:dyDescent="0.2">
      <c r="A149" s="10" t="s">
        <v>114</v>
      </c>
      <c r="B149" s="10" t="s">
        <v>14</v>
      </c>
      <c r="C149" s="10" t="s">
        <v>14</v>
      </c>
      <c r="D149" s="11" t="s">
        <v>20</v>
      </c>
      <c r="E149" s="11">
        <v>0</v>
      </c>
    </row>
    <row r="150" spans="1:25" s="12" customFormat="1" x14ac:dyDescent="0.2">
      <c r="A150" s="10" t="s">
        <v>115</v>
      </c>
      <c r="B150" s="10" t="s">
        <v>14</v>
      </c>
      <c r="C150" s="10" t="s">
        <v>14</v>
      </c>
      <c r="D150" s="11" t="s">
        <v>20</v>
      </c>
      <c r="E150" s="11"/>
    </row>
    <row r="151" spans="1:25" s="12" customFormat="1" x14ac:dyDescent="0.2">
      <c r="A151" s="10" t="s">
        <v>116</v>
      </c>
      <c r="B151" s="10" t="s">
        <v>14</v>
      </c>
      <c r="C151" s="10" t="s">
        <v>14</v>
      </c>
      <c r="D151" s="11" t="s">
        <v>20</v>
      </c>
      <c r="E151" s="11"/>
    </row>
    <row r="152" spans="1:25" s="12" customFormat="1" x14ac:dyDescent="0.2">
      <c r="A152" s="10" t="s">
        <v>207</v>
      </c>
      <c r="B152" s="10" t="s">
        <v>14</v>
      </c>
      <c r="C152" s="10" t="s">
        <v>14</v>
      </c>
      <c r="D152" s="11" t="s">
        <v>20</v>
      </c>
      <c r="E152" s="11">
        <v>0</v>
      </c>
    </row>
    <row r="153" spans="1:25" s="12" customFormat="1" x14ac:dyDescent="0.2">
      <c r="A153" s="10" t="s">
        <v>208</v>
      </c>
      <c r="B153" s="10" t="s">
        <v>14</v>
      </c>
      <c r="C153" s="10" t="s">
        <v>14</v>
      </c>
      <c r="D153" s="11" t="s">
        <v>20</v>
      </c>
      <c r="E153" s="11"/>
    </row>
    <row r="154" spans="1:25" s="12" customFormat="1" x14ac:dyDescent="0.2">
      <c r="A154" s="10" t="s">
        <v>209</v>
      </c>
      <c r="B154" s="10" t="s">
        <v>14</v>
      </c>
      <c r="C154" s="10" t="s">
        <v>14</v>
      </c>
      <c r="D154" s="11" t="s">
        <v>20</v>
      </c>
      <c r="E154" s="11"/>
    </row>
    <row r="155" spans="1:25" s="12" customFormat="1" x14ac:dyDescent="0.2">
      <c r="A155" s="10" t="s">
        <v>210</v>
      </c>
      <c r="B155" s="10" t="s">
        <v>14</v>
      </c>
      <c r="C155" s="10" t="s">
        <v>14</v>
      </c>
      <c r="D155" s="11" t="s">
        <v>20</v>
      </c>
      <c r="E155" s="11">
        <v>0</v>
      </c>
    </row>
    <row r="156" spans="1:25" s="12" customFormat="1" x14ac:dyDescent="0.2">
      <c r="A156" s="10" t="s">
        <v>211</v>
      </c>
      <c r="B156" s="10" t="s">
        <v>14</v>
      </c>
      <c r="C156" s="10" t="s">
        <v>14</v>
      </c>
      <c r="D156" s="11" t="s">
        <v>20</v>
      </c>
      <c r="E156" s="16"/>
    </row>
    <row r="157" spans="1:25" s="12" customFormat="1" x14ac:dyDescent="0.2">
      <c r="A157" s="10" t="s">
        <v>212</v>
      </c>
      <c r="B157" s="10" t="s">
        <v>14</v>
      </c>
      <c r="C157" s="10" t="s">
        <v>14</v>
      </c>
      <c r="D157" s="11" t="s">
        <v>20</v>
      </c>
      <c r="E157" s="16"/>
    </row>
    <row r="158" spans="1:25" s="15" customFormat="1" x14ac:dyDescent="0.2">
      <c r="A158" s="13" t="s">
        <v>81</v>
      </c>
      <c r="B158" s="13" t="s">
        <v>15</v>
      </c>
      <c r="C158" s="13" t="s">
        <v>13</v>
      </c>
      <c r="D158" s="14" t="s">
        <v>20</v>
      </c>
      <c r="E158" s="14">
        <f>AVERAGE(D158:D160)</f>
        <v>34.351508956436902</v>
      </c>
    </row>
    <row r="159" spans="1:25" s="15" customFormat="1" x14ac:dyDescent="0.2">
      <c r="A159" s="13" t="s">
        <v>82</v>
      </c>
      <c r="B159" s="13" t="s">
        <v>15</v>
      </c>
      <c r="C159" s="13" t="s">
        <v>13</v>
      </c>
      <c r="D159" s="14">
        <v>34.351508956436902</v>
      </c>
      <c r="E159" s="14"/>
    </row>
    <row r="160" spans="1:25" s="15" customFormat="1" x14ac:dyDescent="0.2">
      <c r="A160" s="13" t="s">
        <v>83</v>
      </c>
      <c r="B160" s="13" t="s">
        <v>15</v>
      </c>
      <c r="C160" s="13" t="s">
        <v>13</v>
      </c>
      <c r="D160" s="14" t="s">
        <v>20</v>
      </c>
      <c r="E160" s="14"/>
    </row>
    <row r="161" spans="1:5" s="15" customFormat="1" x14ac:dyDescent="0.2">
      <c r="A161" s="13" t="s">
        <v>84</v>
      </c>
      <c r="B161" s="13" t="s">
        <v>16</v>
      </c>
      <c r="C161" s="13" t="s">
        <v>13</v>
      </c>
      <c r="D161" s="14" t="s">
        <v>20</v>
      </c>
      <c r="E161" s="14">
        <v>0</v>
      </c>
    </row>
    <row r="162" spans="1:5" s="15" customFormat="1" x14ac:dyDescent="0.2">
      <c r="A162" s="13" t="s">
        <v>85</v>
      </c>
      <c r="B162" s="13" t="s">
        <v>16</v>
      </c>
      <c r="C162" s="13" t="s">
        <v>13</v>
      </c>
      <c r="D162" s="14" t="s">
        <v>20</v>
      </c>
      <c r="E162" s="14"/>
    </row>
    <row r="163" spans="1:5" s="15" customFormat="1" x14ac:dyDescent="0.2">
      <c r="A163" s="13" t="s">
        <v>86</v>
      </c>
      <c r="B163" s="13" t="s">
        <v>16</v>
      </c>
      <c r="C163" s="13" t="s">
        <v>13</v>
      </c>
      <c r="D163" s="14" t="s">
        <v>20</v>
      </c>
      <c r="E163" s="14"/>
    </row>
    <row r="164" spans="1:5" s="15" customFormat="1" x14ac:dyDescent="0.2">
      <c r="A164" s="13" t="s">
        <v>87</v>
      </c>
      <c r="B164" s="13" t="s">
        <v>17</v>
      </c>
      <c r="C164" s="13" t="s">
        <v>13</v>
      </c>
      <c r="D164" s="14" t="s">
        <v>20</v>
      </c>
      <c r="E164" s="14">
        <v>0</v>
      </c>
    </row>
    <row r="165" spans="1:5" s="15" customFormat="1" x14ac:dyDescent="0.2">
      <c r="A165" s="13" t="s">
        <v>88</v>
      </c>
      <c r="B165" s="13" t="s">
        <v>17</v>
      </c>
      <c r="C165" s="13" t="s">
        <v>13</v>
      </c>
      <c r="D165" s="14" t="s">
        <v>20</v>
      </c>
      <c r="E165" s="14"/>
    </row>
    <row r="166" spans="1:5" s="15" customFormat="1" x14ac:dyDescent="0.2">
      <c r="A166" s="13" t="s">
        <v>89</v>
      </c>
      <c r="B166" s="13" t="s">
        <v>17</v>
      </c>
      <c r="C166" s="13" t="s">
        <v>13</v>
      </c>
      <c r="D166" s="14" t="s">
        <v>20</v>
      </c>
      <c r="E166" s="14"/>
    </row>
    <row r="167" spans="1:5" s="15" customFormat="1" x14ac:dyDescent="0.2">
      <c r="A167" s="13" t="s">
        <v>90</v>
      </c>
      <c r="B167" s="13" t="s">
        <v>18</v>
      </c>
      <c r="C167" s="13" t="s">
        <v>13</v>
      </c>
      <c r="D167" s="14" t="s">
        <v>20</v>
      </c>
      <c r="E167" s="14">
        <v>0</v>
      </c>
    </row>
    <row r="168" spans="1:5" s="15" customFormat="1" x14ac:dyDescent="0.2">
      <c r="A168" s="13" t="s">
        <v>91</v>
      </c>
      <c r="B168" s="13" t="s">
        <v>18</v>
      </c>
      <c r="C168" s="13" t="s">
        <v>13</v>
      </c>
      <c r="D168" s="14" t="s">
        <v>20</v>
      </c>
      <c r="E168" s="14"/>
    </row>
    <row r="169" spans="1:5" s="15" customFormat="1" x14ac:dyDescent="0.2">
      <c r="A169" s="13" t="s">
        <v>92</v>
      </c>
      <c r="B169" s="13" t="s">
        <v>18</v>
      </c>
      <c r="C169" s="13" t="s">
        <v>13</v>
      </c>
      <c r="D169" s="14" t="s">
        <v>20</v>
      </c>
      <c r="E169" s="14"/>
    </row>
    <row r="170" spans="1:5" s="15" customFormat="1" x14ac:dyDescent="0.2">
      <c r="A170" s="13" t="s">
        <v>93</v>
      </c>
      <c r="B170" s="13" t="s">
        <v>19</v>
      </c>
      <c r="C170" s="13" t="s">
        <v>13</v>
      </c>
      <c r="D170" s="14" t="s">
        <v>20</v>
      </c>
      <c r="E170" s="14">
        <v>0</v>
      </c>
    </row>
    <row r="171" spans="1:5" s="15" customFormat="1" x14ac:dyDescent="0.2">
      <c r="A171" s="13" t="s">
        <v>94</v>
      </c>
      <c r="B171" s="13" t="s">
        <v>19</v>
      </c>
      <c r="C171" s="13" t="s">
        <v>13</v>
      </c>
      <c r="D171" s="14" t="s">
        <v>20</v>
      </c>
      <c r="E171" s="14"/>
    </row>
    <row r="172" spans="1:5" s="15" customFormat="1" x14ac:dyDescent="0.2">
      <c r="A172" s="13" t="s">
        <v>95</v>
      </c>
      <c r="B172" s="13" t="s">
        <v>19</v>
      </c>
      <c r="C172" s="13" t="s">
        <v>13</v>
      </c>
      <c r="D172" s="14" t="s">
        <v>20</v>
      </c>
      <c r="E172" s="14"/>
    </row>
    <row r="173" spans="1:5" s="15" customFormat="1" x14ac:dyDescent="0.2">
      <c r="A173" s="13" t="s">
        <v>108</v>
      </c>
      <c r="B173" s="13" t="s">
        <v>13</v>
      </c>
      <c r="C173" s="13" t="s">
        <v>13</v>
      </c>
      <c r="D173" s="14" t="s">
        <v>20</v>
      </c>
      <c r="E173" s="14">
        <v>0</v>
      </c>
    </row>
    <row r="174" spans="1:5" s="15" customFormat="1" x14ac:dyDescent="0.2">
      <c r="A174" s="13" t="s">
        <v>109</v>
      </c>
      <c r="B174" s="13" t="s">
        <v>13</v>
      </c>
      <c r="C174" s="13" t="s">
        <v>13</v>
      </c>
      <c r="D174" s="14" t="s">
        <v>20</v>
      </c>
      <c r="E174" s="14"/>
    </row>
    <row r="175" spans="1:5" s="15" customFormat="1" x14ac:dyDescent="0.2">
      <c r="A175" s="13" t="s">
        <v>110</v>
      </c>
      <c r="B175" s="13" t="s">
        <v>13</v>
      </c>
      <c r="C175" s="13" t="s">
        <v>13</v>
      </c>
      <c r="D175" s="14" t="s">
        <v>20</v>
      </c>
      <c r="E175" s="14"/>
    </row>
    <row r="176" spans="1:5" s="12" customFormat="1" x14ac:dyDescent="0.2">
      <c r="A176" s="10" t="s">
        <v>177</v>
      </c>
      <c r="B176" s="10" t="s">
        <v>15</v>
      </c>
      <c r="C176" s="10" t="s">
        <v>13</v>
      </c>
      <c r="D176" s="11" t="s">
        <v>20</v>
      </c>
      <c r="E176" s="11">
        <f>AVERAGE(D176:D178)</f>
        <v>34.399237995879801</v>
      </c>
    </row>
    <row r="177" spans="1:5" s="12" customFormat="1" x14ac:dyDescent="0.2">
      <c r="A177" s="10" t="s">
        <v>178</v>
      </c>
      <c r="B177" s="10" t="s">
        <v>15</v>
      </c>
      <c r="C177" s="10" t="s">
        <v>13</v>
      </c>
      <c r="D177" s="11" t="s">
        <v>20</v>
      </c>
      <c r="E177" s="11"/>
    </row>
    <row r="178" spans="1:5" s="12" customFormat="1" x14ac:dyDescent="0.2">
      <c r="A178" s="10" t="s">
        <v>179</v>
      </c>
      <c r="B178" s="10" t="s">
        <v>15</v>
      </c>
      <c r="C178" s="10" t="s">
        <v>13</v>
      </c>
      <c r="D178" s="16">
        <v>34.399237995879801</v>
      </c>
      <c r="E178" s="11"/>
    </row>
    <row r="179" spans="1:5" s="12" customFormat="1" x14ac:dyDescent="0.2">
      <c r="A179" s="10" t="s">
        <v>180</v>
      </c>
      <c r="B179" s="10" t="s">
        <v>16</v>
      </c>
      <c r="C179" s="10" t="s">
        <v>13</v>
      </c>
      <c r="D179" s="11" t="s">
        <v>20</v>
      </c>
      <c r="E179" s="11">
        <v>0</v>
      </c>
    </row>
    <row r="180" spans="1:5" s="12" customFormat="1" x14ac:dyDescent="0.2">
      <c r="A180" s="10" t="s">
        <v>181</v>
      </c>
      <c r="B180" s="10" t="s">
        <v>16</v>
      </c>
      <c r="C180" s="10" t="s">
        <v>13</v>
      </c>
      <c r="D180" s="11" t="s">
        <v>20</v>
      </c>
      <c r="E180" s="16"/>
    </row>
    <row r="181" spans="1:5" s="12" customFormat="1" x14ac:dyDescent="0.2">
      <c r="A181" s="10" t="s">
        <v>182</v>
      </c>
      <c r="B181" s="10" t="s">
        <v>16</v>
      </c>
      <c r="C181" s="10" t="s">
        <v>13</v>
      </c>
      <c r="D181" s="11" t="s">
        <v>20</v>
      </c>
      <c r="E181" s="16"/>
    </row>
    <row r="182" spans="1:5" s="12" customFormat="1" x14ac:dyDescent="0.2">
      <c r="A182" s="10" t="s">
        <v>183</v>
      </c>
      <c r="B182" s="10" t="s">
        <v>17</v>
      </c>
      <c r="C182" s="10" t="s">
        <v>13</v>
      </c>
      <c r="D182" s="11" t="s">
        <v>20</v>
      </c>
      <c r="E182" s="11">
        <v>0</v>
      </c>
    </row>
    <row r="183" spans="1:5" s="12" customFormat="1" x14ac:dyDescent="0.2">
      <c r="A183" s="10" t="s">
        <v>184</v>
      </c>
      <c r="B183" s="10" t="s">
        <v>17</v>
      </c>
      <c r="C183" s="10" t="s">
        <v>13</v>
      </c>
      <c r="D183" s="11" t="s">
        <v>20</v>
      </c>
      <c r="E183" s="11"/>
    </row>
    <row r="184" spans="1:5" s="12" customFormat="1" x14ac:dyDescent="0.2">
      <c r="A184" s="10" t="s">
        <v>185</v>
      </c>
      <c r="B184" s="10" t="s">
        <v>17</v>
      </c>
      <c r="C184" s="10" t="s">
        <v>13</v>
      </c>
      <c r="D184" s="11" t="s">
        <v>20</v>
      </c>
      <c r="E184" s="11"/>
    </row>
    <row r="185" spans="1:5" s="12" customFormat="1" x14ac:dyDescent="0.2">
      <c r="A185" s="10" t="s">
        <v>186</v>
      </c>
      <c r="B185" s="10" t="s">
        <v>18</v>
      </c>
      <c r="C185" s="10" t="s">
        <v>13</v>
      </c>
      <c r="D185" s="11" t="s">
        <v>20</v>
      </c>
      <c r="E185" s="11">
        <v>0</v>
      </c>
    </row>
    <row r="186" spans="1:5" s="12" customFormat="1" x14ac:dyDescent="0.2">
      <c r="A186" s="10" t="s">
        <v>187</v>
      </c>
      <c r="B186" s="10" t="s">
        <v>18</v>
      </c>
      <c r="C186" s="10" t="s">
        <v>13</v>
      </c>
      <c r="D186" s="11" t="s">
        <v>20</v>
      </c>
      <c r="E186" s="16"/>
    </row>
    <row r="187" spans="1:5" s="12" customFormat="1" x14ac:dyDescent="0.2">
      <c r="A187" s="10" t="s">
        <v>188</v>
      </c>
      <c r="B187" s="10" t="s">
        <v>18</v>
      </c>
      <c r="C187" s="10" t="s">
        <v>13</v>
      </c>
      <c r="D187" s="11" t="s">
        <v>20</v>
      </c>
      <c r="E187" s="16"/>
    </row>
    <row r="188" spans="1:5" s="12" customFormat="1" x14ac:dyDescent="0.2">
      <c r="A188" s="10" t="s">
        <v>189</v>
      </c>
      <c r="B188" s="10" t="s">
        <v>19</v>
      </c>
      <c r="C188" s="10" t="s">
        <v>13</v>
      </c>
      <c r="D188" s="11" t="s">
        <v>20</v>
      </c>
      <c r="E188" s="11">
        <v>0</v>
      </c>
    </row>
    <row r="189" spans="1:5" s="12" customFormat="1" x14ac:dyDescent="0.2">
      <c r="A189" s="10" t="s">
        <v>190</v>
      </c>
      <c r="B189" s="10" t="s">
        <v>19</v>
      </c>
      <c r="C189" s="10" t="s">
        <v>13</v>
      </c>
      <c r="D189" s="11" t="s">
        <v>20</v>
      </c>
      <c r="E189" s="11"/>
    </row>
    <row r="190" spans="1:5" s="12" customFormat="1" x14ac:dyDescent="0.2">
      <c r="A190" s="10" t="s">
        <v>191</v>
      </c>
      <c r="B190" s="10" t="s">
        <v>19</v>
      </c>
      <c r="C190" s="10" t="s">
        <v>13</v>
      </c>
      <c r="D190" s="11" t="s">
        <v>20</v>
      </c>
      <c r="E190" s="11"/>
    </row>
    <row r="191" spans="1:5" s="12" customFormat="1" x14ac:dyDescent="0.2">
      <c r="A191" s="10" t="s">
        <v>204</v>
      </c>
      <c r="B191" s="10" t="s">
        <v>13</v>
      </c>
      <c r="C191" s="10" t="s">
        <v>13</v>
      </c>
      <c r="D191" s="11" t="s">
        <v>20</v>
      </c>
      <c r="E191" s="11">
        <v>0</v>
      </c>
    </row>
    <row r="192" spans="1:5" s="12" customFormat="1" x14ac:dyDescent="0.2">
      <c r="A192" s="10" t="s">
        <v>205</v>
      </c>
      <c r="B192" s="10" t="s">
        <v>13</v>
      </c>
      <c r="C192" s="10" t="s">
        <v>13</v>
      </c>
      <c r="D192" s="11" t="s">
        <v>20</v>
      </c>
      <c r="E192" s="16"/>
    </row>
    <row r="193" spans="1:5" s="12" customFormat="1" x14ac:dyDescent="0.2">
      <c r="A193" s="10" t="s">
        <v>206</v>
      </c>
      <c r="B193" s="10" t="s">
        <v>13</v>
      </c>
      <c r="C193" s="10" t="s">
        <v>13</v>
      </c>
      <c r="D193" s="11" t="s">
        <v>20</v>
      </c>
      <c r="E193" s="16"/>
    </row>
  </sheetData>
  <sortState xmlns:xlrd2="http://schemas.microsoft.com/office/spreadsheetml/2017/richdata2" ref="A2:Y193">
    <sortCondition ref="C2:C196"/>
    <sortCondition ref="A2:A196"/>
  </sortState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Read.me</vt:lpstr>
      <vt:lpstr>qRT-PCR</vt:lpstr>
    </vt:vector>
  </TitlesOfParts>
  <Company>Ear Science Institute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 TIng Ong</dc:creator>
  <cp:lastModifiedBy>HuanTing Ong</cp:lastModifiedBy>
  <dcterms:created xsi:type="dcterms:W3CDTF">2019-08-19T03:58:13Z</dcterms:created>
  <dcterms:modified xsi:type="dcterms:W3CDTF">2022-12-14T02:06:35Z</dcterms:modified>
</cp:coreProperties>
</file>