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fileSharing readOnlyRecommended="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TING 126/PAPERS/4HKG in Hypoxia studies (HKG)/BMCMolBio_Submission/To submit/Additional Files/"/>
    </mc:Choice>
  </mc:AlternateContent>
  <xr:revisionPtr revIDLastSave="0" documentId="13_ncr:1_{FD59D4A0-D339-8649-ACA2-7A83A876AD5B}" xr6:coauthVersionLast="47" xr6:coauthVersionMax="47" xr10:uidLastSave="{00000000-0000-0000-0000-000000000000}"/>
  <bookViews>
    <workbookView xWindow="-38400" yWindow="500" windowWidth="38400" windowHeight="21100" tabRatio="500" xr2:uid="{00000000-000D-0000-FFFF-FFFF00000000}"/>
  </bookViews>
  <sheets>
    <sheet name="Read.me" sheetId="3" r:id="rId1"/>
    <sheet name="SelectedHKG_RNAseq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Z31" i="2" l="1"/>
  <c r="CZ30" i="2"/>
  <c r="CZ28" i="2"/>
  <c r="CZ27" i="2"/>
  <c r="CZ26" i="2"/>
  <c r="CZ25" i="2"/>
  <c r="CZ24" i="2"/>
  <c r="CZ22" i="2"/>
  <c r="CZ15" i="2"/>
  <c r="CZ12" i="2"/>
  <c r="CZ13" i="2"/>
  <c r="CZ14" i="2"/>
  <c r="CZ16" i="2"/>
  <c r="CZ17" i="2"/>
  <c r="CZ18" i="2"/>
  <c r="CZ19" i="2"/>
  <c r="CZ20" i="2"/>
  <c r="CZ21" i="2"/>
  <c r="CZ23" i="2"/>
  <c r="CZ29" i="2"/>
  <c r="CZ32" i="2"/>
  <c r="CZ11" i="2"/>
  <c r="CZ10" i="2"/>
  <c r="CZ9" i="2"/>
  <c r="CZ6" i="2"/>
  <c r="CZ5" i="2"/>
  <c r="CZ7" i="2"/>
  <c r="CZ8" i="2"/>
  <c r="CZ4" i="2"/>
  <c r="CU3" i="2"/>
  <c r="CT3" i="2"/>
  <c r="CR3" i="2"/>
  <c r="CQ3" i="2"/>
  <c r="CO3" i="2"/>
  <c r="CN3" i="2"/>
  <c r="CP3" i="2" s="1"/>
  <c r="CL3" i="2"/>
  <c r="CK3" i="2"/>
  <c r="CI3" i="2"/>
  <c r="CH3" i="2"/>
  <c r="CF3" i="2"/>
  <c r="CE3" i="2"/>
  <c r="CU79" i="2"/>
  <c r="CT79" i="2"/>
  <c r="CR79" i="2"/>
  <c r="CQ79" i="2"/>
  <c r="CO79" i="2"/>
  <c r="CN79" i="2"/>
  <c r="CL79" i="2"/>
  <c r="CK79" i="2"/>
  <c r="CI79" i="2"/>
  <c r="CH79" i="2"/>
  <c r="CF79" i="2"/>
  <c r="CE79" i="2"/>
  <c r="CU78" i="2"/>
  <c r="CT78" i="2"/>
  <c r="CV78" i="2" s="1"/>
  <c r="CR78" i="2"/>
  <c r="CQ78" i="2"/>
  <c r="CO78" i="2"/>
  <c r="CN78" i="2"/>
  <c r="CL78" i="2"/>
  <c r="CK78" i="2"/>
  <c r="CI78" i="2"/>
  <c r="CH78" i="2"/>
  <c r="CF78" i="2"/>
  <c r="CE78" i="2"/>
  <c r="CU77" i="2"/>
  <c r="CT77" i="2"/>
  <c r="CR77" i="2"/>
  <c r="CQ77" i="2"/>
  <c r="CO77" i="2"/>
  <c r="CN77" i="2"/>
  <c r="CP77" i="2" s="1"/>
  <c r="CL77" i="2"/>
  <c r="CK77" i="2"/>
  <c r="CI77" i="2"/>
  <c r="CH77" i="2"/>
  <c r="CF77" i="2"/>
  <c r="CE77" i="2"/>
  <c r="CU57" i="2"/>
  <c r="CT57" i="2"/>
  <c r="CV57" i="2" s="1"/>
  <c r="CR57" i="2"/>
  <c r="CQ57" i="2"/>
  <c r="CO57" i="2"/>
  <c r="CN57" i="2"/>
  <c r="CL57" i="2"/>
  <c r="CK57" i="2"/>
  <c r="CI57" i="2"/>
  <c r="CH57" i="2"/>
  <c r="CF57" i="2"/>
  <c r="CE57" i="2"/>
  <c r="CU56" i="2"/>
  <c r="CT56" i="2"/>
  <c r="CR56" i="2"/>
  <c r="CQ56" i="2"/>
  <c r="CO56" i="2"/>
  <c r="CN56" i="2"/>
  <c r="CP56" i="2" s="1"/>
  <c r="CL56" i="2"/>
  <c r="CK56" i="2"/>
  <c r="CI56" i="2"/>
  <c r="CH56" i="2"/>
  <c r="CF56" i="2"/>
  <c r="CE56" i="2"/>
  <c r="CU76" i="2"/>
  <c r="CT76" i="2"/>
  <c r="CV76" i="2" s="1"/>
  <c r="CR76" i="2"/>
  <c r="CQ76" i="2"/>
  <c r="CO76" i="2"/>
  <c r="CN76" i="2"/>
  <c r="CP76" i="2" s="1"/>
  <c r="CL76" i="2"/>
  <c r="CK76" i="2"/>
  <c r="CI76" i="2"/>
  <c r="CH76" i="2"/>
  <c r="CF76" i="2"/>
  <c r="CE76" i="2"/>
  <c r="CU75" i="2"/>
  <c r="CT75" i="2"/>
  <c r="CR75" i="2"/>
  <c r="CQ75" i="2"/>
  <c r="CO75" i="2"/>
  <c r="CN75" i="2"/>
  <c r="CP75" i="2" s="1"/>
  <c r="CL75" i="2"/>
  <c r="CK75" i="2"/>
  <c r="CI75" i="2"/>
  <c r="CH75" i="2"/>
  <c r="CF75" i="2"/>
  <c r="CE75" i="2"/>
  <c r="CU55" i="2"/>
  <c r="CT55" i="2"/>
  <c r="CV55" i="2" s="1"/>
  <c r="CR55" i="2"/>
  <c r="CQ55" i="2"/>
  <c r="CO55" i="2"/>
  <c r="CN55" i="2"/>
  <c r="CL55" i="2"/>
  <c r="CK55" i="2"/>
  <c r="CI55" i="2"/>
  <c r="CH55" i="2"/>
  <c r="CF55" i="2"/>
  <c r="CE55" i="2"/>
  <c r="CU54" i="2"/>
  <c r="CT54" i="2"/>
  <c r="CV54" i="2" s="1"/>
  <c r="CR54" i="2"/>
  <c r="CQ54" i="2"/>
  <c r="CO54" i="2"/>
  <c r="CN54" i="2"/>
  <c r="CP54" i="2" s="1"/>
  <c r="CL54" i="2"/>
  <c r="CK54" i="2"/>
  <c r="CI54" i="2"/>
  <c r="CH54" i="2"/>
  <c r="CF54" i="2"/>
  <c r="CE54" i="2"/>
  <c r="CU74" i="2"/>
  <c r="CT74" i="2"/>
  <c r="CV74" i="2" s="1"/>
  <c r="CR74" i="2"/>
  <c r="CQ74" i="2"/>
  <c r="CO74" i="2"/>
  <c r="CN74" i="2"/>
  <c r="CL74" i="2"/>
  <c r="CK74" i="2"/>
  <c r="CI74" i="2"/>
  <c r="CH74" i="2"/>
  <c r="CF74" i="2"/>
  <c r="CE74" i="2"/>
  <c r="CU73" i="2"/>
  <c r="CT73" i="2"/>
  <c r="CR73" i="2"/>
  <c r="CQ73" i="2"/>
  <c r="CO73" i="2"/>
  <c r="CN73" i="2"/>
  <c r="CL73" i="2"/>
  <c r="CK73" i="2"/>
  <c r="CI73" i="2"/>
  <c r="CH73" i="2"/>
  <c r="CF73" i="2"/>
  <c r="CE73" i="2"/>
  <c r="CU72" i="2"/>
  <c r="CT72" i="2"/>
  <c r="CR72" i="2"/>
  <c r="CQ72" i="2"/>
  <c r="CO72" i="2"/>
  <c r="CN72" i="2"/>
  <c r="CL72" i="2"/>
  <c r="CK72" i="2"/>
  <c r="CI72" i="2"/>
  <c r="CH72" i="2"/>
  <c r="CF72" i="2"/>
  <c r="CE72" i="2"/>
  <c r="CU71" i="2"/>
  <c r="CT71" i="2"/>
  <c r="CR71" i="2"/>
  <c r="CQ71" i="2"/>
  <c r="CO71" i="2"/>
  <c r="CN71" i="2"/>
  <c r="CL71" i="2"/>
  <c r="CK71" i="2"/>
  <c r="CI71" i="2"/>
  <c r="CH71" i="2"/>
  <c r="CF71" i="2"/>
  <c r="CE71" i="2"/>
  <c r="CU53" i="2"/>
  <c r="CT53" i="2"/>
  <c r="CV53" i="2" s="1"/>
  <c r="CR53" i="2"/>
  <c r="CQ53" i="2"/>
  <c r="CO53" i="2"/>
  <c r="CN53" i="2"/>
  <c r="CL53" i="2"/>
  <c r="CK53" i="2"/>
  <c r="CI53" i="2"/>
  <c r="CH53" i="2"/>
  <c r="CF53" i="2"/>
  <c r="CE53" i="2"/>
  <c r="CU70" i="2"/>
  <c r="CT70" i="2"/>
  <c r="CV70" i="2" s="1"/>
  <c r="CR70" i="2"/>
  <c r="CQ70" i="2"/>
  <c r="CO70" i="2"/>
  <c r="CN70" i="2"/>
  <c r="CL70" i="2"/>
  <c r="CK70" i="2"/>
  <c r="CI70" i="2"/>
  <c r="CH70" i="2"/>
  <c r="CF70" i="2"/>
  <c r="CE70" i="2"/>
  <c r="CU69" i="2"/>
  <c r="CT69" i="2"/>
  <c r="CV69" i="2" s="1"/>
  <c r="CR69" i="2"/>
  <c r="CQ69" i="2"/>
  <c r="CO69" i="2"/>
  <c r="CN69" i="2"/>
  <c r="CL69" i="2"/>
  <c r="CK69" i="2"/>
  <c r="CI69" i="2"/>
  <c r="CH69" i="2"/>
  <c r="CF69" i="2"/>
  <c r="CE69" i="2"/>
  <c r="CU68" i="2"/>
  <c r="CT68" i="2"/>
  <c r="CV68" i="2" s="1"/>
  <c r="CR68" i="2"/>
  <c r="CQ68" i="2"/>
  <c r="CO68" i="2"/>
  <c r="CN68" i="2"/>
  <c r="CL68" i="2"/>
  <c r="CK68" i="2"/>
  <c r="CI68" i="2"/>
  <c r="CH68" i="2"/>
  <c r="CF68" i="2"/>
  <c r="CE68" i="2"/>
  <c r="CU67" i="2"/>
  <c r="CT67" i="2"/>
  <c r="CV67" i="2" s="1"/>
  <c r="CR67" i="2"/>
  <c r="CQ67" i="2"/>
  <c r="CO67" i="2"/>
  <c r="CN67" i="2"/>
  <c r="CL67" i="2"/>
  <c r="CK67" i="2"/>
  <c r="CI67" i="2"/>
  <c r="CH67" i="2"/>
  <c r="CF67" i="2"/>
  <c r="CE67" i="2"/>
  <c r="CU66" i="2"/>
  <c r="CT66" i="2"/>
  <c r="CV66" i="2" s="1"/>
  <c r="CR66" i="2"/>
  <c r="CQ66" i="2"/>
  <c r="CO66" i="2"/>
  <c r="CN66" i="2"/>
  <c r="CL66" i="2"/>
  <c r="CK66" i="2"/>
  <c r="CI66" i="2"/>
  <c r="CH66" i="2"/>
  <c r="CF66" i="2"/>
  <c r="CE66" i="2"/>
  <c r="CU65" i="2"/>
  <c r="CT65" i="2"/>
  <c r="CV65" i="2" s="1"/>
  <c r="CR65" i="2"/>
  <c r="CQ65" i="2"/>
  <c r="CO65" i="2"/>
  <c r="CN65" i="2"/>
  <c r="CL65" i="2"/>
  <c r="CK65" i="2"/>
  <c r="CI65" i="2"/>
  <c r="CH65" i="2"/>
  <c r="CF65" i="2"/>
  <c r="CE65" i="2"/>
  <c r="CU64" i="2"/>
  <c r="CT64" i="2"/>
  <c r="CV64" i="2" s="1"/>
  <c r="CR64" i="2"/>
  <c r="CQ64" i="2"/>
  <c r="CO64" i="2"/>
  <c r="CN64" i="2"/>
  <c r="CL64" i="2"/>
  <c r="CK64" i="2"/>
  <c r="CI64" i="2"/>
  <c r="CH64" i="2"/>
  <c r="CF64" i="2"/>
  <c r="CE64" i="2"/>
  <c r="CU63" i="2"/>
  <c r="CT63" i="2"/>
  <c r="CV63" i="2" s="1"/>
  <c r="CR63" i="2"/>
  <c r="CQ63" i="2"/>
  <c r="CO63" i="2"/>
  <c r="CN63" i="2"/>
  <c r="CL63" i="2"/>
  <c r="CK63" i="2"/>
  <c r="CI63" i="2"/>
  <c r="CH63" i="2"/>
  <c r="CF63" i="2"/>
  <c r="CE63" i="2"/>
  <c r="CU62" i="2"/>
  <c r="CT62" i="2"/>
  <c r="CV62" i="2" s="1"/>
  <c r="CR62" i="2"/>
  <c r="CQ62" i="2"/>
  <c r="CO62" i="2"/>
  <c r="CN62" i="2"/>
  <c r="CL62" i="2"/>
  <c r="CK62" i="2"/>
  <c r="CI62" i="2"/>
  <c r="CH62" i="2"/>
  <c r="CF62" i="2"/>
  <c r="CE62" i="2"/>
  <c r="CU61" i="2"/>
  <c r="CT61" i="2"/>
  <c r="CV61" i="2" s="1"/>
  <c r="CR61" i="2"/>
  <c r="CQ61" i="2"/>
  <c r="CO61" i="2"/>
  <c r="CN61" i="2"/>
  <c r="CL61" i="2"/>
  <c r="CK61" i="2"/>
  <c r="CI61" i="2"/>
  <c r="CH61" i="2"/>
  <c r="CF61" i="2"/>
  <c r="CE61" i="2"/>
  <c r="CU60" i="2"/>
  <c r="CT60" i="2"/>
  <c r="CV60" i="2" s="1"/>
  <c r="CR60" i="2"/>
  <c r="CQ60" i="2"/>
  <c r="CO60" i="2"/>
  <c r="CN60" i="2"/>
  <c r="CL60" i="2"/>
  <c r="CK60" i="2"/>
  <c r="CI60" i="2"/>
  <c r="CH60" i="2"/>
  <c r="CF60" i="2"/>
  <c r="CE60" i="2"/>
  <c r="CU59" i="2"/>
  <c r="CT59" i="2"/>
  <c r="CV59" i="2" s="1"/>
  <c r="CR59" i="2"/>
  <c r="CQ59" i="2"/>
  <c r="CO59" i="2"/>
  <c r="CN59" i="2"/>
  <c r="CP59" i="2" s="1"/>
  <c r="CL59" i="2"/>
  <c r="CK59" i="2"/>
  <c r="CI59" i="2"/>
  <c r="CH59" i="2"/>
  <c r="CF59" i="2"/>
  <c r="CE59" i="2"/>
  <c r="CU58" i="2"/>
  <c r="CT58" i="2"/>
  <c r="CV58" i="2" s="1"/>
  <c r="CR58" i="2"/>
  <c r="CQ58" i="2"/>
  <c r="CO58" i="2"/>
  <c r="CN58" i="2"/>
  <c r="CP58" i="2" s="1"/>
  <c r="CL58" i="2"/>
  <c r="CK58" i="2"/>
  <c r="CI58" i="2"/>
  <c r="CH58" i="2"/>
  <c r="CF58" i="2"/>
  <c r="CE58" i="2"/>
  <c r="CU52" i="2"/>
  <c r="CT52" i="2"/>
  <c r="CV52" i="2" s="1"/>
  <c r="CR52" i="2"/>
  <c r="CQ52" i="2"/>
  <c r="CO52" i="2"/>
  <c r="CN52" i="2"/>
  <c r="CP52" i="2" s="1"/>
  <c r="CL52" i="2"/>
  <c r="CK52" i="2"/>
  <c r="CI52" i="2"/>
  <c r="CH52" i="2"/>
  <c r="CF52" i="2"/>
  <c r="CE52" i="2"/>
  <c r="CU18" i="2"/>
  <c r="CT18" i="2"/>
  <c r="CR18" i="2"/>
  <c r="CQ18" i="2"/>
  <c r="CO18" i="2"/>
  <c r="CN18" i="2"/>
  <c r="CL18" i="2"/>
  <c r="CK18" i="2"/>
  <c r="CI18" i="2"/>
  <c r="CH18" i="2"/>
  <c r="CF18" i="2"/>
  <c r="CE18" i="2"/>
  <c r="CU21" i="2"/>
  <c r="CT21" i="2"/>
  <c r="CR21" i="2"/>
  <c r="CQ21" i="2"/>
  <c r="CO21" i="2"/>
  <c r="CN21" i="2"/>
  <c r="CL21" i="2"/>
  <c r="CK21" i="2"/>
  <c r="CI21" i="2"/>
  <c r="CH21" i="2"/>
  <c r="CF21" i="2"/>
  <c r="CE21" i="2"/>
  <c r="CU43" i="2"/>
  <c r="CT43" i="2"/>
  <c r="CV43" i="2" s="1"/>
  <c r="CR43" i="2"/>
  <c r="CQ43" i="2"/>
  <c r="CO43" i="2"/>
  <c r="CN43" i="2"/>
  <c r="CP43" i="2" s="1"/>
  <c r="CL43" i="2"/>
  <c r="CK43" i="2"/>
  <c r="CI43" i="2"/>
  <c r="CH43" i="2"/>
  <c r="CF43" i="2"/>
  <c r="CE43" i="2"/>
  <c r="CU47" i="2"/>
  <c r="CT47" i="2"/>
  <c r="CV47" i="2" s="1"/>
  <c r="CR47" i="2"/>
  <c r="CQ47" i="2"/>
  <c r="CO47" i="2"/>
  <c r="CN47" i="2"/>
  <c r="CP47" i="2" s="1"/>
  <c r="CL47" i="2"/>
  <c r="CK47" i="2"/>
  <c r="CI47" i="2"/>
  <c r="CH47" i="2"/>
  <c r="CF47" i="2"/>
  <c r="CE47" i="2"/>
  <c r="CU14" i="2"/>
  <c r="CT14" i="2"/>
  <c r="CV14" i="2" s="1"/>
  <c r="CR14" i="2"/>
  <c r="CQ14" i="2"/>
  <c r="CO14" i="2"/>
  <c r="CN14" i="2"/>
  <c r="CP14" i="2" s="1"/>
  <c r="CL14" i="2"/>
  <c r="CK14" i="2"/>
  <c r="CI14" i="2"/>
  <c r="CH14" i="2"/>
  <c r="CF14" i="2"/>
  <c r="CE14" i="2"/>
  <c r="CU51" i="2"/>
  <c r="CT51" i="2"/>
  <c r="CV51" i="2" s="1"/>
  <c r="CR51" i="2"/>
  <c r="CQ51" i="2"/>
  <c r="CO51" i="2"/>
  <c r="CN51" i="2"/>
  <c r="CP51" i="2" s="1"/>
  <c r="CL51" i="2"/>
  <c r="CK51" i="2"/>
  <c r="CI51" i="2"/>
  <c r="CH51" i="2"/>
  <c r="CF51" i="2"/>
  <c r="CE51" i="2"/>
  <c r="CU45" i="2"/>
  <c r="CT45" i="2"/>
  <c r="CV45" i="2" s="1"/>
  <c r="CR45" i="2"/>
  <c r="CQ45" i="2"/>
  <c r="CO45" i="2"/>
  <c r="CN45" i="2"/>
  <c r="CP45" i="2" s="1"/>
  <c r="CL45" i="2"/>
  <c r="CK45" i="2"/>
  <c r="CI45" i="2"/>
  <c r="CH45" i="2"/>
  <c r="CF45" i="2"/>
  <c r="CE45" i="2"/>
  <c r="CU20" i="2"/>
  <c r="CT20" i="2"/>
  <c r="CV20" i="2" s="1"/>
  <c r="CR20" i="2"/>
  <c r="CQ20" i="2"/>
  <c r="CO20" i="2"/>
  <c r="CN20" i="2"/>
  <c r="CL20" i="2"/>
  <c r="CK20" i="2"/>
  <c r="CI20" i="2"/>
  <c r="CH20" i="2"/>
  <c r="CF20" i="2"/>
  <c r="CE20" i="2"/>
  <c r="CU32" i="2"/>
  <c r="CT32" i="2"/>
  <c r="CV32" i="2" s="1"/>
  <c r="CR32" i="2"/>
  <c r="CQ32" i="2"/>
  <c r="CO32" i="2"/>
  <c r="CN32" i="2"/>
  <c r="CP32" i="2" s="1"/>
  <c r="CL32" i="2"/>
  <c r="CK32" i="2"/>
  <c r="CI32" i="2"/>
  <c r="CH32" i="2"/>
  <c r="CF32" i="2"/>
  <c r="CE32" i="2"/>
  <c r="CU12" i="2"/>
  <c r="CT12" i="2"/>
  <c r="CV12" i="2" s="1"/>
  <c r="CR12" i="2"/>
  <c r="CQ12" i="2"/>
  <c r="CO12" i="2"/>
  <c r="CN12" i="2"/>
  <c r="CP12" i="2" s="1"/>
  <c r="CL12" i="2"/>
  <c r="CK12" i="2"/>
  <c r="CI12" i="2"/>
  <c r="CH12" i="2"/>
  <c r="CF12" i="2"/>
  <c r="CE12" i="2"/>
  <c r="CU46" i="2"/>
  <c r="CT46" i="2"/>
  <c r="CV46" i="2" s="1"/>
  <c r="CR46" i="2"/>
  <c r="CQ46" i="2"/>
  <c r="CO46" i="2"/>
  <c r="CN46" i="2"/>
  <c r="CP46" i="2" s="1"/>
  <c r="CL46" i="2"/>
  <c r="CK46" i="2"/>
  <c r="CI46" i="2"/>
  <c r="CH46" i="2"/>
  <c r="CF46" i="2"/>
  <c r="CE46" i="2"/>
  <c r="CU13" i="2"/>
  <c r="CT13" i="2"/>
  <c r="CV13" i="2" s="1"/>
  <c r="CR13" i="2"/>
  <c r="CQ13" i="2"/>
  <c r="CO13" i="2"/>
  <c r="CN13" i="2"/>
  <c r="CP13" i="2" s="1"/>
  <c r="CL13" i="2"/>
  <c r="CK13" i="2"/>
  <c r="CI13" i="2"/>
  <c r="CH13" i="2"/>
  <c r="CF13" i="2"/>
  <c r="CE13" i="2"/>
  <c r="CU42" i="2"/>
  <c r="CT42" i="2"/>
  <c r="CV42" i="2" s="1"/>
  <c r="CR42" i="2"/>
  <c r="CQ42" i="2"/>
  <c r="CO42" i="2"/>
  <c r="CN42" i="2"/>
  <c r="CP42" i="2" s="1"/>
  <c r="CL42" i="2"/>
  <c r="CK42" i="2"/>
  <c r="CI42" i="2"/>
  <c r="CH42" i="2"/>
  <c r="CF42" i="2"/>
  <c r="CE42" i="2"/>
  <c r="CU8" i="2"/>
  <c r="CT8" i="2"/>
  <c r="CR8" i="2"/>
  <c r="CQ8" i="2"/>
  <c r="CO8" i="2"/>
  <c r="CN8" i="2"/>
  <c r="CP8" i="2" s="1"/>
  <c r="CL8" i="2"/>
  <c r="CK8" i="2"/>
  <c r="CI8" i="2"/>
  <c r="CH8" i="2"/>
  <c r="CF8" i="2"/>
  <c r="CE8" i="2"/>
  <c r="CU29" i="2"/>
  <c r="CT29" i="2"/>
  <c r="CR29" i="2"/>
  <c r="CQ29" i="2"/>
  <c r="CO29" i="2"/>
  <c r="CN29" i="2"/>
  <c r="CL29" i="2"/>
  <c r="CK29" i="2"/>
  <c r="CI29" i="2"/>
  <c r="CH29" i="2"/>
  <c r="CF29" i="2"/>
  <c r="CE29" i="2"/>
  <c r="CU11" i="2"/>
  <c r="CT11" i="2"/>
  <c r="CR11" i="2"/>
  <c r="CQ11" i="2"/>
  <c r="CO11" i="2"/>
  <c r="CN11" i="2"/>
  <c r="CL11" i="2"/>
  <c r="CK11" i="2"/>
  <c r="CI11" i="2"/>
  <c r="CH11" i="2"/>
  <c r="CF11" i="2"/>
  <c r="CE11" i="2"/>
  <c r="CU16" i="2"/>
  <c r="CT16" i="2"/>
  <c r="CR16" i="2"/>
  <c r="CQ16" i="2"/>
  <c r="CO16" i="2"/>
  <c r="CN16" i="2"/>
  <c r="CL16" i="2"/>
  <c r="CK16" i="2"/>
  <c r="CI16" i="2"/>
  <c r="CH16" i="2"/>
  <c r="CF16" i="2"/>
  <c r="CE16" i="2"/>
  <c r="CU17" i="2"/>
  <c r="CT17" i="2"/>
  <c r="CR17" i="2"/>
  <c r="CQ17" i="2"/>
  <c r="CO17" i="2"/>
  <c r="CN17" i="2"/>
  <c r="CL17" i="2"/>
  <c r="CK17" i="2"/>
  <c r="CI17" i="2"/>
  <c r="CH17" i="2"/>
  <c r="CF17" i="2"/>
  <c r="CE17" i="2"/>
  <c r="CU19" i="2"/>
  <c r="CT19" i="2"/>
  <c r="CR19" i="2"/>
  <c r="CQ19" i="2"/>
  <c r="CO19" i="2"/>
  <c r="CN19" i="2"/>
  <c r="CL19" i="2"/>
  <c r="CK19" i="2"/>
  <c r="CI19" i="2"/>
  <c r="CH19" i="2"/>
  <c r="CF19" i="2"/>
  <c r="CE19" i="2"/>
  <c r="CU23" i="2"/>
  <c r="CT23" i="2"/>
  <c r="CR23" i="2"/>
  <c r="CQ23" i="2"/>
  <c r="CO23" i="2"/>
  <c r="CN23" i="2"/>
  <c r="CL23" i="2"/>
  <c r="CK23" i="2"/>
  <c r="CI23" i="2"/>
  <c r="CH23" i="2"/>
  <c r="CF23" i="2"/>
  <c r="CE23" i="2"/>
  <c r="CU7" i="2"/>
  <c r="CT7" i="2"/>
  <c r="CR7" i="2"/>
  <c r="CQ7" i="2"/>
  <c r="CO7" i="2"/>
  <c r="CN7" i="2"/>
  <c r="CL7" i="2"/>
  <c r="CK7" i="2"/>
  <c r="CI7" i="2"/>
  <c r="CH7" i="2"/>
  <c r="CF7" i="2"/>
  <c r="CE7" i="2"/>
  <c r="CU36" i="2"/>
  <c r="CT36" i="2"/>
  <c r="CR36" i="2"/>
  <c r="CQ36" i="2"/>
  <c r="CO36" i="2"/>
  <c r="CN36" i="2"/>
  <c r="CL36" i="2"/>
  <c r="CK36" i="2"/>
  <c r="CI36" i="2"/>
  <c r="CH36" i="2"/>
  <c r="CF36" i="2"/>
  <c r="CE36" i="2"/>
  <c r="CU4" i="2"/>
  <c r="CT4" i="2"/>
  <c r="CR4" i="2"/>
  <c r="CQ4" i="2"/>
  <c r="CO4" i="2"/>
  <c r="CN4" i="2"/>
  <c r="CL4" i="2"/>
  <c r="CK4" i="2"/>
  <c r="CI4" i="2"/>
  <c r="CH4" i="2"/>
  <c r="CF4" i="2"/>
  <c r="CE4" i="2"/>
  <c r="CU5" i="2"/>
  <c r="CT5" i="2"/>
  <c r="CR5" i="2"/>
  <c r="CQ5" i="2"/>
  <c r="CO5" i="2"/>
  <c r="CN5" i="2"/>
  <c r="CL5" i="2"/>
  <c r="CK5" i="2"/>
  <c r="CI5" i="2"/>
  <c r="CH5" i="2"/>
  <c r="CF5" i="2"/>
  <c r="CE5" i="2"/>
  <c r="CU9" i="2"/>
  <c r="CT9" i="2"/>
  <c r="CR9" i="2"/>
  <c r="CQ9" i="2"/>
  <c r="CO9" i="2"/>
  <c r="CN9" i="2"/>
  <c r="CL9" i="2"/>
  <c r="CK9" i="2"/>
  <c r="CI9" i="2"/>
  <c r="CH9" i="2"/>
  <c r="CF9" i="2"/>
  <c r="CE9" i="2"/>
  <c r="CU22" i="2"/>
  <c r="CT22" i="2"/>
  <c r="CR22" i="2"/>
  <c r="CQ22" i="2"/>
  <c r="CO22" i="2"/>
  <c r="CN22" i="2"/>
  <c r="CL22" i="2"/>
  <c r="CK22" i="2"/>
  <c r="CI22" i="2"/>
  <c r="CH22" i="2"/>
  <c r="CF22" i="2"/>
  <c r="CE22" i="2"/>
  <c r="CU41" i="2"/>
  <c r="CT41" i="2"/>
  <c r="CR41" i="2"/>
  <c r="CQ41" i="2"/>
  <c r="CO41" i="2"/>
  <c r="CN41" i="2"/>
  <c r="CL41" i="2"/>
  <c r="CK41" i="2"/>
  <c r="CI41" i="2"/>
  <c r="CH41" i="2"/>
  <c r="CF41" i="2"/>
  <c r="CE41" i="2"/>
  <c r="CU24" i="2"/>
  <c r="CT24" i="2"/>
  <c r="CR24" i="2"/>
  <c r="CQ24" i="2"/>
  <c r="CO24" i="2"/>
  <c r="CN24" i="2"/>
  <c r="CL24" i="2"/>
  <c r="CK24" i="2"/>
  <c r="CI24" i="2"/>
  <c r="CH24" i="2"/>
  <c r="CF24" i="2"/>
  <c r="CE24" i="2"/>
  <c r="CU30" i="2"/>
  <c r="CT30" i="2"/>
  <c r="CR30" i="2"/>
  <c r="CQ30" i="2"/>
  <c r="CO30" i="2"/>
  <c r="CN30" i="2"/>
  <c r="CL30" i="2"/>
  <c r="CK30" i="2"/>
  <c r="CI30" i="2"/>
  <c r="CH30" i="2"/>
  <c r="CF30" i="2"/>
  <c r="CE30" i="2"/>
  <c r="CU44" i="2"/>
  <c r="CT44" i="2"/>
  <c r="CR44" i="2"/>
  <c r="CQ44" i="2"/>
  <c r="CO44" i="2"/>
  <c r="CN44" i="2"/>
  <c r="CL44" i="2"/>
  <c r="CK44" i="2"/>
  <c r="CI44" i="2"/>
  <c r="CH44" i="2"/>
  <c r="CF44" i="2"/>
  <c r="CE44" i="2"/>
  <c r="CU6" i="2"/>
  <c r="CT6" i="2"/>
  <c r="CR6" i="2"/>
  <c r="CQ6" i="2"/>
  <c r="CO6" i="2"/>
  <c r="CN6" i="2"/>
  <c r="CL6" i="2"/>
  <c r="CK6" i="2"/>
  <c r="CI6" i="2"/>
  <c r="CH6" i="2"/>
  <c r="CF6" i="2"/>
  <c r="CE6" i="2"/>
  <c r="CU10" i="2"/>
  <c r="CT10" i="2"/>
  <c r="CR10" i="2"/>
  <c r="CQ10" i="2"/>
  <c r="CO10" i="2"/>
  <c r="CN10" i="2"/>
  <c r="CL10" i="2"/>
  <c r="CK10" i="2"/>
  <c r="CI10" i="2"/>
  <c r="CH10" i="2"/>
  <c r="CF10" i="2"/>
  <c r="CE10" i="2"/>
  <c r="CU40" i="2"/>
  <c r="CT40" i="2"/>
  <c r="CR40" i="2"/>
  <c r="CQ40" i="2"/>
  <c r="CO40" i="2"/>
  <c r="CN40" i="2"/>
  <c r="CL40" i="2"/>
  <c r="CK40" i="2"/>
  <c r="CI40" i="2"/>
  <c r="CH40" i="2"/>
  <c r="CF40" i="2"/>
  <c r="CE40" i="2"/>
  <c r="CU49" i="2"/>
  <c r="CT49" i="2"/>
  <c r="CR49" i="2"/>
  <c r="CQ49" i="2"/>
  <c r="CO49" i="2"/>
  <c r="CN49" i="2"/>
  <c r="CL49" i="2"/>
  <c r="CK49" i="2"/>
  <c r="CI49" i="2"/>
  <c r="CH49" i="2"/>
  <c r="CF49" i="2"/>
  <c r="CE49" i="2"/>
  <c r="CU37" i="2"/>
  <c r="CT37" i="2"/>
  <c r="CR37" i="2"/>
  <c r="CQ37" i="2"/>
  <c r="CO37" i="2"/>
  <c r="CN37" i="2"/>
  <c r="CL37" i="2"/>
  <c r="CK37" i="2"/>
  <c r="CI37" i="2"/>
  <c r="CH37" i="2"/>
  <c r="CF37" i="2"/>
  <c r="CE37" i="2"/>
  <c r="CU27" i="2"/>
  <c r="CT27" i="2"/>
  <c r="CR27" i="2"/>
  <c r="CQ27" i="2"/>
  <c r="CO27" i="2"/>
  <c r="CN27" i="2"/>
  <c r="CL27" i="2"/>
  <c r="CK27" i="2"/>
  <c r="CI27" i="2"/>
  <c r="CH27" i="2"/>
  <c r="CF27" i="2"/>
  <c r="CE27" i="2"/>
  <c r="CU15" i="2"/>
  <c r="CT15" i="2"/>
  <c r="CR15" i="2"/>
  <c r="CQ15" i="2"/>
  <c r="CO15" i="2"/>
  <c r="CN15" i="2"/>
  <c r="CL15" i="2"/>
  <c r="CK15" i="2"/>
  <c r="CI15" i="2"/>
  <c r="CH15" i="2"/>
  <c r="CF15" i="2"/>
  <c r="CE15" i="2"/>
  <c r="CU31" i="2"/>
  <c r="CT31" i="2"/>
  <c r="CR31" i="2"/>
  <c r="CQ31" i="2"/>
  <c r="CO31" i="2"/>
  <c r="CN31" i="2"/>
  <c r="CL31" i="2"/>
  <c r="CK31" i="2"/>
  <c r="CI31" i="2"/>
  <c r="CH31" i="2"/>
  <c r="CF31" i="2"/>
  <c r="CE31" i="2"/>
  <c r="CU25" i="2"/>
  <c r="CT25" i="2"/>
  <c r="CR25" i="2"/>
  <c r="CQ25" i="2"/>
  <c r="CO25" i="2"/>
  <c r="CN25" i="2"/>
  <c r="CL25" i="2"/>
  <c r="CK25" i="2"/>
  <c r="CI25" i="2"/>
  <c r="CH25" i="2"/>
  <c r="CF25" i="2"/>
  <c r="CE25" i="2"/>
  <c r="CU34" i="2"/>
  <c r="CT34" i="2"/>
  <c r="CR34" i="2"/>
  <c r="CQ34" i="2"/>
  <c r="CO34" i="2"/>
  <c r="CN34" i="2"/>
  <c r="CL34" i="2"/>
  <c r="CK34" i="2"/>
  <c r="CI34" i="2"/>
  <c r="CH34" i="2"/>
  <c r="CF34" i="2"/>
  <c r="CE34" i="2"/>
  <c r="CU39" i="2"/>
  <c r="CT39" i="2"/>
  <c r="CR39" i="2"/>
  <c r="CQ39" i="2"/>
  <c r="CO39" i="2"/>
  <c r="CN39" i="2"/>
  <c r="CL39" i="2"/>
  <c r="CK39" i="2"/>
  <c r="CI39" i="2"/>
  <c r="CH39" i="2"/>
  <c r="CF39" i="2"/>
  <c r="CE39" i="2"/>
  <c r="CU35" i="2"/>
  <c r="CT35" i="2"/>
  <c r="CR35" i="2"/>
  <c r="CQ35" i="2"/>
  <c r="CO35" i="2"/>
  <c r="CN35" i="2"/>
  <c r="CL35" i="2"/>
  <c r="CK35" i="2"/>
  <c r="CI35" i="2"/>
  <c r="CH35" i="2"/>
  <c r="CF35" i="2"/>
  <c r="CE35" i="2"/>
  <c r="CU28" i="2"/>
  <c r="CT28" i="2"/>
  <c r="CR28" i="2"/>
  <c r="CQ28" i="2"/>
  <c r="CO28" i="2"/>
  <c r="CN28" i="2"/>
  <c r="CL28" i="2"/>
  <c r="CK28" i="2"/>
  <c r="CI28" i="2"/>
  <c r="CH28" i="2"/>
  <c r="CF28" i="2"/>
  <c r="CE28" i="2"/>
  <c r="CU38" i="2"/>
  <c r="CT38" i="2"/>
  <c r="CR38" i="2"/>
  <c r="CQ38" i="2"/>
  <c r="CO38" i="2"/>
  <c r="CN38" i="2"/>
  <c r="CL38" i="2"/>
  <c r="CK38" i="2"/>
  <c r="CI38" i="2"/>
  <c r="CH38" i="2"/>
  <c r="CF38" i="2"/>
  <c r="CE38" i="2"/>
  <c r="CU33" i="2"/>
  <c r="CT33" i="2"/>
  <c r="CR33" i="2"/>
  <c r="CQ33" i="2"/>
  <c r="CO33" i="2"/>
  <c r="CN33" i="2"/>
  <c r="CL33" i="2"/>
  <c r="CK33" i="2"/>
  <c r="CI33" i="2"/>
  <c r="CH33" i="2"/>
  <c r="CF33" i="2"/>
  <c r="CE33" i="2"/>
  <c r="CU50" i="2"/>
  <c r="CT50" i="2"/>
  <c r="CR50" i="2"/>
  <c r="CQ50" i="2"/>
  <c r="CO50" i="2"/>
  <c r="CN50" i="2"/>
  <c r="CL50" i="2"/>
  <c r="CK50" i="2"/>
  <c r="CI50" i="2"/>
  <c r="CH50" i="2"/>
  <c r="CF50" i="2"/>
  <c r="CE50" i="2"/>
  <c r="CU48" i="2"/>
  <c r="CT48" i="2"/>
  <c r="CR48" i="2"/>
  <c r="CQ48" i="2"/>
  <c r="CO48" i="2"/>
  <c r="CN48" i="2"/>
  <c r="CL48" i="2"/>
  <c r="CK48" i="2"/>
  <c r="CI48" i="2"/>
  <c r="CH48" i="2"/>
  <c r="CF48" i="2"/>
  <c r="CE48" i="2"/>
  <c r="CU26" i="2"/>
  <c r="CT26" i="2"/>
  <c r="CR26" i="2"/>
  <c r="CQ26" i="2"/>
  <c r="CO26" i="2"/>
  <c r="CN26" i="2"/>
  <c r="CL26" i="2"/>
  <c r="CK26" i="2"/>
  <c r="CI26" i="2"/>
  <c r="CH26" i="2"/>
  <c r="CF26" i="2"/>
  <c r="CE26" i="2"/>
  <c r="AV48" i="2"/>
  <c r="AV50" i="2"/>
  <c r="AV33" i="2"/>
  <c r="AV38" i="2"/>
  <c r="AV28" i="2"/>
  <c r="AV35" i="2"/>
  <c r="AV39" i="2"/>
  <c r="AV34" i="2"/>
  <c r="AV25" i="2"/>
  <c r="AV31" i="2"/>
  <c r="AV15" i="2"/>
  <c r="AV27" i="2"/>
  <c r="AV37" i="2"/>
  <c r="AV49" i="2"/>
  <c r="AV40" i="2"/>
  <c r="AV10" i="2"/>
  <c r="AV6" i="2"/>
  <c r="AV44" i="2"/>
  <c r="AV30" i="2"/>
  <c r="AV24" i="2"/>
  <c r="AV41" i="2"/>
  <c r="AV22" i="2"/>
  <c r="AV9" i="2"/>
  <c r="AV5" i="2"/>
  <c r="AV4" i="2"/>
  <c r="AV36" i="2"/>
  <c r="AV7" i="2"/>
  <c r="AV23" i="2"/>
  <c r="AV19" i="2"/>
  <c r="AV17" i="2"/>
  <c r="AV16" i="2"/>
  <c r="AV11" i="2"/>
  <c r="AV29" i="2"/>
  <c r="AV8" i="2"/>
  <c r="AV42" i="2"/>
  <c r="AV13" i="2"/>
  <c r="AV46" i="2"/>
  <c r="AV12" i="2"/>
  <c r="AV32" i="2"/>
  <c r="AV20" i="2"/>
  <c r="AV45" i="2"/>
  <c r="AV51" i="2"/>
  <c r="AV14" i="2"/>
  <c r="AV47" i="2"/>
  <c r="AV43" i="2"/>
  <c r="AV21" i="2"/>
  <c r="AV18" i="2"/>
  <c r="AV52" i="2"/>
  <c r="AV58" i="2"/>
  <c r="AV59" i="2"/>
  <c r="AV60" i="2"/>
  <c r="AV61" i="2"/>
  <c r="AV62" i="2"/>
  <c r="AV63" i="2"/>
  <c r="AV64" i="2"/>
  <c r="AV65" i="2"/>
  <c r="AV66" i="2"/>
  <c r="AV67" i="2"/>
  <c r="AV68" i="2"/>
  <c r="AV69" i="2"/>
  <c r="AV70" i="2"/>
  <c r="AV53" i="2"/>
  <c r="AV71" i="2"/>
  <c r="AV72" i="2"/>
  <c r="AV73" i="2"/>
  <c r="AV74" i="2"/>
  <c r="AV54" i="2"/>
  <c r="AV55" i="2"/>
  <c r="AV75" i="2"/>
  <c r="AV76" i="2"/>
  <c r="AV56" i="2"/>
  <c r="AV57" i="2"/>
  <c r="AV77" i="2"/>
  <c r="AV78" i="2"/>
  <c r="AV79" i="2"/>
  <c r="AV3" i="2"/>
  <c r="AU48" i="2"/>
  <c r="AU50" i="2"/>
  <c r="AU33" i="2"/>
  <c r="AU38" i="2"/>
  <c r="AU28" i="2"/>
  <c r="AU35" i="2"/>
  <c r="AU39" i="2"/>
  <c r="AU34" i="2"/>
  <c r="AU25" i="2"/>
  <c r="AU31" i="2"/>
  <c r="AU15" i="2"/>
  <c r="AU27" i="2"/>
  <c r="AU37" i="2"/>
  <c r="AU49" i="2"/>
  <c r="AU40" i="2"/>
  <c r="AU10" i="2"/>
  <c r="AU6" i="2"/>
  <c r="AU44" i="2"/>
  <c r="AU30" i="2"/>
  <c r="AU24" i="2"/>
  <c r="AU41" i="2"/>
  <c r="AU22" i="2"/>
  <c r="AU9" i="2"/>
  <c r="AU5" i="2"/>
  <c r="AU4" i="2"/>
  <c r="AU36" i="2"/>
  <c r="AU7" i="2"/>
  <c r="AU23" i="2"/>
  <c r="AU19" i="2"/>
  <c r="AU17" i="2"/>
  <c r="AU16" i="2"/>
  <c r="AU11" i="2"/>
  <c r="AU29" i="2"/>
  <c r="AU8" i="2"/>
  <c r="AU42" i="2"/>
  <c r="AU13" i="2"/>
  <c r="AU46" i="2"/>
  <c r="AU12" i="2"/>
  <c r="AU32" i="2"/>
  <c r="AU20" i="2"/>
  <c r="AU45" i="2"/>
  <c r="AU51" i="2"/>
  <c r="AU14" i="2"/>
  <c r="AU47" i="2"/>
  <c r="AU43" i="2"/>
  <c r="AU21" i="2"/>
  <c r="AU18" i="2"/>
  <c r="AU52" i="2"/>
  <c r="AU58" i="2"/>
  <c r="AU59" i="2"/>
  <c r="AU60" i="2"/>
  <c r="AU61" i="2"/>
  <c r="AU62" i="2"/>
  <c r="AU63" i="2"/>
  <c r="AU64" i="2"/>
  <c r="AU65" i="2"/>
  <c r="AU66" i="2"/>
  <c r="AU67" i="2"/>
  <c r="AU68" i="2"/>
  <c r="AU69" i="2"/>
  <c r="AU70" i="2"/>
  <c r="AW70" i="2" s="1"/>
  <c r="AU53" i="2"/>
  <c r="AU71" i="2"/>
  <c r="AU72" i="2"/>
  <c r="AU73" i="2"/>
  <c r="AU74" i="2"/>
  <c r="AU54" i="2"/>
  <c r="AU55" i="2"/>
  <c r="AU75" i="2"/>
  <c r="AU76" i="2"/>
  <c r="AU56" i="2"/>
  <c r="AU57" i="2"/>
  <c r="AU77" i="2"/>
  <c r="AW77" i="2" s="1"/>
  <c r="AU78" i="2"/>
  <c r="AU79" i="2"/>
  <c r="AU3" i="2"/>
  <c r="AV26" i="2"/>
  <c r="AU26" i="2"/>
  <c r="AS48" i="2"/>
  <c r="AS50" i="2"/>
  <c r="AS33" i="2"/>
  <c r="AS38" i="2"/>
  <c r="AS28" i="2"/>
  <c r="AS35" i="2"/>
  <c r="AS39" i="2"/>
  <c r="AS34" i="2"/>
  <c r="AS25" i="2"/>
  <c r="AS31" i="2"/>
  <c r="AS15" i="2"/>
  <c r="AS27" i="2"/>
  <c r="AS37" i="2"/>
  <c r="AS49" i="2"/>
  <c r="AS40" i="2"/>
  <c r="AS10" i="2"/>
  <c r="AS6" i="2"/>
  <c r="AS44" i="2"/>
  <c r="AS30" i="2"/>
  <c r="AS24" i="2"/>
  <c r="AS41" i="2"/>
  <c r="AS22" i="2"/>
  <c r="AS9" i="2"/>
  <c r="AS5" i="2"/>
  <c r="AS4" i="2"/>
  <c r="AS36" i="2"/>
  <c r="AS7" i="2"/>
  <c r="AS23" i="2"/>
  <c r="AS19" i="2"/>
  <c r="AS17" i="2"/>
  <c r="AS16" i="2"/>
  <c r="AS11" i="2"/>
  <c r="AS29" i="2"/>
  <c r="AS8" i="2"/>
  <c r="AS42" i="2"/>
  <c r="AS13" i="2"/>
  <c r="AS46" i="2"/>
  <c r="AS12" i="2"/>
  <c r="AS32" i="2"/>
  <c r="AS20" i="2"/>
  <c r="AS45" i="2"/>
  <c r="AS51" i="2"/>
  <c r="AS14" i="2"/>
  <c r="AS47" i="2"/>
  <c r="AS43" i="2"/>
  <c r="AS21" i="2"/>
  <c r="AS18" i="2"/>
  <c r="AS52" i="2"/>
  <c r="AS58" i="2"/>
  <c r="AS59" i="2"/>
  <c r="AS60" i="2"/>
  <c r="AS61" i="2"/>
  <c r="AS62" i="2"/>
  <c r="AS63" i="2"/>
  <c r="AS64" i="2"/>
  <c r="AS65" i="2"/>
  <c r="AS66" i="2"/>
  <c r="AS67" i="2"/>
  <c r="AS68" i="2"/>
  <c r="AS69" i="2"/>
  <c r="AS70" i="2"/>
  <c r="AS53" i="2"/>
  <c r="AS71" i="2"/>
  <c r="AS72" i="2"/>
  <c r="AS73" i="2"/>
  <c r="AS74" i="2"/>
  <c r="AS54" i="2"/>
  <c r="AS55" i="2"/>
  <c r="AS75" i="2"/>
  <c r="AS76" i="2"/>
  <c r="AS56" i="2"/>
  <c r="AS57" i="2"/>
  <c r="AS77" i="2"/>
  <c r="AS78" i="2"/>
  <c r="AS79" i="2"/>
  <c r="AS3" i="2"/>
  <c r="AR48" i="2"/>
  <c r="AR50" i="2"/>
  <c r="AR33" i="2"/>
  <c r="AR38" i="2"/>
  <c r="AR28" i="2"/>
  <c r="AR35" i="2"/>
  <c r="AR39" i="2"/>
  <c r="AR34" i="2"/>
  <c r="AR25" i="2"/>
  <c r="AR31" i="2"/>
  <c r="AR15" i="2"/>
  <c r="AR27" i="2"/>
  <c r="AR37" i="2"/>
  <c r="AR49" i="2"/>
  <c r="AR40" i="2"/>
  <c r="AR10" i="2"/>
  <c r="AR6" i="2"/>
  <c r="AR44" i="2"/>
  <c r="AR30" i="2"/>
  <c r="AR24" i="2"/>
  <c r="AR41" i="2"/>
  <c r="AR22" i="2"/>
  <c r="AR9" i="2"/>
  <c r="AR5" i="2"/>
  <c r="AR4" i="2"/>
  <c r="AR36" i="2"/>
  <c r="AR7" i="2"/>
  <c r="AR23" i="2"/>
  <c r="AR19" i="2"/>
  <c r="AR17" i="2"/>
  <c r="AR16" i="2"/>
  <c r="AR11" i="2"/>
  <c r="AR29" i="2"/>
  <c r="AR8" i="2"/>
  <c r="AR42" i="2"/>
  <c r="AR13" i="2"/>
  <c r="AR46" i="2"/>
  <c r="AR12" i="2"/>
  <c r="AR32" i="2"/>
  <c r="AR20" i="2"/>
  <c r="AR45" i="2"/>
  <c r="AR51" i="2"/>
  <c r="AR14" i="2"/>
  <c r="AR47" i="2"/>
  <c r="AR43" i="2"/>
  <c r="AR21" i="2"/>
  <c r="AR18" i="2"/>
  <c r="AR52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53" i="2"/>
  <c r="AR71" i="2"/>
  <c r="AT71" i="2" s="1"/>
  <c r="AR72" i="2"/>
  <c r="AR73" i="2"/>
  <c r="AR74" i="2"/>
  <c r="AR54" i="2"/>
  <c r="AR55" i="2"/>
  <c r="AR75" i="2"/>
  <c r="AR76" i="2"/>
  <c r="AR56" i="2"/>
  <c r="AR57" i="2"/>
  <c r="AR77" i="2"/>
  <c r="AR78" i="2"/>
  <c r="AR79" i="2"/>
  <c r="AR3" i="2"/>
  <c r="AS26" i="2"/>
  <c r="AR26" i="2"/>
  <c r="AP48" i="2"/>
  <c r="AP50" i="2"/>
  <c r="AP33" i="2"/>
  <c r="AP38" i="2"/>
  <c r="AP28" i="2"/>
  <c r="AP35" i="2"/>
  <c r="AP39" i="2"/>
  <c r="AP34" i="2"/>
  <c r="AP25" i="2"/>
  <c r="AP31" i="2"/>
  <c r="AP15" i="2"/>
  <c r="AP27" i="2"/>
  <c r="AP37" i="2"/>
  <c r="AP49" i="2"/>
  <c r="AP40" i="2"/>
  <c r="AP10" i="2"/>
  <c r="AP6" i="2"/>
  <c r="AP44" i="2"/>
  <c r="AP30" i="2"/>
  <c r="AP24" i="2"/>
  <c r="AP41" i="2"/>
  <c r="AP22" i="2"/>
  <c r="AP9" i="2"/>
  <c r="AP5" i="2"/>
  <c r="AP4" i="2"/>
  <c r="AP36" i="2"/>
  <c r="AP7" i="2"/>
  <c r="AP23" i="2"/>
  <c r="AP19" i="2"/>
  <c r="AP17" i="2"/>
  <c r="AP16" i="2"/>
  <c r="AP11" i="2"/>
  <c r="AP29" i="2"/>
  <c r="AP8" i="2"/>
  <c r="AP42" i="2"/>
  <c r="AP13" i="2"/>
  <c r="AP46" i="2"/>
  <c r="AP12" i="2"/>
  <c r="AP32" i="2"/>
  <c r="AP20" i="2"/>
  <c r="AP45" i="2"/>
  <c r="AP51" i="2"/>
  <c r="AP14" i="2"/>
  <c r="AP47" i="2"/>
  <c r="AP43" i="2"/>
  <c r="AP21" i="2"/>
  <c r="AP18" i="2"/>
  <c r="AP52" i="2"/>
  <c r="AP58" i="2"/>
  <c r="AP59" i="2"/>
  <c r="AP60" i="2"/>
  <c r="AP61" i="2"/>
  <c r="AP62" i="2"/>
  <c r="AP63" i="2"/>
  <c r="AP64" i="2"/>
  <c r="AP65" i="2"/>
  <c r="AP66" i="2"/>
  <c r="AP67" i="2"/>
  <c r="AP68" i="2"/>
  <c r="AP69" i="2"/>
  <c r="AP70" i="2"/>
  <c r="AP53" i="2"/>
  <c r="AP71" i="2"/>
  <c r="AP72" i="2"/>
  <c r="AP73" i="2"/>
  <c r="AP74" i="2"/>
  <c r="AP54" i="2"/>
  <c r="AP55" i="2"/>
  <c r="AP75" i="2"/>
  <c r="AP76" i="2"/>
  <c r="AP56" i="2"/>
  <c r="AP57" i="2"/>
  <c r="AP77" i="2"/>
  <c r="AP78" i="2"/>
  <c r="AP79" i="2"/>
  <c r="AP3" i="2"/>
  <c r="AO48" i="2"/>
  <c r="AO50" i="2"/>
  <c r="AO33" i="2"/>
  <c r="AO38" i="2"/>
  <c r="AO28" i="2"/>
  <c r="AO35" i="2"/>
  <c r="AO39" i="2"/>
  <c r="AO34" i="2"/>
  <c r="AO25" i="2"/>
  <c r="AO31" i="2"/>
  <c r="AO15" i="2"/>
  <c r="AO27" i="2"/>
  <c r="AO37" i="2"/>
  <c r="AO49" i="2"/>
  <c r="AO40" i="2"/>
  <c r="AO10" i="2"/>
  <c r="AO6" i="2"/>
  <c r="AO44" i="2"/>
  <c r="AO30" i="2"/>
  <c r="AO24" i="2"/>
  <c r="AO41" i="2"/>
  <c r="AO22" i="2"/>
  <c r="AO9" i="2"/>
  <c r="AO5" i="2"/>
  <c r="AO4" i="2"/>
  <c r="AO36" i="2"/>
  <c r="AO7" i="2"/>
  <c r="AO23" i="2"/>
  <c r="AO19" i="2"/>
  <c r="AO17" i="2"/>
  <c r="AO16" i="2"/>
  <c r="AO11" i="2"/>
  <c r="AO29" i="2"/>
  <c r="AO8" i="2"/>
  <c r="AO42" i="2"/>
  <c r="AO13" i="2"/>
  <c r="AO46" i="2"/>
  <c r="AO12" i="2"/>
  <c r="AO32" i="2"/>
  <c r="AO20" i="2"/>
  <c r="AO45" i="2"/>
  <c r="AO51" i="2"/>
  <c r="AO14" i="2"/>
  <c r="AO47" i="2"/>
  <c r="AO43" i="2"/>
  <c r="AO21" i="2"/>
  <c r="AO18" i="2"/>
  <c r="AO52" i="2"/>
  <c r="AO58" i="2"/>
  <c r="AO59" i="2"/>
  <c r="AO60" i="2"/>
  <c r="AO61" i="2"/>
  <c r="AO62" i="2"/>
  <c r="AQ62" i="2" s="1"/>
  <c r="AO63" i="2"/>
  <c r="AO64" i="2"/>
  <c r="AO65" i="2"/>
  <c r="AO66" i="2"/>
  <c r="AO67" i="2"/>
  <c r="AO68" i="2"/>
  <c r="AO69" i="2"/>
  <c r="AO70" i="2"/>
  <c r="AO53" i="2"/>
  <c r="AO71" i="2"/>
  <c r="AO72" i="2"/>
  <c r="AO73" i="2"/>
  <c r="AO74" i="2"/>
  <c r="AO54" i="2"/>
  <c r="AO55" i="2"/>
  <c r="AO75" i="2"/>
  <c r="AO76" i="2"/>
  <c r="AO56" i="2"/>
  <c r="AO57" i="2"/>
  <c r="AO77" i="2"/>
  <c r="AO78" i="2"/>
  <c r="AO79" i="2"/>
  <c r="AO3" i="2"/>
  <c r="AP26" i="2"/>
  <c r="AO26" i="2"/>
  <c r="AM48" i="2"/>
  <c r="AM50" i="2"/>
  <c r="AM33" i="2"/>
  <c r="AM38" i="2"/>
  <c r="AM28" i="2"/>
  <c r="AM35" i="2"/>
  <c r="AM39" i="2"/>
  <c r="AM34" i="2"/>
  <c r="AM25" i="2"/>
  <c r="AM31" i="2"/>
  <c r="AM15" i="2"/>
  <c r="AM27" i="2"/>
  <c r="AM37" i="2"/>
  <c r="AM49" i="2"/>
  <c r="AM40" i="2"/>
  <c r="AM10" i="2"/>
  <c r="AM6" i="2"/>
  <c r="AM44" i="2"/>
  <c r="AM30" i="2"/>
  <c r="AM24" i="2"/>
  <c r="AM41" i="2"/>
  <c r="AM22" i="2"/>
  <c r="AM9" i="2"/>
  <c r="AM5" i="2"/>
  <c r="AM4" i="2"/>
  <c r="AM36" i="2"/>
  <c r="AM7" i="2"/>
  <c r="AM23" i="2"/>
  <c r="AM19" i="2"/>
  <c r="AM17" i="2"/>
  <c r="AM16" i="2"/>
  <c r="AM11" i="2"/>
  <c r="AM29" i="2"/>
  <c r="AM8" i="2"/>
  <c r="AM42" i="2"/>
  <c r="AM13" i="2"/>
  <c r="AM46" i="2"/>
  <c r="AM12" i="2"/>
  <c r="AM32" i="2"/>
  <c r="AM20" i="2"/>
  <c r="AM45" i="2"/>
  <c r="AM51" i="2"/>
  <c r="AM14" i="2"/>
  <c r="AM47" i="2"/>
  <c r="AM43" i="2"/>
  <c r="AM21" i="2"/>
  <c r="AM18" i="2"/>
  <c r="AM52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53" i="2"/>
  <c r="AM71" i="2"/>
  <c r="AM72" i="2"/>
  <c r="AM73" i="2"/>
  <c r="AM74" i="2"/>
  <c r="AM54" i="2"/>
  <c r="AM55" i="2"/>
  <c r="AM75" i="2"/>
  <c r="AM76" i="2"/>
  <c r="AM56" i="2"/>
  <c r="AM57" i="2"/>
  <c r="AM77" i="2"/>
  <c r="AM78" i="2"/>
  <c r="AM79" i="2"/>
  <c r="AM3" i="2"/>
  <c r="AL48" i="2"/>
  <c r="AL50" i="2"/>
  <c r="AL33" i="2"/>
  <c r="AL38" i="2"/>
  <c r="AL28" i="2"/>
  <c r="AL35" i="2"/>
  <c r="AL39" i="2"/>
  <c r="AL34" i="2"/>
  <c r="AL25" i="2"/>
  <c r="AL31" i="2"/>
  <c r="AL15" i="2"/>
  <c r="AL27" i="2"/>
  <c r="AL37" i="2"/>
  <c r="AL49" i="2"/>
  <c r="AL40" i="2"/>
  <c r="AL10" i="2"/>
  <c r="AL6" i="2"/>
  <c r="AL44" i="2"/>
  <c r="AL30" i="2"/>
  <c r="AL24" i="2"/>
  <c r="AL41" i="2"/>
  <c r="AL22" i="2"/>
  <c r="AL9" i="2"/>
  <c r="AL5" i="2"/>
  <c r="AL4" i="2"/>
  <c r="AL36" i="2"/>
  <c r="AL7" i="2"/>
  <c r="AL23" i="2"/>
  <c r="AL19" i="2"/>
  <c r="AL17" i="2"/>
  <c r="AL16" i="2"/>
  <c r="AL11" i="2"/>
  <c r="AL29" i="2"/>
  <c r="AL8" i="2"/>
  <c r="AL42" i="2"/>
  <c r="AL13" i="2"/>
  <c r="AL46" i="2"/>
  <c r="AL12" i="2"/>
  <c r="AL32" i="2"/>
  <c r="AL20" i="2"/>
  <c r="AL45" i="2"/>
  <c r="AL51" i="2"/>
  <c r="AL14" i="2"/>
  <c r="AL47" i="2"/>
  <c r="AL43" i="2"/>
  <c r="AL21" i="2"/>
  <c r="AL18" i="2"/>
  <c r="AL52" i="2"/>
  <c r="AL58" i="2"/>
  <c r="AL59" i="2"/>
  <c r="AL60" i="2"/>
  <c r="AL61" i="2"/>
  <c r="AL62" i="2"/>
  <c r="AN62" i="2" s="1"/>
  <c r="AL63" i="2"/>
  <c r="AL64" i="2"/>
  <c r="AL65" i="2"/>
  <c r="AL66" i="2"/>
  <c r="AL67" i="2"/>
  <c r="AL68" i="2"/>
  <c r="AL69" i="2"/>
  <c r="AL70" i="2"/>
  <c r="AL53" i="2"/>
  <c r="AL71" i="2"/>
  <c r="AL72" i="2"/>
  <c r="AL73" i="2"/>
  <c r="AL74" i="2"/>
  <c r="AL54" i="2"/>
  <c r="AL55" i="2"/>
  <c r="AL75" i="2"/>
  <c r="AL76" i="2"/>
  <c r="AL56" i="2"/>
  <c r="AL57" i="2"/>
  <c r="AL77" i="2"/>
  <c r="AL78" i="2"/>
  <c r="AL79" i="2"/>
  <c r="AL3" i="2"/>
  <c r="AM26" i="2"/>
  <c r="AL26" i="2"/>
  <c r="AJ48" i="2"/>
  <c r="AJ50" i="2"/>
  <c r="AJ33" i="2"/>
  <c r="AJ38" i="2"/>
  <c r="AJ28" i="2"/>
  <c r="AJ35" i="2"/>
  <c r="AJ39" i="2"/>
  <c r="AJ34" i="2"/>
  <c r="AJ25" i="2"/>
  <c r="AJ31" i="2"/>
  <c r="AJ15" i="2"/>
  <c r="AJ27" i="2"/>
  <c r="AJ37" i="2"/>
  <c r="AJ49" i="2"/>
  <c r="AJ40" i="2"/>
  <c r="AJ10" i="2"/>
  <c r="AJ6" i="2"/>
  <c r="AJ44" i="2"/>
  <c r="AJ30" i="2"/>
  <c r="AJ24" i="2"/>
  <c r="AJ41" i="2"/>
  <c r="AJ22" i="2"/>
  <c r="AJ9" i="2"/>
  <c r="AJ5" i="2"/>
  <c r="AJ4" i="2"/>
  <c r="AJ36" i="2"/>
  <c r="AJ7" i="2"/>
  <c r="AJ23" i="2"/>
  <c r="AJ19" i="2"/>
  <c r="AJ17" i="2"/>
  <c r="AJ16" i="2"/>
  <c r="AJ11" i="2"/>
  <c r="AJ29" i="2"/>
  <c r="AJ8" i="2"/>
  <c r="AJ42" i="2"/>
  <c r="AJ13" i="2"/>
  <c r="AJ46" i="2"/>
  <c r="AJ12" i="2"/>
  <c r="AJ32" i="2"/>
  <c r="AJ20" i="2"/>
  <c r="AJ45" i="2"/>
  <c r="AJ51" i="2"/>
  <c r="AJ14" i="2"/>
  <c r="AJ47" i="2"/>
  <c r="AJ43" i="2"/>
  <c r="AJ21" i="2"/>
  <c r="AJ18" i="2"/>
  <c r="AJ52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53" i="2"/>
  <c r="AJ71" i="2"/>
  <c r="AJ72" i="2"/>
  <c r="AJ73" i="2"/>
  <c r="AJ74" i="2"/>
  <c r="AJ54" i="2"/>
  <c r="AJ55" i="2"/>
  <c r="AJ75" i="2"/>
  <c r="AJ76" i="2"/>
  <c r="AJ56" i="2"/>
  <c r="AJ57" i="2"/>
  <c r="AJ77" i="2"/>
  <c r="AJ78" i="2"/>
  <c r="AJ79" i="2"/>
  <c r="AJ3" i="2"/>
  <c r="AI48" i="2"/>
  <c r="AI50" i="2"/>
  <c r="AI33" i="2"/>
  <c r="AI38" i="2"/>
  <c r="AI28" i="2"/>
  <c r="AI35" i="2"/>
  <c r="AI39" i="2"/>
  <c r="AI34" i="2"/>
  <c r="AI25" i="2"/>
  <c r="AI31" i="2"/>
  <c r="AI15" i="2"/>
  <c r="AI27" i="2"/>
  <c r="AI37" i="2"/>
  <c r="AI49" i="2"/>
  <c r="AI40" i="2"/>
  <c r="AI10" i="2"/>
  <c r="AI6" i="2"/>
  <c r="AI44" i="2"/>
  <c r="AI30" i="2"/>
  <c r="AI24" i="2"/>
  <c r="AI41" i="2"/>
  <c r="AI22" i="2"/>
  <c r="AI9" i="2"/>
  <c r="AI5" i="2"/>
  <c r="AI4" i="2"/>
  <c r="AI36" i="2"/>
  <c r="AI7" i="2"/>
  <c r="AI23" i="2"/>
  <c r="AI19" i="2"/>
  <c r="AI17" i="2"/>
  <c r="AI16" i="2"/>
  <c r="AI11" i="2"/>
  <c r="AI29" i="2"/>
  <c r="AI8" i="2"/>
  <c r="AI42" i="2"/>
  <c r="AI13" i="2"/>
  <c r="AI46" i="2"/>
  <c r="AI12" i="2"/>
  <c r="AI32" i="2"/>
  <c r="AI20" i="2"/>
  <c r="AI45" i="2"/>
  <c r="AI51" i="2"/>
  <c r="AI14" i="2"/>
  <c r="AI47" i="2"/>
  <c r="AI43" i="2"/>
  <c r="AI21" i="2"/>
  <c r="AI18" i="2"/>
  <c r="AI52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53" i="2"/>
  <c r="AI71" i="2"/>
  <c r="AI72" i="2"/>
  <c r="AI73" i="2"/>
  <c r="AI74" i="2"/>
  <c r="AI54" i="2"/>
  <c r="AI55" i="2"/>
  <c r="AI75" i="2"/>
  <c r="AI76" i="2"/>
  <c r="AI56" i="2"/>
  <c r="AI57" i="2"/>
  <c r="AI77" i="2"/>
  <c r="AI78" i="2"/>
  <c r="AI79" i="2"/>
  <c r="AI3" i="2"/>
  <c r="AJ26" i="2"/>
  <c r="AI26" i="2"/>
  <c r="AG48" i="2"/>
  <c r="AG50" i="2"/>
  <c r="AG33" i="2"/>
  <c r="AG38" i="2"/>
  <c r="AG28" i="2"/>
  <c r="AG35" i="2"/>
  <c r="AG39" i="2"/>
  <c r="AG34" i="2"/>
  <c r="AG25" i="2"/>
  <c r="AG31" i="2"/>
  <c r="AG15" i="2"/>
  <c r="AG27" i="2"/>
  <c r="AG37" i="2"/>
  <c r="AG49" i="2"/>
  <c r="AG40" i="2"/>
  <c r="AG10" i="2"/>
  <c r="AG6" i="2"/>
  <c r="AG44" i="2"/>
  <c r="AG30" i="2"/>
  <c r="AG24" i="2"/>
  <c r="AG41" i="2"/>
  <c r="AG22" i="2"/>
  <c r="AG9" i="2"/>
  <c r="AG5" i="2"/>
  <c r="AG4" i="2"/>
  <c r="AG36" i="2"/>
  <c r="AG7" i="2"/>
  <c r="AG23" i="2"/>
  <c r="AG19" i="2"/>
  <c r="AG17" i="2"/>
  <c r="AG16" i="2"/>
  <c r="AG11" i="2"/>
  <c r="AG29" i="2"/>
  <c r="AG8" i="2"/>
  <c r="AG42" i="2"/>
  <c r="AG13" i="2"/>
  <c r="AG46" i="2"/>
  <c r="AG12" i="2"/>
  <c r="AG32" i="2"/>
  <c r="AG20" i="2"/>
  <c r="AG45" i="2"/>
  <c r="AG51" i="2"/>
  <c r="AG14" i="2"/>
  <c r="AG47" i="2"/>
  <c r="AG43" i="2"/>
  <c r="AG21" i="2"/>
  <c r="AG18" i="2"/>
  <c r="AG52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53" i="2"/>
  <c r="AG71" i="2"/>
  <c r="AG72" i="2"/>
  <c r="AG73" i="2"/>
  <c r="AG74" i="2"/>
  <c r="AG54" i="2"/>
  <c r="AG55" i="2"/>
  <c r="AG75" i="2"/>
  <c r="AG76" i="2"/>
  <c r="AG56" i="2"/>
  <c r="AG57" i="2"/>
  <c r="AG77" i="2"/>
  <c r="AG78" i="2"/>
  <c r="AG79" i="2"/>
  <c r="AG3" i="2"/>
  <c r="AF48" i="2"/>
  <c r="AF50" i="2"/>
  <c r="AF33" i="2"/>
  <c r="AF38" i="2"/>
  <c r="AF28" i="2"/>
  <c r="AF35" i="2"/>
  <c r="AF39" i="2"/>
  <c r="AF34" i="2"/>
  <c r="AF25" i="2"/>
  <c r="AF31" i="2"/>
  <c r="AF15" i="2"/>
  <c r="AF27" i="2"/>
  <c r="AF37" i="2"/>
  <c r="AF49" i="2"/>
  <c r="AF40" i="2"/>
  <c r="AF10" i="2"/>
  <c r="AF6" i="2"/>
  <c r="AF44" i="2"/>
  <c r="AF30" i="2"/>
  <c r="AF24" i="2"/>
  <c r="AF41" i="2"/>
  <c r="AF22" i="2"/>
  <c r="AF9" i="2"/>
  <c r="AF5" i="2"/>
  <c r="AF4" i="2"/>
  <c r="AF36" i="2"/>
  <c r="AF7" i="2"/>
  <c r="AF23" i="2"/>
  <c r="AF19" i="2"/>
  <c r="AF17" i="2"/>
  <c r="AF16" i="2"/>
  <c r="AF11" i="2"/>
  <c r="AF29" i="2"/>
  <c r="AF8" i="2"/>
  <c r="AF42" i="2"/>
  <c r="AF13" i="2"/>
  <c r="AF46" i="2"/>
  <c r="AF12" i="2"/>
  <c r="AF32" i="2"/>
  <c r="AF20" i="2"/>
  <c r="AF45" i="2"/>
  <c r="AF51" i="2"/>
  <c r="AF14" i="2"/>
  <c r="AF47" i="2"/>
  <c r="AF43" i="2"/>
  <c r="AF21" i="2"/>
  <c r="AF18" i="2"/>
  <c r="AF52" i="2"/>
  <c r="AF58" i="2"/>
  <c r="AF59" i="2"/>
  <c r="AF60" i="2"/>
  <c r="AF61" i="2"/>
  <c r="AF62" i="2"/>
  <c r="AF63" i="2"/>
  <c r="AF64" i="2"/>
  <c r="AF65" i="2"/>
  <c r="AF66" i="2"/>
  <c r="AH66" i="2" s="1"/>
  <c r="AF67" i="2"/>
  <c r="AF68" i="2"/>
  <c r="AF69" i="2"/>
  <c r="AF70" i="2"/>
  <c r="AF53" i="2"/>
  <c r="AF71" i="2"/>
  <c r="AF72" i="2"/>
  <c r="AF73" i="2"/>
  <c r="AF74" i="2"/>
  <c r="AF54" i="2"/>
  <c r="AF55" i="2"/>
  <c r="AF75" i="2"/>
  <c r="AH75" i="2" s="1"/>
  <c r="AF76" i="2"/>
  <c r="AF56" i="2"/>
  <c r="AF57" i="2"/>
  <c r="AF77" i="2"/>
  <c r="AF78" i="2"/>
  <c r="AF79" i="2"/>
  <c r="AF3" i="2"/>
  <c r="AG26" i="2"/>
  <c r="AF26" i="2"/>
  <c r="AN77" i="2"/>
  <c r="AT74" i="2"/>
  <c r="AW71" i="2"/>
  <c r="AN70" i="2"/>
  <c r="AW58" i="2"/>
  <c r="AW33" i="2"/>
  <c r="AQ68" i="2" l="1"/>
  <c r="AH3" i="2"/>
  <c r="CM58" i="2"/>
  <c r="CM60" i="2"/>
  <c r="CM62" i="2"/>
  <c r="CM63" i="2"/>
  <c r="CM64" i="2"/>
  <c r="CM65" i="2"/>
  <c r="CM66" i="2"/>
  <c r="CM67" i="2"/>
  <c r="CM68" i="2"/>
  <c r="CM69" i="2"/>
  <c r="CM70" i="2"/>
  <c r="CM53" i="2"/>
  <c r="CM71" i="2"/>
  <c r="CM72" i="2"/>
  <c r="CM73" i="2"/>
  <c r="CM74" i="2"/>
  <c r="CM54" i="2"/>
  <c r="CM75" i="2"/>
  <c r="AH67" i="2"/>
  <c r="AQ3" i="2"/>
  <c r="AQ72" i="2"/>
  <c r="AQ61" i="2"/>
  <c r="AQ20" i="2"/>
  <c r="AT78" i="2"/>
  <c r="AT53" i="2"/>
  <c r="AT59" i="2"/>
  <c r="AW3" i="2"/>
  <c r="AW72" i="2"/>
  <c r="CS74" i="2"/>
  <c r="CS57" i="2"/>
  <c r="CS78" i="2"/>
  <c r="AH76" i="2"/>
  <c r="CV3" i="2"/>
  <c r="AW78" i="2"/>
  <c r="AW53" i="2"/>
  <c r="AW59" i="2"/>
  <c r="AK3" i="2"/>
  <c r="CJ76" i="2"/>
  <c r="CJ57" i="2"/>
  <c r="CJ77" i="2"/>
  <c r="CJ78" i="2"/>
  <c r="CJ3" i="2"/>
  <c r="CM57" i="2"/>
  <c r="CM77" i="2"/>
  <c r="CM78" i="2"/>
  <c r="CM79" i="2"/>
  <c r="CG79" i="2"/>
  <c r="CG3" i="2"/>
  <c r="AK58" i="2"/>
  <c r="AQ79" i="2"/>
  <c r="AQ60" i="2"/>
  <c r="AK28" i="2"/>
  <c r="AH77" i="2"/>
  <c r="AH70" i="2"/>
  <c r="AH58" i="2"/>
  <c r="AK61" i="2"/>
  <c r="AH57" i="2"/>
  <c r="AH56" i="2"/>
  <c r="AH68" i="2"/>
  <c r="AK78" i="2"/>
  <c r="AT6" i="2"/>
  <c r="AT28" i="2"/>
  <c r="AW60" i="2"/>
  <c r="CV8" i="2"/>
  <c r="AH55" i="2"/>
  <c r="AH65" i="2"/>
  <c r="AQ55" i="2"/>
  <c r="AQ65" i="2"/>
  <c r="AW73" i="2"/>
  <c r="AH54" i="2"/>
  <c r="AH64" i="2"/>
  <c r="AK62" i="2"/>
  <c r="AN3" i="2"/>
  <c r="AN72" i="2"/>
  <c r="AN61" i="2"/>
  <c r="AQ71" i="2"/>
  <c r="AQ32" i="2"/>
  <c r="AT77" i="2"/>
  <c r="AT70" i="2"/>
  <c r="AH74" i="2"/>
  <c r="AH63" i="2"/>
  <c r="AK72" i="2"/>
  <c r="AN79" i="2"/>
  <c r="AN71" i="2"/>
  <c r="AN64" i="2"/>
  <c r="AT69" i="2"/>
  <c r="AW76" i="2"/>
  <c r="AK79" i="2"/>
  <c r="AK71" i="2"/>
  <c r="AK60" i="2"/>
  <c r="AN53" i="2"/>
  <c r="AN59" i="2"/>
  <c r="AQ70" i="2"/>
  <c r="AK53" i="2"/>
  <c r="AK59" i="2"/>
  <c r="AN58" i="2"/>
  <c r="AN37" i="2"/>
  <c r="CG26" i="2"/>
  <c r="CG42" i="2"/>
  <c r="CG13" i="2"/>
  <c r="CG12" i="2"/>
  <c r="CG32" i="2"/>
  <c r="CG20" i="2"/>
  <c r="CG14" i="2"/>
  <c r="CG43" i="2"/>
  <c r="CG52" i="2"/>
  <c r="CG58" i="2"/>
  <c r="CG59" i="2"/>
  <c r="CG60" i="2"/>
  <c r="CG61" i="2"/>
  <c r="CG62" i="2"/>
  <c r="CG63" i="2"/>
  <c r="CG64" i="2"/>
  <c r="CG65" i="2"/>
  <c r="CG66" i="2"/>
  <c r="CG54" i="2"/>
  <c r="CG55" i="2"/>
  <c r="CP60" i="2"/>
  <c r="CP61" i="2"/>
  <c r="CP62" i="2"/>
  <c r="CP63" i="2"/>
  <c r="CP64" i="2"/>
  <c r="CP65" i="2"/>
  <c r="CP66" i="2"/>
  <c r="CP67" i="2"/>
  <c r="CP68" i="2"/>
  <c r="CP69" i="2"/>
  <c r="CP70" i="2"/>
  <c r="CP53" i="2"/>
  <c r="CP71" i="2"/>
  <c r="CP72" i="2"/>
  <c r="CP73" i="2"/>
  <c r="AT72" i="2"/>
  <c r="AN73" i="2"/>
  <c r="AT79" i="2"/>
  <c r="AT60" i="2"/>
  <c r="AK73" i="2"/>
  <c r="CV71" i="2"/>
  <c r="CV72" i="2"/>
  <c r="CS75" i="2"/>
  <c r="CS76" i="2"/>
  <c r="CS56" i="2"/>
  <c r="CP79" i="2"/>
  <c r="AH52" i="2"/>
  <c r="AQ78" i="2"/>
  <c r="AN66" i="2"/>
  <c r="AQ66" i="2"/>
  <c r="AQ77" i="2"/>
  <c r="AQ58" i="2"/>
  <c r="AT57" i="2"/>
  <c r="AW74" i="2"/>
  <c r="AH73" i="2"/>
  <c r="AH72" i="2"/>
  <c r="AH61" i="2"/>
  <c r="AN65" i="2"/>
  <c r="AT54" i="2"/>
  <c r="AT64" i="2"/>
  <c r="AW56" i="2"/>
  <c r="AW68" i="2"/>
  <c r="CG75" i="2"/>
  <c r="AH62" i="2"/>
  <c r="AH79" i="2"/>
  <c r="AH71" i="2"/>
  <c r="AH60" i="2"/>
  <c r="AK70" i="2"/>
  <c r="AQ54" i="2"/>
  <c r="AQ64" i="2"/>
  <c r="AT76" i="2"/>
  <c r="CJ52" i="2"/>
  <c r="CJ58" i="2"/>
  <c r="CJ59" i="2"/>
  <c r="CJ60" i="2"/>
  <c r="CJ61" i="2"/>
  <c r="CJ62" i="2"/>
  <c r="CJ63" i="2"/>
  <c r="CJ64" i="2"/>
  <c r="CJ65" i="2"/>
  <c r="CJ66" i="2"/>
  <c r="CJ67" i="2"/>
  <c r="CJ68" i="2"/>
  <c r="CJ69" i="2"/>
  <c r="CJ70" i="2"/>
  <c r="CJ53" i="2"/>
  <c r="CJ71" i="2"/>
  <c r="CJ72" i="2"/>
  <c r="CJ73" i="2"/>
  <c r="CJ74" i="2"/>
  <c r="CG76" i="2"/>
  <c r="CG57" i="2"/>
  <c r="CV79" i="2"/>
  <c r="AH69" i="2"/>
  <c r="AH78" i="2"/>
  <c r="AH53" i="2"/>
  <c r="AH59" i="2"/>
  <c r="AT62" i="2"/>
  <c r="CJ55" i="2"/>
  <c r="CG48" i="2"/>
  <c r="CG50" i="2"/>
  <c r="CG46" i="2"/>
  <c r="CG45" i="2"/>
  <c r="CG51" i="2"/>
  <c r="CG47" i="2"/>
  <c r="CP20" i="2"/>
  <c r="CP21" i="2"/>
  <c r="AT19" i="2"/>
  <c r="AN45" i="2"/>
  <c r="AN28" i="2"/>
  <c r="AW39" i="2"/>
  <c r="AT17" i="2"/>
  <c r="CJ26" i="2"/>
  <c r="CJ48" i="2"/>
  <c r="CJ50" i="2"/>
  <c r="CJ33" i="2"/>
  <c r="CJ38" i="2"/>
  <c r="CJ28" i="2"/>
  <c r="CJ35" i="2"/>
  <c r="CJ39" i="2"/>
  <c r="CJ34" i="2"/>
  <c r="CJ25" i="2"/>
  <c r="CJ31" i="2"/>
  <c r="CJ15" i="2"/>
  <c r="CJ27" i="2"/>
  <c r="CJ19" i="2"/>
  <c r="CJ11" i="2"/>
  <c r="CJ29" i="2"/>
  <c r="CJ42" i="2"/>
  <c r="CJ13" i="2"/>
  <c r="CJ46" i="2"/>
  <c r="CJ12" i="2"/>
  <c r="CJ32" i="2"/>
  <c r="CJ20" i="2"/>
  <c r="CJ45" i="2"/>
  <c r="CJ51" i="2"/>
  <c r="CJ14" i="2"/>
  <c r="CJ47" i="2"/>
  <c r="CJ43" i="2"/>
  <c r="CJ21" i="2"/>
  <c r="CJ18" i="2"/>
  <c r="AK77" i="2"/>
  <c r="AK64" i="2"/>
  <c r="CS52" i="2"/>
  <c r="CS58" i="2"/>
  <c r="CS59" i="2"/>
  <c r="CS60" i="2"/>
  <c r="CS61" i="2"/>
  <c r="CS62" i="2"/>
  <c r="CS63" i="2"/>
  <c r="CS64" i="2"/>
  <c r="CS65" i="2"/>
  <c r="CS66" i="2"/>
  <c r="CS67" i="2"/>
  <c r="CS68" i="2"/>
  <c r="CS69" i="2"/>
  <c r="CS70" i="2"/>
  <c r="CS53" i="2"/>
  <c r="CS71" i="2"/>
  <c r="CS72" i="2"/>
  <c r="CP74" i="2"/>
  <c r="CJ75" i="2"/>
  <c r="CV56" i="2"/>
  <c r="CP78" i="2"/>
  <c r="AN55" i="2"/>
  <c r="AW79" i="2"/>
  <c r="CS73" i="2"/>
  <c r="CM55" i="2"/>
  <c r="CG56" i="2"/>
  <c r="CS77" i="2"/>
  <c r="CM3" i="2"/>
  <c r="AN74" i="2"/>
  <c r="AN63" i="2"/>
  <c r="AT56" i="2"/>
  <c r="AW45" i="2"/>
  <c r="AW6" i="2"/>
  <c r="AW46" i="2"/>
  <c r="AW4" i="2"/>
  <c r="AW37" i="2"/>
  <c r="CV73" i="2"/>
  <c r="CP55" i="2"/>
  <c r="CJ56" i="2"/>
  <c r="CV77" i="2"/>
  <c r="AQ46" i="2"/>
  <c r="AQ4" i="2"/>
  <c r="AQ37" i="2"/>
  <c r="AT32" i="2"/>
  <c r="AT7" i="2"/>
  <c r="AT33" i="2"/>
  <c r="CG67" i="2"/>
  <c r="CG68" i="2"/>
  <c r="CG69" i="2"/>
  <c r="CG70" i="2"/>
  <c r="CG53" i="2"/>
  <c r="CG71" i="2"/>
  <c r="CG72" i="2"/>
  <c r="CG73" i="2"/>
  <c r="CS54" i="2"/>
  <c r="CM76" i="2"/>
  <c r="CG77" i="2"/>
  <c r="CS79" i="2"/>
  <c r="CG74" i="2"/>
  <c r="CS55" i="2"/>
  <c r="CM56" i="2"/>
  <c r="CG78" i="2"/>
  <c r="CS3" i="2"/>
  <c r="AQ74" i="2"/>
  <c r="AK57" i="2"/>
  <c r="AN78" i="2"/>
  <c r="AQ73" i="2"/>
  <c r="AW66" i="2"/>
  <c r="AT63" i="2"/>
  <c r="AW65" i="2"/>
  <c r="AT55" i="2"/>
  <c r="AK76" i="2"/>
  <c r="AN52" i="2"/>
  <c r="AT73" i="2"/>
  <c r="CJ54" i="2"/>
  <c r="CV75" i="2"/>
  <c r="CP57" i="2"/>
  <c r="CJ79" i="2"/>
  <c r="AW17" i="2"/>
  <c r="AW44" i="2"/>
  <c r="AW35" i="2"/>
  <c r="CM41" i="2"/>
  <c r="CM22" i="2"/>
  <c r="CM5" i="2"/>
  <c r="CM4" i="2"/>
  <c r="CM36" i="2"/>
  <c r="CM23" i="2"/>
  <c r="CM19" i="2"/>
  <c r="CM17" i="2"/>
  <c r="CM11" i="2"/>
  <c r="CM29" i="2"/>
  <c r="CM8" i="2"/>
  <c r="AQ36" i="2"/>
  <c r="AQ49" i="2"/>
  <c r="AQ50" i="2"/>
  <c r="AT20" i="2"/>
  <c r="AK47" i="2"/>
  <c r="AN20" i="2"/>
  <c r="AT12" i="2"/>
  <c r="AT36" i="2"/>
  <c r="AT49" i="2"/>
  <c r="AT50" i="2"/>
  <c r="AW32" i="2"/>
  <c r="AW7" i="2"/>
  <c r="AW40" i="2"/>
  <c r="AT46" i="2"/>
  <c r="AN26" i="2"/>
  <c r="CG33" i="2"/>
  <c r="CG38" i="2"/>
  <c r="CG28" i="2"/>
  <c r="CG35" i="2"/>
  <c r="CG39" i="2"/>
  <c r="CG34" i="2"/>
  <c r="CS8" i="2"/>
  <c r="CS42" i="2"/>
  <c r="CS13" i="2"/>
  <c r="AW19" i="2"/>
  <c r="AW28" i="2"/>
  <c r="AW12" i="2"/>
  <c r="AW36" i="2"/>
  <c r="AW49" i="2"/>
  <c r="AW50" i="2"/>
  <c r="CS16" i="2"/>
  <c r="CV21" i="2"/>
  <c r="AN33" i="2"/>
  <c r="CV18" i="2"/>
  <c r="CG25" i="2"/>
  <c r="CP18" i="2"/>
  <c r="AW26" i="2"/>
  <c r="CG16" i="2"/>
  <c r="AH24" i="2"/>
  <c r="AK46" i="2"/>
  <c r="AQ44" i="2"/>
  <c r="AT37" i="2"/>
  <c r="AT48" i="2"/>
  <c r="AT34" i="2"/>
  <c r="AQ21" i="2"/>
  <c r="AW48" i="2"/>
  <c r="AQ26" i="2"/>
  <c r="CG21" i="2"/>
  <c r="CG18" i="2"/>
  <c r="AQ8" i="2"/>
  <c r="AQ31" i="2"/>
  <c r="AK26" i="2"/>
  <c r="AN44" i="2"/>
  <c r="AN46" i="2"/>
  <c r="AH13" i="2"/>
  <c r="AQ47" i="2"/>
  <c r="AQ11" i="2"/>
  <c r="AQ24" i="2"/>
  <c r="AH18" i="2"/>
  <c r="AH42" i="2"/>
  <c r="AH9" i="2"/>
  <c r="AH15" i="2"/>
  <c r="AK7" i="2"/>
  <c r="AK33" i="2"/>
  <c r="AN23" i="2"/>
  <c r="AN10" i="2"/>
  <c r="AN38" i="2"/>
  <c r="AH49" i="2"/>
  <c r="AH50" i="2"/>
  <c r="AN32" i="2"/>
  <c r="AN7" i="2"/>
  <c r="AN36" i="2"/>
  <c r="AK25" i="2"/>
  <c r="AN35" i="2"/>
  <c r="AK12" i="2"/>
  <c r="AK36" i="2"/>
  <c r="AK49" i="2"/>
  <c r="AK50" i="2"/>
  <c r="AN6" i="2"/>
  <c r="CS15" i="2"/>
  <c r="CS37" i="2"/>
  <c r="CS40" i="2"/>
  <c r="CS6" i="2"/>
  <c r="CS30" i="2"/>
  <c r="AH12" i="2"/>
  <c r="AH36" i="2"/>
  <c r="CS46" i="2"/>
  <c r="CS12" i="2"/>
  <c r="CS32" i="2"/>
  <c r="CS20" i="2"/>
  <c r="CS45" i="2"/>
  <c r="CS51" i="2"/>
  <c r="AW10" i="2"/>
  <c r="AW38" i="2"/>
  <c r="AH47" i="2"/>
  <c r="AH11" i="2"/>
  <c r="AH34" i="2"/>
  <c r="AK48" i="2"/>
  <c r="AN12" i="2"/>
  <c r="AQ14" i="2"/>
  <c r="AQ16" i="2"/>
  <c r="AQ30" i="2"/>
  <c r="AQ39" i="2"/>
  <c r="AN4" i="2"/>
  <c r="AN48" i="2"/>
  <c r="AN43" i="2"/>
  <c r="AN41" i="2"/>
  <c r="AQ35" i="2"/>
  <c r="AT23" i="2"/>
  <c r="AT38" i="2"/>
  <c r="AW30" i="2"/>
  <c r="AK6" i="2"/>
  <c r="AN47" i="2"/>
  <c r="AN24" i="2"/>
  <c r="AQ48" i="2"/>
  <c r="CP41" i="2"/>
  <c r="CP22" i="2"/>
  <c r="CP36" i="2"/>
  <c r="AN18" i="2"/>
  <c r="AQ10" i="2"/>
  <c r="AT26" i="2"/>
  <c r="AH46" i="2"/>
  <c r="AH4" i="2"/>
  <c r="AH37" i="2"/>
  <c r="AH48" i="2"/>
  <c r="AK24" i="2"/>
  <c r="CV9" i="2"/>
  <c r="CS29" i="2"/>
  <c r="AH5" i="2"/>
  <c r="AH27" i="2"/>
  <c r="AN8" i="2"/>
  <c r="AN31" i="2"/>
  <c r="CS14" i="2"/>
  <c r="CG31" i="2"/>
  <c r="CG27" i="2"/>
  <c r="CG49" i="2"/>
  <c r="CG10" i="2"/>
  <c r="CG44" i="2"/>
  <c r="CG24" i="2"/>
  <c r="CG41" i="2"/>
  <c r="CG9" i="2"/>
  <c r="CG7" i="2"/>
  <c r="CG23" i="2"/>
  <c r="CV16" i="2"/>
  <c r="AQ40" i="2"/>
  <c r="AQ23" i="2"/>
  <c r="AQ38" i="2"/>
  <c r="CJ5" i="2"/>
  <c r="CJ4" i="2"/>
  <c r="CG19" i="2"/>
  <c r="CG11" i="2"/>
  <c r="CG29" i="2"/>
  <c r="AW8" i="2"/>
  <c r="AH17" i="2"/>
  <c r="AH44" i="2"/>
  <c r="AH35" i="2"/>
  <c r="AH21" i="2"/>
  <c r="AH8" i="2"/>
  <c r="AH22" i="2"/>
  <c r="AH31" i="2"/>
  <c r="AK4" i="2"/>
  <c r="AK37" i="2"/>
  <c r="AT47" i="2"/>
  <c r="AT24" i="2"/>
  <c r="AT40" i="2"/>
  <c r="AW29" i="2"/>
  <c r="CM31" i="2"/>
  <c r="CM27" i="2"/>
  <c r="CM49" i="2"/>
  <c r="CM10" i="2"/>
  <c r="CM44" i="2"/>
  <c r="CM24" i="2"/>
  <c r="AH51" i="2"/>
  <c r="AH26" i="2"/>
  <c r="AH45" i="2"/>
  <c r="AH19" i="2"/>
  <c r="AH6" i="2"/>
  <c r="AH28" i="2"/>
  <c r="AH43" i="2"/>
  <c r="AH29" i="2"/>
  <c r="AH41" i="2"/>
  <c r="AH25" i="2"/>
  <c r="AK45" i="2"/>
  <c r="AK19" i="2"/>
  <c r="AK13" i="2"/>
  <c r="AT14" i="2"/>
  <c r="AT16" i="2"/>
  <c r="AT30" i="2"/>
  <c r="AT39" i="2"/>
  <c r="AH20" i="2"/>
  <c r="AH23" i="2"/>
  <c r="AH10" i="2"/>
  <c r="AH38" i="2"/>
  <c r="AK23" i="2"/>
  <c r="AK38" i="2"/>
  <c r="AN49" i="2"/>
  <c r="AN50" i="2"/>
  <c r="AQ43" i="2"/>
  <c r="AQ41" i="2"/>
  <c r="AT51" i="2"/>
  <c r="AT44" i="2"/>
  <c r="CP19" i="2"/>
  <c r="CP17" i="2"/>
  <c r="AH32" i="2"/>
  <c r="AH7" i="2"/>
  <c r="AH40" i="2"/>
  <c r="AH33" i="2"/>
  <c r="AH14" i="2"/>
  <c r="AH16" i="2"/>
  <c r="AH30" i="2"/>
  <c r="AH39" i="2"/>
  <c r="AK32" i="2"/>
  <c r="AK40" i="2"/>
  <c r="AN19" i="2"/>
  <c r="AQ34" i="2"/>
  <c r="CS41" i="2"/>
  <c r="CS22" i="2"/>
  <c r="CS9" i="2"/>
  <c r="CS4" i="2"/>
  <c r="CS36" i="2"/>
  <c r="CS7" i="2"/>
  <c r="AK14" i="2"/>
  <c r="AK16" i="2"/>
  <c r="AK30" i="2"/>
  <c r="AK39" i="2"/>
  <c r="AT11" i="2"/>
  <c r="CP26" i="2"/>
  <c r="CP48" i="2"/>
  <c r="CP50" i="2"/>
  <c r="CP33" i="2"/>
  <c r="CP38" i="2"/>
  <c r="CP28" i="2"/>
  <c r="CP35" i="2"/>
  <c r="CP39" i="2"/>
  <c r="CP34" i="2"/>
  <c r="CP25" i="2"/>
  <c r="CP31" i="2"/>
  <c r="CP15" i="2"/>
  <c r="CP27" i="2"/>
  <c r="CP37" i="2"/>
  <c r="CP49" i="2"/>
  <c r="CP40" i="2"/>
  <c r="CP10" i="2"/>
  <c r="CP6" i="2"/>
  <c r="CP44" i="2"/>
  <c r="CP30" i="2"/>
  <c r="CP24" i="2"/>
  <c r="AN13" i="2"/>
  <c r="CS47" i="2"/>
  <c r="CS43" i="2"/>
  <c r="CS21" i="2"/>
  <c r="CS18" i="2"/>
  <c r="AT35" i="2"/>
  <c r="CS26" i="2"/>
  <c r="CS48" i="2"/>
  <c r="CS50" i="2"/>
  <c r="CS33" i="2"/>
  <c r="CS38" i="2"/>
  <c r="CS28" i="2"/>
  <c r="CS35" i="2"/>
  <c r="CS39" i="2"/>
  <c r="CS34" i="2"/>
  <c r="CS25" i="2"/>
  <c r="CS31" i="2"/>
  <c r="CS27" i="2"/>
  <c r="CS49" i="2"/>
  <c r="CS10" i="2"/>
  <c r="CS44" i="2"/>
  <c r="CV26" i="2"/>
  <c r="CV48" i="2"/>
  <c r="CV50" i="2"/>
  <c r="CV33" i="2"/>
  <c r="CV38" i="2"/>
  <c r="CV28" i="2"/>
  <c r="CV35" i="2"/>
  <c r="CV39" i="2"/>
  <c r="CV34" i="2"/>
  <c r="CV25" i="2"/>
  <c r="CV31" i="2"/>
  <c r="CV15" i="2"/>
  <c r="CV27" i="2"/>
  <c r="CV37" i="2"/>
  <c r="CV49" i="2"/>
  <c r="CV40" i="2"/>
  <c r="CV10" i="2"/>
  <c r="CV6" i="2"/>
  <c r="CV44" i="2"/>
  <c r="CV30" i="2"/>
  <c r="AQ7" i="2"/>
  <c r="AQ33" i="2"/>
  <c r="CG15" i="2"/>
  <c r="CG37" i="2"/>
  <c r="CG40" i="2"/>
  <c r="CG6" i="2"/>
  <c r="CG30" i="2"/>
  <c r="AK18" i="2"/>
  <c r="AK42" i="2"/>
  <c r="AK9" i="2"/>
  <c r="AK15" i="2"/>
  <c r="AT5" i="2"/>
  <c r="CJ37" i="2"/>
  <c r="CJ49" i="2"/>
  <c r="CJ40" i="2"/>
  <c r="CJ10" i="2"/>
  <c r="CJ6" i="2"/>
  <c r="CJ44" i="2"/>
  <c r="CJ30" i="2"/>
  <c r="CJ24" i="2"/>
  <c r="AK21" i="2"/>
  <c r="AK31" i="2"/>
  <c r="AQ45" i="2"/>
  <c r="AQ19" i="2"/>
  <c r="AQ6" i="2"/>
  <c r="AQ28" i="2"/>
  <c r="AT42" i="2"/>
  <c r="AW41" i="2"/>
  <c r="CJ41" i="2"/>
  <c r="CG5" i="2"/>
  <c r="CG4" i="2"/>
  <c r="CV36" i="2"/>
  <c r="CV7" i="2"/>
  <c r="CS19" i="2"/>
  <c r="CS17" i="2"/>
  <c r="CM43" i="2"/>
  <c r="CM18" i="2"/>
  <c r="AK29" i="2"/>
  <c r="AK41" i="2"/>
  <c r="CM26" i="2"/>
  <c r="CM48" i="2"/>
  <c r="CM50" i="2"/>
  <c r="CM33" i="2"/>
  <c r="CM38" i="2"/>
  <c r="CM28" i="2"/>
  <c r="CM35" i="2"/>
  <c r="CM39" i="2"/>
  <c r="CM34" i="2"/>
  <c r="CM25" i="2"/>
  <c r="CM15" i="2"/>
  <c r="CM37" i="2"/>
  <c r="CM40" i="2"/>
  <c r="CM6" i="2"/>
  <c r="CM30" i="2"/>
  <c r="CJ22" i="2"/>
  <c r="CV5" i="2"/>
  <c r="CP7" i="2"/>
  <c r="CJ17" i="2"/>
  <c r="CV11" i="2"/>
  <c r="CJ9" i="2"/>
  <c r="CV4" i="2"/>
  <c r="CP23" i="2"/>
  <c r="CJ16" i="2"/>
  <c r="CV29" i="2"/>
  <c r="CS24" i="2"/>
  <c r="CM9" i="2"/>
  <c r="CG36" i="2"/>
  <c r="CS23" i="2"/>
  <c r="CM16" i="2"/>
  <c r="CG8" i="2"/>
  <c r="CV24" i="2"/>
  <c r="CP9" i="2"/>
  <c r="CJ36" i="2"/>
  <c r="CV23" i="2"/>
  <c r="CP16" i="2"/>
  <c r="CJ8" i="2"/>
  <c r="CV41" i="2"/>
  <c r="CP5" i="2"/>
  <c r="CJ7" i="2"/>
  <c r="CV19" i="2"/>
  <c r="CP11" i="2"/>
  <c r="CV22" i="2"/>
  <c r="CP4" i="2"/>
  <c r="CJ23" i="2"/>
  <c r="CV17" i="2"/>
  <c r="CP29" i="2"/>
  <c r="CM42" i="2"/>
  <c r="CM13" i="2"/>
  <c r="CM46" i="2"/>
  <c r="CM12" i="2"/>
  <c r="CM32" i="2"/>
  <c r="CM20" i="2"/>
  <c r="CM45" i="2"/>
  <c r="CM51" i="2"/>
  <c r="CM14" i="2"/>
  <c r="CM47" i="2"/>
  <c r="CM21" i="2"/>
  <c r="CM52" i="2"/>
  <c r="CM59" i="2"/>
  <c r="CM61" i="2"/>
  <c r="CG22" i="2"/>
  <c r="CS5" i="2"/>
  <c r="CM7" i="2"/>
  <c r="CG17" i="2"/>
  <c r="CS11" i="2"/>
  <c r="AW54" i="2"/>
  <c r="AW64" i="2"/>
  <c r="AW14" i="2"/>
  <c r="AW16" i="2"/>
  <c r="AW63" i="2"/>
  <c r="AW62" i="2"/>
  <c r="AW55" i="2"/>
  <c r="AW11" i="2"/>
  <c r="AW57" i="2"/>
  <c r="AW69" i="2"/>
  <c r="AW52" i="2"/>
  <c r="AW13" i="2"/>
  <c r="AW5" i="2"/>
  <c r="AW27" i="2"/>
  <c r="AW18" i="2"/>
  <c r="AW9" i="2"/>
  <c r="AW15" i="2"/>
  <c r="AW21" i="2"/>
  <c r="AW22" i="2"/>
  <c r="AW75" i="2"/>
  <c r="AW43" i="2"/>
  <c r="AW25" i="2"/>
  <c r="AW31" i="2"/>
  <c r="AW42" i="2"/>
  <c r="AW51" i="2"/>
  <c r="AW34" i="2"/>
  <c r="AW67" i="2"/>
  <c r="AT3" i="2"/>
  <c r="AT61" i="2"/>
  <c r="AT52" i="2"/>
  <c r="AT13" i="2"/>
  <c r="AT27" i="2"/>
  <c r="AT68" i="2"/>
  <c r="AT18" i="2"/>
  <c r="AT15" i="2"/>
  <c r="AT67" i="2"/>
  <c r="AT21" i="2"/>
  <c r="AT8" i="2"/>
  <c r="AT22" i="2"/>
  <c r="AT31" i="2"/>
  <c r="AT75" i="2"/>
  <c r="AT43" i="2"/>
  <c r="AT9" i="2"/>
  <c r="AT10" i="2"/>
  <c r="AQ51" i="2"/>
  <c r="AQ57" i="2"/>
  <c r="AQ69" i="2"/>
  <c r="AQ52" i="2"/>
  <c r="AQ13" i="2"/>
  <c r="AQ5" i="2"/>
  <c r="AQ27" i="2"/>
  <c r="AQ56" i="2"/>
  <c r="AQ18" i="2"/>
  <c r="AQ42" i="2"/>
  <c r="AQ9" i="2"/>
  <c r="AQ76" i="2"/>
  <c r="AQ67" i="2"/>
  <c r="AQ75" i="2"/>
  <c r="AQ29" i="2"/>
  <c r="AQ25" i="2"/>
  <c r="AQ15" i="2"/>
  <c r="AN54" i="2"/>
  <c r="AN39" i="2"/>
  <c r="AN51" i="2"/>
  <c r="AN17" i="2"/>
  <c r="AN76" i="2"/>
  <c r="AN67" i="2"/>
  <c r="AN21" i="2"/>
  <c r="AN22" i="2"/>
  <c r="AN11" i="2"/>
  <c r="AN34" i="2"/>
  <c r="AN57" i="2"/>
  <c r="AN69" i="2"/>
  <c r="AN5" i="2"/>
  <c r="AN27" i="2"/>
  <c r="AN56" i="2"/>
  <c r="AN68" i="2"/>
  <c r="AN9" i="2"/>
  <c r="AN75" i="2"/>
  <c r="AN25" i="2"/>
  <c r="AN29" i="2"/>
  <c r="AK54" i="2"/>
  <c r="AK74" i="2"/>
  <c r="AK63" i="2"/>
  <c r="AK51" i="2"/>
  <c r="AK17" i="2"/>
  <c r="AK44" i="2"/>
  <c r="AK35" i="2"/>
  <c r="AK55" i="2"/>
  <c r="AK65" i="2"/>
  <c r="AK69" i="2"/>
  <c r="AK5" i="2"/>
  <c r="AK56" i="2"/>
  <c r="AK68" i="2"/>
  <c r="AK67" i="2"/>
  <c r="AK8" i="2"/>
  <c r="AK22" i="2"/>
  <c r="AK75" i="2"/>
  <c r="AK66" i="2"/>
  <c r="AK43" i="2"/>
  <c r="AK34" i="2"/>
  <c r="AN15" i="2"/>
  <c r="AW24" i="2"/>
  <c r="AQ17" i="2"/>
  <c r="AK20" i="2"/>
  <c r="AT58" i="2"/>
  <c r="AT25" i="2"/>
  <c r="AN30" i="2"/>
  <c r="AW23" i="2"/>
  <c r="AQ12" i="2"/>
  <c r="AK52" i="2"/>
  <c r="AK10" i="2"/>
  <c r="AT4" i="2"/>
  <c r="AN42" i="2"/>
  <c r="AW47" i="2"/>
  <c r="AQ63" i="2"/>
  <c r="AN40" i="2"/>
  <c r="AT29" i="2"/>
  <c r="AN14" i="2"/>
  <c r="AW61" i="2"/>
  <c r="AQ22" i="2"/>
  <c r="AK11" i="2"/>
  <c r="AT45" i="2"/>
  <c r="AN60" i="2"/>
  <c r="AK27" i="2"/>
  <c r="AT41" i="2"/>
  <c r="AN16" i="2"/>
  <c r="AW20" i="2"/>
  <c r="AQ59" i="2"/>
  <c r="AT65" i="2"/>
  <c r="AT66" i="2"/>
  <c r="AQ53" i="2"/>
  <c r="CX12" i="2" l="1"/>
  <c r="CX14" i="2"/>
  <c r="CX13" i="2"/>
  <c r="CX15" i="2"/>
  <c r="CX25" i="2"/>
  <c r="CX31" i="2"/>
  <c r="CX18" i="2"/>
  <c r="CX30" i="2"/>
  <c r="CX11" i="2"/>
  <c r="CX21" i="2"/>
  <c r="CX19" i="2"/>
  <c r="CX28" i="2"/>
  <c r="CX16" i="2"/>
  <c r="CX22" i="2"/>
  <c r="CX17" i="2"/>
  <c r="CX24" i="2"/>
  <c r="CX29" i="2"/>
  <c r="CX5" i="2"/>
  <c r="CX20" i="2"/>
  <c r="CX32" i="2"/>
  <c r="CX27" i="2"/>
  <c r="CX26" i="2"/>
  <c r="CX23" i="2"/>
  <c r="CX4" i="2"/>
  <c r="CY4" i="2" s="1"/>
  <c r="DA4" i="2" s="1"/>
  <c r="CX9" i="2"/>
  <c r="CX6" i="2"/>
  <c r="CX7" i="2"/>
  <c r="CX10" i="2"/>
  <c r="CX8" i="2"/>
  <c r="CY19" i="2" l="1"/>
  <c r="DA19" i="2" s="1"/>
  <c r="CY32" i="2"/>
  <c r="DA32" i="2" s="1"/>
  <c r="CY20" i="2"/>
  <c r="DA20" i="2" s="1"/>
  <c r="CY31" i="2"/>
  <c r="DA31" i="2" s="1"/>
  <c r="CY26" i="2"/>
  <c r="DA26" i="2" s="1"/>
  <c r="CY5" i="2"/>
  <c r="DA5" i="2" s="1"/>
  <c r="CY16" i="2"/>
  <c r="DA16" i="2" s="1"/>
  <c r="CY27" i="2"/>
  <c r="DA27" i="2" s="1"/>
  <c r="CY30" i="2"/>
  <c r="DA30" i="2" s="1"/>
  <c r="CY28" i="2"/>
  <c r="DA28" i="2" s="1"/>
  <c r="CY21" i="2"/>
  <c r="DA21" i="2" s="1"/>
  <c r="CY29" i="2"/>
  <c r="DA29" i="2" s="1"/>
  <c r="CY7" i="2"/>
  <c r="DA7" i="2" s="1"/>
  <c r="CY12" i="2"/>
  <c r="DA12" i="2" s="1"/>
  <c r="CY6" i="2"/>
  <c r="DA6" i="2" s="1"/>
  <c r="CY13" i="2"/>
  <c r="DA13" i="2" s="1"/>
  <c r="CY23" i="2"/>
  <c r="DA23" i="2" s="1"/>
  <c r="CY11" i="2"/>
  <c r="DA11" i="2" s="1"/>
  <c r="CY18" i="2"/>
  <c r="DA18" i="2" s="1"/>
  <c r="CY8" i="2"/>
  <c r="DA8" i="2" s="1"/>
  <c r="CY15" i="2"/>
  <c r="DA15" i="2" s="1"/>
  <c r="CY10" i="2"/>
  <c r="DA10" i="2" s="1"/>
  <c r="CY25" i="2"/>
  <c r="DA25" i="2" s="1"/>
  <c r="CY24" i="2"/>
  <c r="DA24" i="2" s="1"/>
  <c r="CY17" i="2"/>
  <c r="DA17" i="2" s="1"/>
  <c r="CY9" i="2"/>
  <c r="DA9" i="2" s="1"/>
  <c r="CY22" i="2"/>
  <c r="DA22" i="2" s="1"/>
  <c r="CY14" i="2"/>
  <c r="DA14" i="2" s="1"/>
</calcChain>
</file>

<file path=xl/sharedStrings.xml><?xml version="1.0" encoding="utf-8"?>
<sst xmlns="http://schemas.openxmlformats.org/spreadsheetml/2006/main" count="537" uniqueCount="300">
  <si>
    <t>Name</t>
  </si>
  <si>
    <t>L2FC</t>
  </si>
  <si>
    <t>AH1</t>
  </si>
  <si>
    <t>AH2</t>
  </si>
  <si>
    <t>AH3</t>
  </si>
  <si>
    <t>AN1</t>
  </si>
  <si>
    <t>AN2</t>
  </si>
  <si>
    <t>AN3</t>
  </si>
  <si>
    <t>BH1</t>
  </si>
  <si>
    <t>BH2</t>
  </si>
  <si>
    <t>BH3</t>
  </si>
  <si>
    <t>BN1</t>
  </si>
  <si>
    <t>BN2</t>
  </si>
  <si>
    <t>BN3</t>
  </si>
  <si>
    <t>CH1</t>
  </si>
  <si>
    <t>CH2</t>
  </si>
  <si>
    <t>CH3</t>
  </si>
  <si>
    <t>CN1</t>
  </si>
  <si>
    <t>CN2</t>
  </si>
  <si>
    <t>CN3</t>
  </si>
  <si>
    <t>DH1</t>
  </si>
  <si>
    <t>DH2</t>
  </si>
  <si>
    <t>DH3</t>
  </si>
  <si>
    <t>DN1</t>
  </si>
  <si>
    <t>DN2</t>
  </si>
  <si>
    <t>DN3</t>
  </si>
  <si>
    <t>EH1</t>
  </si>
  <si>
    <t>EH2</t>
  </si>
  <si>
    <t>EN1</t>
  </si>
  <si>
    <t>EN2</t>
  </si>
  <si>
    <t>SD</t>
  </si>
  <si>
    <t>mean</t>
  </si>
  <si>
    <t>CV</t>
  </si>
  <si>
    <t>ENSG00000013275</t>
  </si>
  <si>
    <t>PSMC4</t>
  </si>
  <si>
    <t>Proteasome (prosome, macropain) 26S subunit, ATPase, 4</t>
  </si>
  <si>
    <t>ENSG00000023330</t>
  </si>
  <si>
    <t>ALAS1</t>
  </si>
  <si>
    <t>Aminolevulinate, delta-, synthase 1</t>
  </si>
  <si>
    <t>ENSG00000047315</t>
  </si>
  <si>
    <t>POLR2B</t>
  </si>
  <si>
    <t>RNA polymerase II subunit B</t>
  </si>
  <si>
    <t>ENSG00000054611</t>
  </si>
  <si>
    <t>TBC1D22A</t>
  </si>
  <si>
    <t>TBC1 domain family member 22A</t>
  </si>
  <si>
    <t>ENSG00000060339</t>
  </si>
  <si>
    <t>CCAR1</t>
  </si>
  <si>
    <t>cell division cycle and apoptosis regulator 1</t>
  </si>
  <si>
    <t>ENSG00000072274</t>
  </si>
  <si>
    <t>TFRC</t>
  </si>
  <si>
    <t>Transferrin receptor (p90, CD71)</t>
  </si>
  <si>
    <t>ENSG00000072609</t>
  </si>
  <si>
    <t>CHFR</t>
  </si>
  <si>
    <t>checkpoint with forkhead and ring finger domains</t>
  </si>
  <si>
    <t>ENSG00000073578</t>
  </si>
  <si>
    <t>SDHA</t>
  </si>
  <si>
    <t>Succinate dehydrogenase complex, subunit A, favoprotein (Fp)</t>
  </si>
  <si>
    <t>ENSG00000075624</t>
  </si>
  <si>
    <t>ACTB</t>
  </si>
  <si>
    <t>Beta Actin</t>
  </si>
  <si>
    <t>ENSG00000079277</t>
  </si>
  <si>
    <t>MKNK1</t>
  </si>
  <si>
    <t>MAP kinase interacting serine/threonine kinase 1</t>
  </si>
  <si>
    <t>ENSG00000089053</t>
  </si>
  <si>
    <t>ANAPC5</t>
  </si>
  <si>
    <t>anaphase promoting complex subunit 5</t>
  </si>
  <si>
    <t>ENSG00000089157</t>
  </si>
  <si>
    <t>RPLP0</t>
  </si>
  <si>
    <t>Ribosomal protein, large, P0</t>
  </si>
  <si>
    <t>ENSG00000096384</t>
  </si>
  <si>
    <t>HSP90AB1</t>
  </si>
  <si>
    <t>Heat shock protein 90 kDa alpha (cytosolic), class B member 1</t>
  </si>
  <si>
    <t>ENSG00000099940</t>
  </si>
  <si>
    <t>SNAP29</t>
  </si>
  <si>
    <t>synaptosome associated protein 29</t>
  </si>
  <si>
    <t>ENSG00000100083</t>
  </si>
  <si>
    <t>GGA1</t>
  </si>
  <si>
    <t>golgi associated, gamma adaptin ear containing, ARF binding protein 1</t>
  </si>
  <si>
    <t>ENSG00000102144</t>
  </si>
  <si>
    <t>PGK1</t>
  </si>
  <si>
    <t>Phosphoglycerate kinase 1</t>
  </si>
  <si>
    <t>ENSG00000103202</t>
  </si>
  <si>
    <t>NME4</t>
  </si>
  <si>
    <t>NME/NM23 nucleoside diphosphate kinase 4</t>
  </si>
  <si>
    <t>ENSG00000103544</t>
  </si>
  <si>
    <t>C16orf62</t>
  </si>
  <si>
    <t>chromosome 16 open reading frame 62</t>
  </si>
  <si>
    <t>ENSG00000110200</t>
  </si>
  <si>
    <t>ANAPC15</t>
  </si>
  <si>
    <t>anaphase promoting complex subunit 15</t>
  </si>
  <si>
    <t>ENSG00000111640</t>
  </si>
  <si>
    <t>GAPDH</t>
  </si>
  <si>
    <t>Glyceraldehyde-3-phosphate dehydrogenase</t>
  </si>
  <si>
    <t>ENSG00000111786</t>
  </si>
  <si>
    <t>SRSF9</t>
  </si>
  <si>
    <t>Serine/arginine-rich splicing factor 9</t>
  </si>
  <si>
    <t>ENSG00000112592</t>
  </si>
  <si>
    <t>TBP</t>
  </si>
  <si>
    <t>TATA box binding protein</t>
  </si>
  <si>
    <t>ENSG00000124762</t>
  </si>
  <si>
    <t>CDKN1A</t>
  </si>
  <si>
    <t>Cyclin-dependent kinase inhibitor 1A (p21, Cip1)</t>
  </si>
  <si>
    <t>ENSG00000126391</t>
  </si>
  <si>
    <t>FRMD8</t>
  </si>
  <si>
    <t>FERM domain containing 8</t>
  </si>
  <si>
    <t>ENSG00000130640</t>
  </si>
  <si>
    <t>TUBGCP2</t>
  </si>
  <si>
    <t>tubulin gamma complex associated protein 2</t>
  </si>
  <si>
    <t>ENSG00000131469</t>
  </si>
  <si>
    <t>60S large ribosomal protein L27</t>
  </si>
  <si>
    <t>ENSG00000132780</t>
  </si>
  <si>
    <t>NASP</t>
  </si>
  <si>
    <t>nuclear autoantigenic sperm protein</t>
  </si>
  <si>
    <t>ENSG00000133704</t>
  </si>
  <si>
    <t>IPO8</t>
  </si>
  <si>
    <t>Importin 8</t>
  </si>
  <si>
    <t>ENSG00000134333</t>
  </si>
  <si>
    <t>LDHA</t>
  </si>
  <si>
    <t>Lactate dehydrogenase A</t>
  </si>
  <si>
    <t>ENSG00000134644</t>
  </si>
  <si>
    <t>PUM1</t>
  </si>
  <si>
    <t>Pumilio RNA-binding family member 1</t>
  </si>
  <si>
    <t>ENSG00000137500</t>
  </si>
  <si>
    <t>CCDC90B</t>
  </si>
  <si>
    <t>coiled-coil domain containing 90B</t>
  </si>
  <si>
    <t>ENSG00000138375</t>
  </si>
  <si>
    <t>SMARCAL1</t>
  </si>
  <si>
    <t>SWI/SNF related, matrix associated, actin dependent regulator of chromatin, subfamily a like 1</t>
  </si>
  <si>
    <t>ENSG00000139644</t>
  </si>
  <si>
    <t>TMBIM6</t>
  </si>
  <si>
    <t>Transmembrane BAX inhibitor motif containing 6 1 isoform 1</t>
  </si>
  <si>
    <t>ENSG00000142541</t>
  </si>
  <si>
    <t>RPL13A</t>
  </si>
  <si>
    <t>Ribosomal protein L13a</t>
  </si>
  <si>
    <t>ENSG00000142784</t>
  </si>
  <si>
    <t>WDTC1</t>
  </si>
  <si>
    <t>WD and tetratricopeptide repeats 1</t>
  </si>
  <si>
    <t>ENSG00000143947</t>
  </si>
  <si>
    <t>RPS27A</t>
  </si>
  <si>
    <t>Ubiquitin-40S ribosomal protein S27a precursor</t>
  </si>
  <si>
    <t>ENSG00000144028</t>
  </si>
  <si>
    <t>SNRNP200</t>
  </si>
  <si>
    <t>small nuclear ribonucleoprotein U5 subunit 200</t>
  </si>
  <si>
    <t>ENSG00000147140</t>
  </si>
  <si>
    <t>NONO</t>
  </si>
  <si>
    <t>Non-POU domain containing, octamer-binding</t>
  </si>
  <si>
    <t>ENSG00000148606</t>
  </si>
  <si>
    <t>POLR3A</t>
  </si>
  <si>
    <t>RNA polymerase III subunit A</t>
  </si>
  <si>
    <t>ENSG00000148634</t>
  </si>
  <si>
    <t>HERC4</t>
  </si>
  <si>
    <t>HECT and RLD domain containing E3 ubiquitin protein ligase 4</t>
  </si>
  <si>
    <t>ENSG00000150991</t>
  </si>
  <si>
    <t>UBC</t>
  </si>
  <si>
    <t>Ubiquitin C</t>
  </si>
  <si>
    <t>ENSG00000152104</t>
  </si>
  <si>
    <t>PTPN14</t>
  </si>
  <si>
    <t>protein tyrosine phosphatase, non-receptor type 14</t>
  </si>
  <si>
    <t>ENSG00000156482</t>
  </si>
  <si>
    <t>RPL30</t>
  </si>
  <si>
    <t>Ribosomal protein L30</t>
  </si>
  <si>
    <t>ENSG00000158987</t>
  </si>
  <si>
    <t>RAPGEF6</t>
  </si>
  <si>
    <t>Rap guanine nucleotide exchange factor 6</t>
  </si>
  <si>
    <t>ENSG00000160211</t>
  </si>
  <si>
    <t>G6PD</t>
  </si>
  <si>
    <t>Glucose-6-phosphate dehydrogenase</t>
  </si>
  <si>
    <t>ENSG00000160214</t>
  </si>
  <si>
    <t>RRP1</t>
  </si>
  <si>
    <t>ribosomal RNA processing 1</t>
  </si>
  <si>
    <t>ENSG00000160783</t>
  </si>
  <si>
    <t>PMF1</t>
  </si>
  <si>
    <t>polyamine modulated factor 1</t>
  </si>
  <si>
    <t>ENSG00000162924</t>
  </si>
  <si>
    <t>REL</t>
  </si>
  <si>
    <t>REL proto-oncogene, NF-kB subunit</t>
  </si>
  <si>
    <t>ENSG00000163681</t>
  </si>
  <si>
    <t>SLMAP</t>
  </si>
  <si>
    <t>sarcolemma associated protein</t>
  </si>
  <si>
    <t>ENSG00000163798</t>
  </si>
  <si>
    <t>SLC4A1AP</t>
  </si>
  <si>
    <t>solute carrier family 4 member 1 adaptor protein</t>
  </si>
  <si>
    <t>ENSG00000164924</t>
  </si>
  <si>
    <t>YWHAZ</t>
  </si>
  <si>
    <t>Tyrosine 3-monooxygenase/tryptophan 5-monooxygenase activation protein, zeta</t>
  </si>
  <si>
    <t>ENSG00000165704</t>
  </si>
  <si>
    <t>HPRT1</t>
  </si>
  <si>
    <t>Hypoxanthine phosphoribosyltransferase 1</t>
  </si>
  <si>
    <t>ENSG00000166710</t>
  </si>
  <si>
    <t>B2M</t>
  </si>
  <si>
    <t>Beta-2-microglobulin</t>
  </si>
  <si>
    <t>ENSG00000167770</t>
  </si>
  <si>
    <t>OTUB1</t>
  </si>
  <si>
    <t>OTU deubiquitinase, ubiquitin aldehyde binding 1</t>
  </si>
  <si>
    <t>ENSG00000169084</t>
  </si>
  <si>
    <t>DHRSX</t>
  </si>
  <si>
    <t>dehydrogenase/reductase X-linked</t>
  </si>
  <si>
    <t>ENSG00000169919</t>
  </si>
  <si>
    <t>GUSB</t>
  </si>
  <si>
    <t>Glucuronidase, beta</t>
  </si>
  <si>
    <t>ENSG00000171960</t>
  </si>
  <si>
    <t>PPIH</t>
  </si>
  <si>
    <t>Peptidylprolyl isomerase H (cyclophilin H)</t>
  </si>
  <si>
    <t>ENSG00000172586</t>
  </si>
  <si>
    <t>CHCHD1</t>
  </si>
  <si>
    <t>Coiled-coil-helix-coiled-coil-helix domain-containing protein 1</t>
  </si>
  <si>
    <t>ENSG00000175414</t>
  </si>
  <si>
    <t>ARL10</t>
  </si>
  <si>
    <t>ADP ribosylation factor like GTPase 10</t>
  </si>
  <si>
    <t>ENSG00000179134</t>
  </si>
  <si>
    <t>SAMD4B</t>
  </si>
  <si>
    <t>sterile alpha motif domain containing 4B</t>
  </si>
  <si>
    <t>ENSG00000179361</t>
  </si>
  <si>
    <t>ARID3B</t>
  </si>
  <si>
    <t>AT-rich interaction domain 3B</t>
  </si>
  <si>
    <t>ENSG00000183323</t>
  </si>
  <si>
    <t>CCDC125</t>
  </si>
  <si>
    <t>coiled-coil domain containing 125</t>
  </si>
  <si>
    <t>ENSG00000185900</t>
  </si>
  <si>
    <t>POMK</t>
  </si>
  <si>
    <t>protein-O-mannose kinase</t>
  </si>
  <si>
    <t>ENSG00000196230</t>
  </si>
  <si>
    <t>TUBB</t>
  </si>
  <si>
    <t>Tubulin beta chain isoform a</t>
  </si>
  <si>
    <t>ENSG00000196262</t>
  </si>
  <si>
    <t>PPIA</t>
  </si>
  <si>
    <t>Peptidylprolyl isomerase A (cyclophilin A)</t>
  </si>
  <si>
    <t>ENSG00000198131</t>
  </si>
  <si>
    <t>ZNF544</t>
  </si>
  <si>
    <t>zinc finger protein 544</t>
  </si>
  <si>
    <t>ENSG00000198863</t>
  </si>
  <si>
    <t>RUNDC1</t>
  </si>
  <si>
    <t>RUN domain containing 1</t>
  </si>
  <si>
    <t>ENSG00000204842</t>
  </si>
  <si>
    <t>ATXN2</t>
  </si>
  <si>
    <t>ataxin 2</t>
  </si>
  <si>
    <t>ENSG00000206573</t>
  </si>
  <si>
    <t>THUMPD3-AS1</t>
  </si>
  <si>
    <t>THUMPD3 antisense RNA 1</t>
  </si>
  <si>
    <t>ENSG00000213246</t>
  </si>
  <si>
    <t>SUPT4H1</t>
  </si>
  <si>
    <t>SPT4 homolog, DSIF elongation factor subunit</t>
  </si>
  <si>
    <t>ENSG00000231500</t>
  </si>
  <si>
    <t>RPS18</t>
  </si>
  <si>
    <t>Ribosomal protein S18</t>
  </si>
  <si>
    <t>ENSG00000256269</t>
  </si>
  <si>
    <t>HMBS</t>
  </si>
  <si>
    <t>Hydroxymethylbilane synthase</t>
  </si>
  <si>
    <t>ENSG00000257621</t>
  </si>
  <si>
    <t>PSMA3-AS1</t>
  </si>
  <si>
    <t>PSMA3 antisense RNA 1</t>
  </si>
  <si>
    <t>ENSG00000265148</t>
  </si>
  <si>
    <t>TSPOAP1-AS1</t>
  </si>
  <si>
    <t>TSPOAP1 antisense RNA 1</t>
  </si>
  <si>
    <t>C3orf49</t>
  </si>
  <si>
    <t>chromosome 3 open reading frame 49</t>
  </si>
  <si>
    <t>NA</t>
  </si>
  <si>
    <t>HBB</t>
  </si>
  <si>
    <t>Hemoglobin, beta</t>
  </si>
  <si>
    <t>RNA18SN1</t>
  </si>
  <si>
    <t>18S ribosomal RNA N1</t>
  </si>
  <si>
    <t>Sda</t>
  </si>
  <si>
    <t>meana</t>
  </si>
  <si>
    <t>Cva</t>
  </si>
  <si>
    <t>SDb</t>
  </si>
  <si>
    <t>meanb</t>
  </si>
  <si>
    <t>CVb</t>
  </si>
  <si>
    <t>SDc</t>
  </si>
  <si>
    <t>meanc</t>
  </si>
  <si>
    <t>CVc</t>
  </si>
  <si>
    <t>SDd</t>
  </si>
  <si>
    <t>meand</t>
  </si>
  <si>
    <t>CVd</t>
  </si>
  <si>
    <t>Sde</t>
  </si>
  <si>
    <t>meane</t>
  </si>
  <si>
    <t>Cve</t>
  </si>
  <si>
    <t>Rank sum</t>
  </si>
  <si>
    <t>RPL27</t>
  </si>
  <si>
    <t>padj</t>
  </si>
  <si>
    <t>pvalue</t>
  </si>
  <si>
    <t>lfcSE</t>
  </si>
  <si>
    <t>baseMean</t>
  </si>
  <si>
    <t>Geneid</t>
  </si>
  <si>
    <t>GeneSym</t>
  </si>
  <si>
    <t>TPM</t>
  </si>
  <si>
    <t>DESeq2</t>
  </si>
  <si>
    <t>ABCDE</t>
  </si>
  <si>
    <t>A</t>
  </si>
  <si>
    <t>B</t>
  </si>
  <si>
    <t>C</t>
  </si>
  <si>
    <t>D</t>
  </si>
  <si>
    <t>E</t>
  </si>
  <si>
    <t># of CV&lt;15%</t>
  </si>
  <si>
    <t>Rank FC (dvide by FC closest to 0)</t>
  </si>
  <si>
    <t>avCV (average CV of only CV &lt;0.15)</t>
  </si>
  <si>
    <t>Rank CV (dvide by smallest avCV)</t>
  </si>
  <si>
    <t>Final Rank</t>
  </si>
  <si>
    <t>Arbitrary scoring</t>
  </si>
  <si>
    <t>Additional File 3. Ranking of normalised counts of RNAseq data of Nx-hADSC and Hx-hADSC curated for selected HKG candidates and calculated for CV.</t>
  </si>
  <si>
    <t>Normalised counts expressed in transcripts per million (TPM), and DESeq2-normalised counts (L2FC) from Nx-hADSC and Hx-hADSC RNAseq data of 5 donor cell lines (A,B,C,D,E) were curated for selected HKG candidates and calculated for CV. Both CV and normalised counts were used to rank HKG candidates.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</si>
</sst>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2" fontId="5" fillId="6" borderId="1" xfId="1" applyNumberFormat="1" applyFont="1" applyFill="1" applyBorder="1" applyAlignment="1">
      <alignment horizontal="center"/>
    </xf>
    <xf numFmtId="2" fontId="5" fillId="6" borderId="1" xfId="0" applyNumberFormat="1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165" fontId="4" fillId="6" borderId="1" xfId="0" applyNumberFormat="1" applyFont="1" applyFill="1" applyBorder="1" applyAlignment="1">
      <alignment horizontal="center"/>
    </xf>
    <xf numFmtId="2" fontId="4" fillId="6" borderId="1" xfId="1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165" fontId="6" fillId="6" borderId="1" xfId="0" applyNumberFormat="1" applyFont="1" applyFill="1" applyBorder="1" applyAlignment="1">
      <alignment horizontal="center"/>
    </xf>
    <xf numFmtId="2" fontId="6" fillId="6" borderId="1" xfId="1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2" fontId="7" fillId="3" borderId="1" xfId="1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1" fontId="4" fillId="6" borderId="1" xfId="0" applyNumberFormat="1" applyFont="1" applyFill="1" applyBorder="1" applyAlignment="1">
      <alignment horizontal="center"/>
    </xf>
    <xf numFmtId="1" fontId="6" fillId="6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1" fontId="4" fillId="7" borderId="1" xfId="0" applyNumberFormat="1" applyFont="1" applyFill="1" applyBorder="1" applyAlignment="1">
      <alignment horizontal="center"/>
    </xf>
    <xf numFmtId="165" fontId="4" fillId="7" borderId="1" xfId="0" applyNumberFormat="1" applyFont="1" applyFill="1" applyBorder="1" applyAlignment="1">
      <alignment horizontal="center"/>
    </xf>
    <xf numFmtId="2" fontId="4" fillId="7" borderId="1" xfId="1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164" fontId="4" fillId="7" borderId="1" xfId="1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5" fillId="6" borderId="2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4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165" fontId="4" fillId="9" borderId="1" xfId="0" applyNumberFormat="1" applyFont="1" applyFill="1" applyBorder="1" applyAlignment="1">
      <alignment horizontal="center"/>
    </xf>
    <xf numFmtId="2" fontId="4" fillId="9" borderId="1" xfId="1" applyNumberFormat="1" applyFont="1" applyFill="1" applyBorder="1" applyAlignment="1">
      <alignment horizontal="center"/>
    </xf>
    <xf numFmtId="164" fontId="4" fillId="9" borderId="1" xfId="1" applyNumberFormat="1" applyFont="1" applyFill="1" applyBorder="1" applyAlignment="1">
      <alignment horizontal="center"/>
    </xf>
    <xf numFmtId="2" fontId="4" fillId="10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2" fontId="4" fillId="8" borderId="1" xfId="0" applyNumberFormat="1" applyFont="1" applyFill="1" applyBorder="1" applyAlignment="1">
      <alignment horizont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165" fontId="8" fillId="4" borderId="1" xfId="0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0" fontId="8" fillId="5" borderId="1" xfId="0" applyFont="1" applyFill="1" applyBorder="1"/>
    <xf numFmtId="0" fontId="8" fillId="5" borderId="1" xfId="0" applyFon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center"/>
    </xf>
    <xf numFmtId="165" fontId="8" fillId="5" borderId="1" xfId="0" applyNumberFormat="1" applyFont="1" applyFill="1" applyBorder="1" applyAlignment="1">
      <alignment horizontal="center"/>
    </xf>
    <xf numFmtId="2" fontId="8" fillId="5" borderId="1" xfId="1" applyNumberFormat="1" applyFont="1" applyFill="1" applyBorder="1" applyAlignment="1">
      <alignment horizontal="center"/>
    </xf>
    <xf numFmtId="2" fontId="8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6" fillId="0" borderId="0" xfId="0" applyFont="1"/>
    <xf numFmtId="0" fontId="7" fillId="0" borderId="0" xfId="0" applyFont="1"/>
    <xf numFmtId="164" fontId="4" fillId="9" borderId="4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6" borderId="4" xfId="0" applyNumberFormat="1" applyFont="1" applyFill="1" applyBorder="1" applyAlignment="1">
      <alignment horizontal="center"/>
    </xf>
    <xf numFmtId="164" fontId="4" fillId="6" borderId="4" xfId="0" applyNumberFormat="1" applyFont="1" applyFill="1" applyBorder="1" applyAlignment="1">
      <alignment horizontal="center"/>
    </xf>
    <xf numFmtId="164" fontId="6" fillId="6" borderId="4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/>
    </xf>
    <xf numFmtId="164" fontId="8" fillId="3" borderId="4" xfId="0" applyNumberFormat="1" applyFont="1" applyFill="1" applyBorder="1" applyAlignment="1">
      <alignment horizontal="center"/>
    </xf>
    <xf numFmtId="164" fontId="8" fillId="4" borderId="4" xfId="0" applyNumberFormat="1" applyFont="1" applyFill="1" applyBorder="1" applyAlignment="1">
      <alignment horizontal="center"/>
    </xf>
    <xf numFmtId="164" fontId="8" fillId="5" borderId="4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1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7" borderId="3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</cellXfs>
  <cellStyles count="3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Normal" xfId="0" builtinId="0"/>
    <cellStyle name="Per 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879E-258F-8948-83BF-65B4700F738F}">
  <dimension ref="A1:K14"/>
  <sheetViews>
    <sheetView tabSelected="1" workbookViewId="0">
      <selection activeCell="H16" sqref="H16"/>
    </sheetView>
  </sheetViews>
  <sheetFormatPr baseColWidth="10" defaultRowHeight="16" x14ac:dyDescent="0.2"/>
  <sheetData>
    <row r="1" spans="1:11" ht="16" customHeight="1" x14ac:dyDescent="0.2">
      <c r="A1" s="123" t="s">
        <v>298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6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ht="16" customHeight="1" x14ac:dyDescent="0.2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16" customHeight="1" x14ac:dyDescent="0.2">
      <c r="A4" s="117" t="s">
        <v>299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1" ht="1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</row>
    <row r="6" spans="1:11" ht="16" customHeight="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</row>
    <row r="7" spans="1:11" ht="16" customHeight="1" x14ac:dyDescent="0.2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</row>
    <row r="8" spans="1:11" ht="16" customHeight="1" x14ac:dyDescent="0.2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</row>
    <row r="9" spans="1:11" ht="16" customHeight="1" x14ac:dyDescent="0.2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</row>
    <row r="10" spans="1:11" ht="16" customHeight="1" x14ac:dyDescent="0.2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</row>
    <row r="11" spans="1:11" ht="16" customHeight="1" x14ac:dyDescent="0.2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</row>
    <row r="12" spans="1:11" ht="16" customHeight="1" x14ac:dyDescent="0.2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1" ht="16" customHeight="1" x14ac:dyDescent="0.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</row>
    <row r="14" spans="1:11" ht="16" customHeight="1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</row>
  </sheetData>
  <mergeCells count="2">
    <mergeCell ref="A1:K3"/>
    <mergeCell ref="A4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ED29-D8B0-5E41-AE65-A429C63E43A9}">
  <dimension ref="A1:DB79"/>
  <sheetViews>
    <sheetView zoomScale="90" zoomScaleNormal="90" workbookViewId="0">
      <selection activeCell="K34" sqref="K34"/>
    </sheetView>
  </sheetViews>
  <sheetFormatPr baseColWidth="10" defaultRowHeight="14" x14ac:dyDescent="0.2"/>
  <cols>
    <col min="1" max="1" width="15.1640625" style="1" bestFit="1" customWidth="1"/>
    <col min="2" max="2" width="66.33203125" style="1" bestFit="1" customWidth="1"/>
    <col min="3" max="3" width="11.83203125" style="2" bestFit="1" customWidth="1"/>
    <col min="4" max="6" width="5" style="46" bestFit="1" customWidth="1"/>
    <col min="7" max="9" width="4.1640625" style="46" bestFit="1" customWidth="1"/>
    <col min="10" max="12" width="5" style="46" bestFit="1" customWidth="1"/>
    <col min="13" max="15" width="4.1640625" style="46" bestFit="1" customWidth="1"/>
    <col min="16" max="18" width="5" style="46" bestFit="1" customWidth="1"/>
    <col min="19" max="20" width="4.1640625" style="46" bestFit="1" customWidth="1"/>
    <col min="21" max="24" width="5" style="46" bestFit="1" customWidth="1"/>
    <col min="25" max="27" width="4.5" style="46" bestFit="1" customWidth="1"/>
    <col min="28" max="29" width="5" style="46" bestFit="1" customWidth="1"/>
    <col min="30" max="31" width="4" style="46" bestFit="1" customWidth="1"/>
    <col min="32" max="32" width="6.5" style="46" bestFit="1" customWidth="1"/>
    <col min="33" max="33" width="6.5" style="47" bestFit="1" customWidth="1"/>
    <col min="34" max="34" width="6.5" style="48" bestFit="1" customWidth="1"/>
    <col min="35" max="36" width="7.1640625" style="3" bestFit="1" customWidth="1"/>
    <col min="37" max="37" width="6.5" style="49" bestFit="1" customWidth="1"/>
    <col min="38" max="39" width="7.1640625" style="3" bestFit="1" customWidth="1"/>
    <col min="40" max="40" width="6.5" style="49" bestFit="1" customWidth="1"/>
    <col min="41" max="42" width="7.1640625" style="3" bestFit="1" customWidth="1"/>
    <col min="43" max="43" width="6.5" style="49" bestFit="1" customWidth="1"/>
    <col min="44" max="44" width="6.33203125" style="3" bestFit="1" customWidth="1"/>
    <col min="45" max="45" width="7.1640625" style="3" bestFit="1" customWidth="1"/>
    <col min="46" max="46" width="6.5" style="49" bestFit="1" customWidth="1"/>
    <col min="47" max="47" width="6.33203125" style="3" bestFit="1" customWidth="1"/>
    <col min="48" max="48" width="6.5" style="3" bestFit="1" customWidth="1"/>
    <col min="49" max="49" width="6.5" style="49" bestFit="1" customWidth="1"/>
    <col min="50" max="50" width="8.33203125" style="46" bestFit="1" customWidth="1"/>
    <col min="51" max="51" width="5" style="3" bestFit="1" customWidth="1"/>
    <col min="52" max="52" width="4.5" style="3" bestFit="1" customWidth="1"/>
    <col min="53" max="53" width="5.6640625" style="3" bestFit="1" customWidth="1"/>
    <col min="54" max="54" width="4.5" style="3" bestFit="1" customWidth="1"/>
    <col min="55" max="57" width="6.83203125" style="46" bestFit="1" customWidth="1"/>
    <col min="58" max="60" width="5.83203125" style="46" bestFit="1" customWidth="1"/>
    <col min="61" max="63" width="6.83203125" style="46" bestFit="1" customWidth="1"/>
    <col min="64" max="65" width="5.83203125" style="46" bestFit="1" customWidth="1"/>
    <col min="66" max="66" width="5.83203125" style="46" customWidth="1"/>
    <col min="67" max="69" width="6.83203125" style="46" bestFit="1" customWidth="1"/>
    <col min="70" max="72" width="5.83203125" style="46" bestFit="1" customWidth="1"/>
    <col min="73" max="77" width="6.83203125" style="46" bestFit="1" customWidth="1"/>
    <col min="78" max="81" width="5.83203125" style="46" bestFit="1" customWidth="1"/>
    <col min="82" max="82" width="6.83203125" style="46" bestFit="1" customWidth="1"/>
    <col min="83" max="83" width="8.1640625" style="46" bestFit="1" customWidth="1"/>
    <col min="84" max="84" width="8.1640625" style="47" bestFit="1" customWidth="1"/>
    <col min="85" max="85" width="6.5" style="48" bestFit="1" customWidth="1"/>
    <col min="86" max="87" width="9" style="3" bestFit="1" customWidth="1"/>
    <col min="88" max="88" width="6.5" style="49" bestFit="1" customWidth="1"/>
    <col min="89" max="90" width="9" style="3" bestFit="1" customWidth="1"/>
    <col min="91" max="91" width="6.5" style="49" bestFit="1" customWidth="1"/>
    <col min="92" max="93" width="9" style="3" bestFit="1" customWidth="1"/>
    <col min="94" max="94" width="6.5" style="49" bestFit="1" customWidth="1"/>
    <col min="95" max="96" width="8.1640625" style="3" bestFit="1" customWidth="1"/>
    <col min="97" max="97" width="6.5" style="49" bestFit="1" customWidth="1"/>
    <col min="98" max="99" width="8.1640625" style="3" bestFit="1" customWidth="1"/>
    <col min="100" max="100" width="6.5" style="49" bestFit="1" customWidth="1"/>
    <col min="101" max="101" width="9.83203125" style="2" bestFit="1" customWidth="1"/>
    <col min="102" max="102" width="14.83203125" style="2" bestFit="1" customWidth="1"/>
    <col min="103" max="103" width="13.5" style="2" bestFit="1" customWidth="1"/>
    <col min="104" max="104" width="15.33203125" style="2" bestFit="1" customWidth="1"/>
    <col min="105" max="105" width="8" style="2" bestFit="1" customWidth="1"/>
    <col min="106" max="106" width="8.1640625" style="2" bestFit="1" customWidth="1"/>
    <col min="107" max="16384" width="10.83203125" style="1"/>
  </cols>
  <sheetData>
    <row r="1" spans="1:106" s="55" customFormat="1" ht="20" customHeight="1" x14ac:dyDescent="0.2">
      <c r="D1" s="120" t="s">
        <v>284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 t="s">
        <v>286</v>
      </c>
      <c r="AG1" s="120"/>
      <c r="AH1" s="120"/>
      <c r="AI1" s="120" t="s">
        <v>287</v>
      </c>
      <c r="AJ1" s="120"/>
      <c r="AK1" s="120"/>
      <c r="AL1" s="120" t="s">
        <v>288</v>
      </c>
      <c r="AM1" s="120"/>
      <c r="AN1" s="120"/>
      <c r="AO1" s="120" t="s">
        <v>289</v>
      </c>
      <c r="AP1" s="120"/>
      <c r="AQ1" s="120"/>
      <c r="AR1" s="120" t="s">
        <v>290</v>
      </c>
      <c r="AS1" s="120"/>
      <c r="AT1" s="120"/>
      <c r="AU1" s="121" t="s">
        <v>291</v>
      </c>
      <c r="AV1" s="121"/>
      <c r="AW1" s="121"/>
      <c r="AX1" s="119" t="s">
        <v>285</v>
      </c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 t="s">
        <v>286</v>
      </c>
      <c r="CF1" s="119"/>
      <c r="CG1" s="119"/>
      <c r="CH1" s="119" t="s">
        <v>287</v>
      </c>
      <c r="CI1" s="119"/>
      <c r="CJ1" s="119"/>
      <c r="CK1" s="119" t="s">
        <v>288</v>
      </c>
      <c r="CL1" s="119"/>
      <c r="CM1" s="119"/>
      <c r="CN1" s="119" t="s">
        <v>289</v>
      </c>
      <c r="CO1" s="119"/>
      <c r="CP1" s="119"/>
      <c r="CQ1" s="119" t="s">
        <v>290</v>
      </c>
      <c r="CR1" s="119"/>
      <c r="CS1" s="119"/>
      <c r="CT1" s="119" t="s">
        <v>291</v>
      </c>
      <c r="CU1" s="119"/>
      <c r="CV1" s="119"/>
      <c r="CW1" s="116"/>
      <c r="CX1" s="118" t="s">
        <v>297</v>
      </c>
      <c r="CY1" s="118"/>
      <c r="CZ1" s="118"/>
      <c r="DA1" s="118"/>
      <c r="DB1" s="118"/>
    </row>
    <row r="2" spans="1:106" ht="40" customHeight="1" x14ac:dyDescent="0.2">
      <c r="A2" s="62" t="s">
        <v>282</v>
      </c>
      <c r="B2" s="62" t="s">
        <v>0</v>
      </c>
      <c r="C2" s="63" t="s">
        <v>283</v>
      </c>
      <c r="D2" s="56" t="s">
        <v>2</v>
      </c>
      <c r="E2" s="56" t="s">
        <v>3</v>
      </c>
      <c r="F2" s="56" t="s">
        <v>4</v>
      </c>
      <c r="G2" s="56" t="s">
        <v>5</v>
      </c>
      <c r="H2" s="56" t="s">
        <v>6</v>
      </c>
      <c r="I2" s="56" t="s">
        <v>7</v>
      </c>
      <c r="J2" s="56" t="s">
        <v>8</v>
      </c>
      <c r="K2" s="56" t="s">
        <v>9</v>
      </c>
      <c r="L2" s="56" t="s">
        <v>10</v>
      </c>
      <c r="M2" s="56" t="s">
        <v>11</v>
      </c>
      <c r="N2" s="56" t="s">
        <v>12</v>
      </c>
      <c r="O2" s="56" t="s">
        <v>13</v>
      </c>
      <c r="P2" s="56" t="s">
        <v>14</v>
      </c>
      <c r="Q2" s="56" t="s">
        <v>15</v>
      </c>
      <c r="R2" s="56" t="s">
        <v>16</v>
      </c>
      <c r="S2" s="56" t="s">
        <v>17</v>
      </c>
      <c r="T2" s="56" t="s">
        <v>18</v>
      </c>
      <c r="U2" s="56" t="s">
        <v>19</v>
      </c>
      <c r="V2" s="56" t="s">
        <v>20</v>
      </c>
      <c r="W2" s="56" t="s">
        <v>21</v>
      </c>
      <c r="X2" s="56" t="s">
        <v>22</v>
      </c>
      <c r="Y2" s="56" t="s">
        <v>23</v>
      </c>
      <c r="Z2" s="56" t="s">
        <v>24</v>
      </c>
      <c r="AA2" s="56" t="s">
        <v>25</v>
      </c>
      <c r="AB2" s="56" t="s">
        <v>26</v>
      </c>
      <c r="AC2" s="56" t="s">
        <v>27</v>
      </c>
      <c r="AD2" s="56" t="s">
        <v>28</v>
      </c>
      <c r="AE2" s="56" t="s">
        <v>29</v>
      </c>
      <c r="AF2" s="57" t="s">
        <v>30</v>
      </c>
      <c r="AG2" s="57" t="s">
        <v>31</v>
      </c>
      <c r="AH2" s="58" t="s">
        <v>32</v>
      </c>
      <c r="AI2" s="59" t="s">
        <v>261</v>
      </c>
      <c r="AJ2" s="59" t="s">
        <v>262</v>
      </c>
      <c r="AK2" s="60" t="s">
        <v>263</v>
      </c>
      <c r="AL2" s="59" t="s">
        <v>264</v>
      </c>
      <c r="AM2" s="59" t="s">
        <v>265</v>
      </c>
      <c r="AN2" s="60" t="s">
        <v>266</v>
      </c>
      <c r="AO2" s="59" t="s">
        <v>267</v>
      </c>
      <c r="AP2" s="59" t="s">
        <v>268</v>
      </c>
      <c r="AQ2" s="60" t="s">
        <v>269</v>
      </c>
      <c r="AR2" s="59" t="s">
        <v>270</v>
      </c>
      <c r="AS2" s="59" t="s">
        <v>271</v>
      </c>
      <c r="AT2" s="60" t="s">
        <v>272</v>
      </c>
      <c r="AU2" s="59" t="s">
        <v>273</v>
      </c>
      <c r="AV2" s="59" t="s">
        <v>274</v>
      </c>
      <c r="AW2" s="61" t="s">
        <v>275</v>
      </c>
      <c r="AX2" s="72" t="s">
        <v>281</v>
      </c>
      <c r="AY2" s="73" t="s">
        <v>1</v>
      </c>
      <c r="AZ2" s="73" t="s">
        <v>280</v>
      </c>
      <c r="BA2" s="73" t="s">
        <v>279</v>
      </c>
      <c r="BB2" s="73" t="s">
        <v>278</v>
      </c>
      <c r="BC2" s="72" t="s">
        <v>2</v>
      </c>
      <c r="BD2" s="72" t="s">
        <v>3</v>
      </c>
      <c r="BE2" s="72" t="s">
        <v>4</v>
      </c>
      <c r="BF2" s="72" t="s">
        <v>5</v>
      </c>
      <c r="BG2" s="72" t="s">
        <v>6</v>
      </c>
      <c r="BH2" s="72" t="s">
        <v>7</v>
      </c>
      <c r="BI2" s="72" t="s">
        <v>8</v>
      </c>
      <c r="BJ2" s="72" t="s">
        <v>9</v>
      </c>
      <c r="BK2" s="72" t="s">
        <v>10</v>
      </c>
      <c r="BL2" s="72" t="s">
        <v>11</v>
      </c>
      <c r="BM2" s="72" t="s">
        <v>12</v>
      </c>
      <c r="BN2" s="72" t="s">
        <v>13</v>
      </c>
      <c r="BO2" s="72" t="s">
        <v>14</v>
      </c>
      <c r="BP2" s="72" t="s">
        <v>15</v>
      </c>
      <c r="BQ2" s="72" t="s">
        <v>16</v>
      </c>
      <c r="BR2" s="72" t="s">
        <v>17</v>
      </c>
      <c r="BS2" s="72" t="s">
        <v>18</v>
      </c>
      <c r="BT2" s="72" t="s">
        <v>19</v>
      </c>
      <c r="BU2" s="72" t="s">
        <v>20</v>
      </c>
      <c r="BV2" s="72" t="s">
        <v>21</v>
      </c>
      <c r="BW2" s="72" t="s">
        <v>22</v>
      </c>
      <c r="BX2" s="72" t="s">
        <v>23</v>
      </c>
      <c r="BY2" s="72" t="s">
        <v>24</v>
      </c>
      <c r="BZ2" s="72" t="s">
        <v>25</v>
      </c>
      <c r="CA2" s="72" t="s">
        <v>26</v>
      </c>
      <c r="CB2" s="72" t="s">
        <v>27</v>
      </c>
      <c r="CC2" s="72" t="s">
        <v>28</v>
      </c>
      <c r="CD2" s="72" t="s">
        <v>29</v>
      </c>
      <c r="CE2" s="74" t="s">
        <v>30</v>
      </c>
      <c r="CF2" s="74" t="s">
        <v>31</v>
      </c>
      <c r="CG2" s="75" t="s">
        <v>32</v>
      </c>
      <c r="CH2" s="73" t="s">
        <v>261</v>
      </c>
      <c r="CI2" s="73" t="s">
        <v>262</v>
      </c>
      <c r="CJ2" s="76" t="s">
        <v>263</v>
      </c>
      <c r="CK2" s="73" t="s">
        <v>264</v>
      </c>
      <c r="CL2" s="73" t="s">
        <v>265</v>
      </c>
      <c r="CM2" s="76" t="s">
        <v>266</v>
      </c>
      <c r="CN2" s="73" t="s">
        <v>267</v>
      </c>
      <c r="CO2" s="73" t="s">
        <v>268</v>
      </c>
      <c r="CP2" s="76" t="s">
        <v>269</v>
      </c>
      <c r="CQ2" s="73" t="s">
        <v>270</v>
      </c>
      <c r="CR2" s="73" t="s">
        <v>271</v>
      </c>
      <c r="CS2" s="76" t="s">
        <v>272</v>
      </c>
      <c r="CT2" s="73" t="s">
        <v>273</v>
      </c>
      <c r="CU2" s="73" t="s">
        <v>274</v>
      </c>
      <c r="CV2" s="103" t="s">
        <v>275</v>
      </c>
      <c r="CW2" s="77" t="s">
        <v>292</v>
      </c>
      <c r="CX2" s="78" t="s">
        <v>294</v>
      </c>
      <c r="CY2" s="78" t="s">
        <v>295</v>
      </c>
      <c r="CZ2" s="78" t="s">
        <v>293</v>
      </c>
      <c r="DA2" s="78" t="s">
        <v>276</v>
      </c>
      <c r="DB2" s="79" t="s">
        <v>296</v>
      </c>
    </row>
    <row r="3" spans="1:106" s="99" customFormat="1" x14ac:dyDescent="0.2">
      <c r="A3" s="65" t="s">
        <v>256</v>
      </c>
      <c r="B3" s="65" t="s">
        <v>260</v>
      </c>
      <c r="C3" s="66" t="s">
        <v>259</v>
      </c>
      <c r="D3" s="67" t="s">
        <v>256</v>
      </c>
      <c r="E3" s="67" t="s">
        <v>256</v>
      </c>
      <c r="F3" s="67" t="s">
        <v>256</v>
      </c>
      <c r="G3" s="67" t="s">
        <v>256</v>
      </c>
      <c r="H3" s="67" t="s">
        <v>256</v>
      </c>
      <c r="I3" s="67" t="s">
        <v>256</v>
      </c>
      <c r="J3" s="67" t="s">
        <v>256</v>
      </c>
      <c r="K3" s="67" t="s">
        <v>256</v>
      </c>
      <c r="L3" s="67" t="s">
        <v>256</v>
      </c>
      <c r="M3" s="67" t="s">
        <v>256</v>
      </c>
      <c r="N3" s="67" t="s">
        <v>256</v>
      </c>
      <c r="O3" s="67" t="s">
        <v>256</v>
      </c>
      <c r="P3" s="67" t="s">
        <v>256</v>
      </c>
      <c r="Q3" s="67" t="s">
        <v>256</v>
      </c>
      <c r="R3" s="67" t="s">
        <v>256</v>
      </c>
      <c r="S3" s="67" t="s">
        <v>256</v>
      </c>
      <c r="T3" s="67" t="s">
        <v>256</v>
      </c>
      <c r="U3" s="67" t="s">
        <v>256</v>
      </c>
      <c r="V3" s="67" t="s">
        <v>256</v>
      </c>
      <c r="W3" s="67" t="s">
        <v>256</v>
      </c>
      <c r="X3" s="67" t="s">
        <v>256</v>
      </c>
      <c r="Y3" s="67" t="s">
        <v>256</v>
      </c>
      <c r="Z3" s="67" t="s">
        <v>256</v>
      </c>
      <c r="AA3" s="67" t="s">
        <v>256</v>
      </c>
      <c r="AB3" s="67" t="s">
        <v>256</v>
      </c>
      <c r="AC3" s="67" t="s">
        <v>256</v>
      </c>
      <c r="AD3" s="67" t="s">
        <v>256</v>
      </c>
      <c r="AE3" s="67" t="s">
        <v>256</v>
      </c>
      <c r="AF3" s="68" t="e">
        <f t="shared" ref="AF3:AF34" si="0">STDEV(D3:AE3)</f>
        <v>#DIV/0!</v>
      </c>
      <c r="AG3" s="68" t="e">
        <f t="shared" ref="AG3:AG34" si="1">AVERAGE(D3:AE3)</f>
        <v>#DIV/0!</v>
      </c>
      <c r="AH3" s="69" t="e">
        <f t="shared" ref="AH3:AH34" si="2">AF3/AG3</f>
        <v>#DIV/0!</v>
      </c>
      <c r="AI3" s="70">
        <f t="shared" ref="AI3:AI34" si="3">STDEVA(D3:I3)</f>
        <v>0</v>
      </c>
      <c r="AJ3" s="70" t="e">
        <f t="shared" ref="AJ3:AJ34" si="4">AVERAGE(D3:I3)</f>
        <v>#DIV/0!</v>
      </c>
      <c r="AK3" s="71" t="e">
        <f t="shared" ref="AK3:AK34" si="5">AI3/AJ3</f>
        <v>#DIV/0!</v>
      </c>
      <c r="AL3" s="70">
        <f t="shared" ref="AL3:AL34" si="6">STDEVA(J3:O3)</f>
        <v>0</v>
      </c>
      <c r="AM3" s="70" t="e">
        <f t="shared" ref="AM3:AM34" si="7">AVERAGE(J3:O3)</f>
        <v>#DIV/0!</v>
      </c>
      <c r="AN3" s="71" t="e">
        <f t="shared" ref="AN3:AN34" si="8">AL3/AM3</f>
        <v>#DIV/0!</v>
      </c>
      <c r="AO3" s="70">
        <f t="shared" ref="AO3:AO34" si="9">STDEVA(P3:U3)</f>
        <v>0</v>
      </c>
      <c r="AP3" s="70" t="e">
        <f t="shared" ref="AP3:AP34" si="10">AVERAGE(P3:U3)</f>
        <v>#DIV/0!</v>
      </c>
      <c r="AQ3" s="71" t="e">
        <f t="shared" ref="AQ3:AQ34" si="11">AO3/AP3</f>
        <v>#DIV/0!</v>
      </c>
      <c r="AR3" s="70">
        <f t="shared" ref="AR3:AR34" si="12">STDEVA(V3:AA3)</f>
        <v>0</v>
      </c>
      <c r="AS3" s="70" t="e">
        <f t="shared" ref="AS3:AS34" si="13">AVERAGE(V3:AA3)</f>
        <v>#DIV/0!</v>
      </c>
      <c r="AT3" s="71" t="e">
        <f t="shared" ref="AT3:AT34" si="14">AR3/AS3</f>
        <v>#DIV/0!</v>
      </c>
      <c r="AU3" s="70">
        <f t="shared" ref="AU3:AU34" si="15">STDEVA(AB3:AE3)</f>
        <v>0</v>
      </c>
      <c r="AV3" s="70" t="e">
        <f t="shared" ref="AV3:AV34" si="16">AVERAGE(AB3:AE3)</f>
        <v>#DIV/0!</v>
      </c>
      <c r="AW3" s="71" t="e">
        <f t="shared" ref="AW3:AW34" si="17">AU3/AV3</f>
        <v>#DIV/0!</v>
      </c>
      <c r="AX3" s="67" t="s">
        <v>256</v>
      </c>
      <c r="AY3" s="70" t="s">
        <v>256</v>
      </c>
      <c r="AZ3" s="70" t="s">
        <v>256</v>
      </c>
      <c r="BA3" s="70" t="s">
        <v>256</v>
      </c>
      <c r="BB3" s="70" t="s">
        <v>256</v>
      </c>
      <c r="BC3" s="67" t="s">
        <v>256</v>
      </c>
      <c r="BD3" s="67" t="s">
        <v>256</v>
      </c>
      <c r="BE3" s="67" t="s">
        <v>256</v>
      </c>
      <c r="BF3" s="67" t="s">
        <v>256</v>
      </c>
      <c r="BG3" s="67" t="s">
        <v>256</v>
      </c>
      <c r="BH3" s="67" t="s">
        <v>256</v>
      </c>
      <c r="BI3" s="67" t="s">
        <v>256</v>
      </c>
      <c r="BJ3" s="67" t="s">
        <v>256</v>
      </c>
      <c r="BK3" s="67" t="s">
        <v>256</v>
      </c>
      <c r="BL3" s="67" t="s">
        <v>256</v>
      </c>
      <c r="BM3" s="67" t="s">
        <v>256</v>
      </c>
      <c r="BN3" s="67" t="s">
        <v>256</v>
      </c>
      <c r="BO3" s="67" t="s">
        <v>256</v>
      </c>
      <c r="BP3" s="67" t="s">
        <v>256</v>
      </c>
      <c r="BQ3" s="67" t="s">
        <v>256</v>
      </c>
      <c r="BR3" s="67" t="s">
        <v>256</v>
      </c>
      <c r="BS3" s="67" t="s">
        <v>256</v>
      </c>
      <c r="BT3" s="67" t="s">
        <v>256</v>
      </c>
      <c r="BU3" s="67" t="s">
        <v>256</v>
      </c>
      <c r="BV3" s="67" t="s">
        <v>256</v>
      </c>
      <c r="BW3" s="67" t="s">
        <v>256</v>
      </c>
      <c r="BX3" s="67" t="s">
        <v>256</v>
      </c>
      <c r="BY3" s="67" t="s">
        <v>256</v>
      </c>
      <c r="BZ3" s="67" t="s">
        <v>256</v>
      </c>
      <c r="CA3" s="67" t="s">
        <v>256</v>
      </c>
      <c r="CB3" s="67" t="s">
        <v>256</v>
      </c>
      <c r="CC3" s="67" t="s">
        <v>256</v>
      </c>
      <c r="CD3" s="67" t="s">
        <v>256</v>
      </c>
      <c r="CE3" s="68" t="e">
        <f t="shared" ref="CE3:CE34" si="18">STDEV(BC3:CD3)</f>
        <v>#DIV/0!</v>
      </c>
      <c r="CF3" s="68" t="e">
        <f t="shared" ref="CF3:CF34" si="19">AVERAGE(BC3:CD3)</f>
        <v>#DIV/0!</v>
      </c>
      <c r="CG3" s="69" t="e">
        <f t="shared" ref="CG3:CG34" si="20">CE3/CF3</f>
        <v>#DIV/0!</v>
      </c>
      <c r="CH3" s="70">
        <f t="shared" ref="CH3:CH34" si="21">STDEVA(BC3:BH3)</f>
        <v>0</v>
      </c>
      <c r="CI3" s="70" t="e">
        <f t="shared" ref="CI3:CI34" si="22">AVERAGE(BC3:BH3)</f>
        <v>#DIV/0!</v>
      </c>
      <c r="CJ3" s="71" t="e">
        <f t="shared" ref="CJ3:CJ34" si="23">CH3/CI3</f>
        <v>#DIV/0!</v>
      </c>
      <c r="CK3" s="70">
        <f t="shared" ref="CK3:CK34" si="24">STDEVA(BI3:BN3)</f>
        <v>0</v>
      </c>
      <c r="CL3" s="70" t="e">
        <f t="shared" ref="CL3:CL34" si="25">AVERAGE(BI3:BN3)</f>
        <v>#DIV/0!</v>
      </c>
      <c r="CM3" s="71" t="e">
        <f t="shared" ref="CM3:CM34" si="26">CK3/CL3</f>
        <v>#DIV/0!</v>
      </c>
      <c r="CN3" s="70">
        <f t="shared" ref="CN3:CN34" si="27">STDEVA(BO3:BT3)</f>
        <v>0</v>
      </c>
      <c r="CO3" s="70" t="e">
        <f t="shared" ref="CO3:CO34" si="28">AVERAGE(BO3:BT3)</f>
        <v>#DIV/0!</v>
      </c>
      <c r="CP3" s="71" t="e">
        <f t="shared" ref="CP3:CP34" si="29">CN3/CO3</f>
        <v>#DIV/0!</v>
      </c>
      <c r="CQ3" s="70">
        <f t="shared" ref="CQ3:CQ34" si="30">STDEVA(BU3:BZ3)</f>
        <v>0</v>
      </c>
      <c r="CR3" s="70" t="e">
        <f t="shared" ref="CR3:CR34" si="31">AVERAGE(BU3:BZ3)</f>
        <v>#DIV/0!</v>
      </c>
      <c r="CS3" s="71" t="e">
        <f t="shared" ref="CS3:CS34" si="32">CQ3/CR3</f>
        <v>#DIV/0!</v>
      </c>
      <c r="CT3" s="70">
        <f t="shared" ref="CT3:CT34" si="33">STDEVA(CA3:CD3)</f>
        <v>0</v>
      </c>
      <c r="CU3" s="70" t="e">
        <f t="shared" ref="CU3:CU34" si="34">AVERAGE(CA3:CD3)</f>
        <v>#DIV/0!</v>
      </c>
      <c r="CV3" s="104" t="e">
        <f t="shared" ref="CV3:CV34" si="35">CT3/CU3</f>
        <v>#DIV/0!</v>
      </c>
      <c r="CW3" s="66"/>
      <c r="CX3" s="66"/>
      <c r="CY3" s="66"/>
      <c r="CZ3" s="66"/>
      <c r="DA3" s="66"/>
      <c r="DB3" s="66"/>
    </row>
    <row r="4" spans="1:106" s="99" customFormat="1" x14ac:dyDescent="0.2">
      <c r="A4" s="4" t="s">
        <v>36</v>
      </c>
      <c r="B4" s="4" t="s">
        <v>38</v>
      </c>
      <c r="C4" s="5" t="s">
        <v>37</v>
      </c>
      <c r="D4" s="50">
        <v>11.6400410495998</v>
      </c>
      <c r="E4" s="50">
        <v>12.0374199452275</v>
      </c>
      <c r="F4" s="50">
        <v>9.4878105706173397</v>
      </c>
      <c r="G4" s="50">
        <v>14.978825165829701</v>
      </c>
      <c r="H4" s="50">
        <v>13.995820498966101</v>
      </c>
      <c r="I4" s="50">
        <v>13.0874112765239</v>
      </c>
      <c r="J4" s="50">
        <v>8.6579276205781195</v>
      </c>
      <c r="K4" s="50">
        <v>7.2518205287894597</v>
      </c>
      <c r="L4" s="50">
        <v>5.93830356214945</v>
      </c>
      <c r="M4" s="50">
        <v>14.487957437081</v>
      </c>
      <c r="N4" s="50">
        <v>13.856967015011</v>
      </c>
      <c r="O4" s="50">
        <v>13.029692609877801</v>
      </c>
      <c r="P4" s="50">
        <v>11.778733900273901</v>
      </c>
      <c r="Q4" s="50">
        <v>11.567686449019799</v>
      </c>
      <c r="R4" s="50">
        <v>9.2586937848403501</v>
      </c>
      <c r="S4" s="50">
        <v>13.6007440238497</v>
      </c>
      <c r="T4" s="50">
        <v>14.0339258589549</v>
      </c>
      <c r="U4" s="50">
        <v>15.883567823242</v>
      </c>
      <c r="V4" s="50">
        <v>15.75797741431</v>
      </c>
      <c r="W4" s="50">
        <v>15.942452172671</v>
      </c>
      <c r="X4" s="50">
        <v>17.023295407835999</v>
      </c>
      <c r="Y4" s="50">
        <v>16.500756924091899</v>
      </c>
      <c r="Z4" s="50">
        <v>15.6375270999373</v>
      </c>
      <c r="AA4" s="50">
        <v>15.957079184567201</v>
      </c>
      <c r="AB4" s="50">
        <v>18.818978296878001</v>
      </c>
      <c r="AC4" s="50">
        <v>23.467493532705401</v>
      </c>
      <c r="AD4" s="50">
        <v>24.646204155741401</v>
      </c>
      <c r="AE4" s="50">
        <v>26.762872115241201</v>
      </c>
      <c r="AF4" s="6">
        <f t="shared" si="0"/>
        <v>4.794353726542381</v>
      </c>
      <c r="AG4" s="6">
        <f t="shared" si="1"/>
        <v>14.467428050871828</v>
      </c>
      <c r="AH4" s="7">
        <f t="shared" si="2"/>
        <v>0.33138949851238186</v>
      </c>
      <c r="AI4" s="8">
        <f t="shared" si="3"/>
        <v>1.9362482793243294</v>
      </c>
      <c r="AJ4" s="8">
        <f t="shared" si="4"/>
        <v>12.537888084460723</v>
      </c>
      <c r="AK4" s="9">
        <f t="shared" si="5"/>
        <v>0.15443177242298783</v>
      </c>
      <c r="AL4" s="8">
        <f t="shared" si="6"/>
        <v>3.6964060414367843</v>
      </c>
      <c r="AM4" s="8">
        <f t="shared" si="7"/>
        <v>10.537111462247806</v>
      </c>
      <c r="AN4" s="9">
        <f t="shared" si="8"/>
        <v>0.35079879857778945</v>
      </c>
      <c r="AO4" s="8">
        <f t="shared" si="9"/>
        <v>2.3107694213344434</v>
      </c>
      <c r="AP4" s="8">
        <f t="shared" si="10"/>
        <v>12.687225306696776</v>
      </c>
      <c r="AQ4" s="9">
        <f t="shared" si="11"/>
        <v>0.18213355288289362</v>
      </c>
      <c r="AR4" s="8">
        <f t="shared" si="12"/>
        <v>0.52558327446511599</v>
      </c>
      <c r="AS4" s="8">
        <f t="shared" si="13"/>
        <v>16.136514700568902</v>
      </c>
      <c r="AT4" s="9">
        <f t="shared" si="14"/>
        <v>3.2571052932922763E-2</v>
      </c>
      <c r="AU4" s="8">
        <f t="shared" si="15"/>
        <v>3.3590656698356396</v>
      </c>
      <c r="AV4" s="8">
        <f t="shared" si="16"/>
        <v>23.423887025141504</v>
      </c>
      <c r="AW4" s="9">
        <f t="shared" si="17"/>
        <v>0.14340342686208576</v>
      </c>
      <c r="AX4" s="50">
        <v>977.84519999999998</v>
      </c>
      <c r="AY4" s="8">
        <v>5.3062489999999997E-2</v>
      </c>
      <c r="AZ4" s="8">
        <v>5.7404660000000003E-2</v>
      </c>
      <c r="BA4" s="8">
        <v>0.36025119999999999</v>
      </c>
      <c r="BB4" s="8">
        <v>0.4372355</v>
      </c>
      <c r="BC4" s="50">
        <v>1019.922</v>
      </c>
      <c r="BD4" s="50">
        <v>1062.2271599999999</v>
      </c>
      <c r="BE4" s="50">
        <v>980.2133</v>
      </c>
      <c r="BF4" s="50">
        <v>887.81880000000001</v>
      </c>
      <c r="BG4" s="50">
        <v>840.91269999999997</v>
      </c>
      <c r="BH4" s="50">
        <v>803.41110000000003</v>
      </c>
      <c r="BI4" s="50">
        <v>909.07150000000001</v>
      </c>
      <c r="BJ4" s="50">
        <v>823.13440000000003</v>
      </c>
      <c r="BK4" s="50">
        <v>721.02589999999998</v>
      </c>
      <c r="BL4" s="50">
        <v>867.52840000000003</v>
      </c>
      <c r="BM4" s="50">
        <v>827.72429999999997</v>
      </c>
      <c r="BN4" s="50">
        <v>760.36189999999999</v>
      </c>
      <c r="BO4" s="50">
        <v>930.32730000000004</v>
      </c>
      <c r="BP4" s="50">
        <v>893.51030000000003</v>
      </c>
      <c r="BQ4" s="50">
        <v>815.67849999999999</v>
      </c>
      <c r="BR4" s="50">
        <v>842.71690000000001</v>
      </c>
      <c r="BS4" s="50">
        <v>872.64559999999994</v>
      </c>
      <c r="BT4" s="50">
        <v>947.72159999999997</v>
      </c>
      <c r="BU4" s="50">
        <v>1089.1559999999999</v>
      </c>
      <c r="BV4" s="50">
        <v>1104.954</v>
      </c>
      <c r="BW4" s="50">
        <v>1165.7529999999999</v>
      </c>
      <c r="BX4" s="50">
        <v>1025.867</v>
      </c>
      <c r="BY4" s="50">
        <v>987.88779999999997</v>
      </c>
      <c r="BZ4" s="50">
        <v>1010.796</v>
      </c>
      <c r="CA4" s="50">
        <v>1035.3879999999999</v>
      </c>
      <c r="CB4" s="50">
        <v>1297.19</v>
      </c>
      <c r="CC4" s="50">
        <v>1393.652</v>
      </c>
      <c r="CD4" s="50">
        <v>1463.0709999999999</v>
      </c>
      <c r="CE4" s="6">
        <f t="shared" si="18"/>
        <v>181.52524688661768</v>
      </c>
      <c r="CF4" s="6">
        <f t="shared" si="19"/>
        <v>977.84523071428555</v>
      </c>
      <c r="CG4" s="7">
        <f t="shared" si="20"/>
        <v>0.18563801426327878</v>
      </c>
      <c r="CH4" s="8">
        <f t="shared" si="21"/>
        <v>103.72738071781596</v>
      </c>
      <c r="CI4" s="8">
        <f t="shared" si="22"/>
        <v>932.41751000000011</v>
      </c>
      <c r="CJ4" s="9">
        <f t="shared" si="23"/>
        <v>0.11124563793081915</v>
      </c>
      <c r="CK4" s="8">
        <f t="shared" si="24"/>
        <v>68.693539486990105</v>
      </c>
      <c r="CL4" s="8">
        <f t="shared" si="25"/>
        <v>818.14106666666669</v>
      </c>
      <c r="CM4" s="9">
        <f t="shared" si="26"/>
        <v>8.3962952461079376E-2</v>
      </c>
      <c r="CN4" s="8">
        <f t="shared" si="27"/>
        <v>50.592142417217325</v>
      </c>
      <c r="CO4" s="8">
        <f t="shared" si="28"/>
        <v>883.76670000000001</v>
      </c>
      <c r="CP4" s="9">
        <f t="shared" si="29"/>
        <v>5.7246038368742931E-2</v>
      </c>
      <c r="CQ4" s="8">
        <f t="shared" si="30"/>
        <v>67.441170239599657</v>
      </c>
      <c r="CR4" s="8">
        <f t="shared" si="31"/>
        <v>1064.0689666666667</v>
      </c>
      <c r="CS4" s="9">
        <f t="shared" si="32"/>
        <v>6.3380450283093789E-2</v>
      </c>
      <c r="CT4" s="8">
        <f t="shared" si="33"/>
        <v>187.40476482625462</v>
      </c>
      <c r="CU4" s="8">
        <f t="shared" si="34"/>
        <v>1297.3252499999999</v>
      </c>
      <c r="CV4" s="105">
        <f t="shared" si="35"/>
        <v>0.14445472700562534</v>
      </c>
      <c r="CW4" s="5">
        <v>7</v>
      </c>
      <c r="CX4" s="9">
        <f>AVERAGE(CV4,CS4,CP4,CM4,CJ4,AW4,AT4)/7</f>
        <v>1.2984985425395289E-2</v>
      </c>
      <c r="CY4" s="8">
        <f>CX4/$CX$4</f>
        <v>1</v>
      </c>
      <c r="CZ4" s="8">
        <f>AY4/$AY$5</f>
        <v>6.4058874900795493</v>
      </c>
      <c r="DA4" s="8">
        <f>CY4+CZ4</f>
        <v>7.4058874900795493</v>
      </c>
      <c r="DB4" s="5">
        <v>3</v>
      </c>
    </row>
    <row r="5" spans="1:106" s="99" customFormat="1" x14ac:dyDescent="0.2">
      <c r="A5" s="4" t="s">
        <v>197</v>
      </c>
      <c r="B5" s="4" t="s">
        <v>199</v>
      </c>
      <c r="C5" s="5" t="s">
        <v>198</v>
      </c>
      <c r="D5" s="50">
        <v>9.7856354122834208</v>
      </c>
      <c r="E5" s="50">
        <v>9.9876310560395094</v>
      </c>
      <c r="F5" s="50">
        <v>10.1872656294119</v>
      </c>
      <c r="G5" s="50">
        <v>14.3144572655515</v>
      </c>
      <c r="H5" s="50">
        <v>14.3000520102684</v>
      </c>
      <c r="I5" s="50">
        <v>13.3339974012888</v>
      </c>
      <c r="J5" s="50">
        <v>5.6409546352348396</v>
      </c>
      <c r="K5" s="50">
        <v>5.5123214793515602</v>
      </c>
      <c r="L5" s="50">
        <v>6.0901309889417998</v>
      </c>
      <c r="M5" s="50">
        <v>11.389756973074499</v>
      </c>
      <c r="N5" s="50">
        <v>11.516152604632101</v>
      </c>
      <c r="O5" s="50">
        <v>11.824828392016199</v>
      </c>
      <c r="P5" s="50">
        <v>11.479391813494299</v>
      </c>
      <c r="Q5" s="50">
        <v>11.534428910124401</v>
      </c>
      <c r="R5" s="50">
        <v>9.5610136458573098</v>
      </c>
      <c r="S5" s="50">
        <v>10.7760677671198</v>
      </c>
      <c r="T5" s="50">
        <v>10.444856785514</v>
      </c>
      <c r="U5" s="50">
        <v>13.10892038815</v>
      </c>
      <c r="V5" s="50">
        <v>6.32826065373958</v>
      </c>
      <c r="W5" s="50">
        <v>6.9006595565351301</v>
      </c>
      <c r="X5" s="50">
        <v>6.5154579270555697</v>
      </c>
      <c r="Y5" s="50">
        <v>6.8492560179341204</v>
      </c>
      <c r="Z5" s="50">
        <v>6.8287980956858396</v>
      </c>
      <c r="AA5" s="50">
        <v>7.1599153819229304</v>
      </c>
      <c r="AB5" s="50">
        <v>8.7088375053541895</v>
      </c>
      <c r="AC5" s="50">
        <v>9.1456117947732594</v>
      </c>
      <c r="AD5" s="50">
        <v>14.405876717362201</v>
      </c>
      <c r="AE5" s="50">
        <v>14.4893908381147</v>
      </c>
      <c r="AF5" s="6">
        <f t="shared" si="0"/>
        <v>2.9225016238659727</v>
      </c>
      <c r="AG5" s="6">
        <f t="shared" si="1"/>
        <v>9.9328545588154213</v>
      </c>
      <c r="AH5" s="7">
        <f t="shared" si="2"/>
        <v>0.29422575419391889</v>
      </c>
      <c r="AI5" s="8">
        <f t="shared" si="3"/>
        <v>2.2209982869044866</v>
      </c>
      <c r="AJ5" s="8">
        <f t="shared" si="4"/>
        <v>11.984839795807256</v>
      </c>
      <c r="AK5" s="9">
        <f t="shared" si="5"/>
        <v>0.18531731126530993</v>
      </c>
      <c r="AL5" s="8">
        <f t="shared" si="6"/>
        <v>3.20162546074907</v>
      </c>
      <c r="AM5" s="8">
        <f t="shared" si="7"/>
        <v>8.6623575122084997</v>
      </c>
      <c r="AN5" s="9">
        <f t="shared" si="8"/>
        <v>0.36960209229840524</v>
      </c>
      <c r="AO5" s="8">
        <f t="shared" si="9"/>
        <v>1.2046227536366945</v>
      </c>
      <c r="AP5" s="8">
        <f t="shared" si="10"/>
        <v>11.150779885043301</v>
      </c>
      <c r="AQ5" s="9">
        <f t="shared" si="11"/>
        <v>0.10803035895744584</v>
      </c>
      <c r="AR5" s="8">
        <f t="shared" si="12"/>
        <v>0.29615323421640077</v>
      </c>
      <c r="AS5" s="8">
        <f t="shared" si="13"/>
        <v>6.7637246054788607</v>
      </c>
      <c r="AT5" s="9">
        <f t="shared" si="14"/>
        <v>4.3785525208478476E-2</v>
      </c>
      <c r="AU5" s="8">
        <f t="shared" si="15"/>
        <v>3.1923758201401098</v>
      </c>
      <c r="AV5" s="8">
        <f t="shared" si="16"/>
        <v>11.687429213901087</v>
      </c>
      <c r="AW5" s="9">
        <f t="shared" si="17"/>
        <v>0.27314610952621488</v>
      </c>
      <c r="AX5" s="50">
        <v>1087.17</v>
      </c>
      <c r="AY5" s="8">
        <v>8.2833939999999995E-3</v>
      </c>
      <c r="AZ5" s="8">
        <v>8.0141500000000004E-2</v>
      </c>
      <c r="BA5" s="8">
        <v>0.92652999999999996</v>
      </c>
      <c r="BB5" s="8">
        <v>0.94377650000000002</v>
      </c>
      <c r="BC5" s="50">
        <v>1349.7170000000001</v>
      </c>
      <c r="BD5" s="50">
        <v>1387.3555100000001</v>
      </c>
      <c r="BE5" s="50">
        <v>1656.7370000000001</v>
      </c>
      <c r="BF5" s="50">
        <v>1335.558</v>
      </c>
      <c r="BG5" s="50">
        <v>1352.482</v>
      </c>
      <c r="BH5" s="50">
        <v>1288.5039999999999</v>
      </c>
      <c r="BI5" s="50">
        <v>932.34780000000001</v>
      </c>
      <c r="BJ5" s="50">
        <v>984.91679999999997</v>
      </c>
      <c r="BK5" s="50">
        <v>1164.009</v>
      </c>
      <c r="BL5" s="50">
        <v>1073.575</v>
      </c>
      <c r="BM5" s="50">
        <v>1082.845</v>
      </c>
      <c r="BN5" s="50">
        <v>1086.231</v>
      </c>
      <c r="BO5" s="50">
        <v>1427.241</v>
      </c>
      <c r="BP5" s="50">
        <v>1402.46</v>
      </c>
      <c r="BQ5" s="50">
        <v>1325.912</v>
      </c>
      <c r="BR5" s="50">
        <v>1051.0429999999999</v>
      </c>
      <c r="BS5" s="50">
        <v>1022.357</v>
      </c>
      <c r="BT5" s="50">
        <v>1231.2349999999999</v>
      </c>
      <c r="BU5" s="50">
        <v>688.51790000000005</v>
      </c>
      <c r="BV5" s="50">
        <v>752.87189999999998</v>
      </c>
      <c r="BW5" s="50">
        <v>702.34259999999995</v>
      </c>
      <c r="BX5" s="50">
        <v>670.30399999999997</v>
      </c>
      <c r="BY5" s="50">
        <v>679.0865</v>
      </c>
      <c r="BZ5" s="50">
        <v>713.93629999999996</v>
      </c>
      <c r="CA5" s="50">
        <v>754.23820000000001</v>
      </c>
      <c r="CB5" s="50">
        <v>795.77639999999997</v>
      </c>
      <c r="CC5" s="50">
        <v>1282.287</v>
      </c>
      <c r="CD5" s="50">
        <v>1246.8779999999999</v>
      </c>
      <c r="CE5" s="6">
        <f t="shared" si="18"/>
        <v>282.36007429154967</v>
      </c>
      <c r="CF5" s="6">
        <f t="shared" si="19"/>
        <v>1087.1701753571429</v>
      </c>
      <c r="CG5" s="7">
        <f t="shared" si="20"/>
        <v>0.25972021739723722</v>
      </c>
      <c r="CH5" s="8">
        <f t="shared" si="21"/>
        <v>132.13459377554398</v>
      </c>
      <c r="CI5" s="8">
        <f t="shared" si="22"/>
        <v>1395.0589183333334</v>
      </c>
      <c r="CJ5" s="9">
        <f t="shared" si="23"/>
        <v>9.4716138536574637E-2</v>
      </c>
      <c r="CK5" s="8">
        <f t="shared" si="24"/>
        <v>82.37448322332996</v>
      </c>
      <c r="CL5" s="8">
        <f t="shared" si="25"/>
        <v>1053.9874333333335</v>
      </c>
      <c r="CM5" s="9">
        <f t="shared" si="26"/>
        <v>7.81550904860535E-2</v>
      </c>
      <c r="CN5" s="8">
        <f t="shared" si="27"/>
        <v>174.30721941292805</v>
      </c>
      <c r="CO5" s="8">
        <f t="shared" si="28"/>
        <v>1243.3746666666666</v>
      </c>
      <c r="CP5" s="9">
        <f t="shared" si="29"/>
        <v>0.14018881362624519</v>
      </c>
      <c r="CQ5" s="8">
        <f t="shared" si="30"/>
        <v>29.792301611702747</v>
      </c>
      <c r="CR5" s="8">
        <f t="shared" si="31"/>
        <v>701.17653333333328</v>
      </c>
      <c r="CS5" s="9">
        <f t="shared" si="32"/>
        <v>4.2489016952796027E-2</v>
      </c>
      <c r="CT5" s="8">
        <f t="shared" si="33"/>
        <v>283.5333526090364</v>
      </c>
      <c r="CU5" s="8">
        <f t="shared" si="34"/>
        <v>1019.7948999999999</v>
      </c>
      <c r="CV5" s="105">
        <f t="shared" si="35"/>
        <v>0.27802978089911651</v>
      </c>
      <c r="CW5" s="5">
        <v>6</v>
      </c>
      <c r="CX5" s="9">
        <f>AVERAGE(CS5,CP5,CM5,CJ5,AT5,AQ5)/6</f>
        <v>1.4093470660210937E-2</v>
      </c>
      <c r="CY5" s="8">
        <f t="shared" ref="CY5:CY32" si="36">CX5/$CX$4</f>
        <v>1.0853666907201709</v>
      </c>
      <c r="CZ5" s="8">
        <f>AY5/$AY$5</f>
        <v>1</v>
      </c>
      <c r="DA5" s="8">
        <f t="shared" ref="DA5:DA32" si="37">CY5+CZ5</f>
        <v>2.0853666907201709</v>
      </c>
      <c r="DB5" s="5">
        <v>1</v>
      </c>
    </row>
    <row r="6" spans="1:106" s="99" customFormat="1" x14ac:dyDescent="0.2">
      <c r="A6" s="4" t="s">
        <v>39</v>
      </c>
      <c r="B6" s="4" t="s">
        <v>41</v>
      </c>
      <c r="C6" s="5" t="s">
        <v>40</v>
      </c>
      <c r="D6" s="64">
        <v>17.074049296442698</v>
      </c>
      <c r="E6" s="50">
        <v>17.298927226893898</v>
      </c>
      <c r="F6" s="50">
        <v>15.9940175771823</v>
      </c>
      <c r="G6" s="50">
        <v>20.5184665572657</v>
      </c>
      <c r="H6" s="50">
        <v>19.8919252512298</v>
      </c>
      <c r="I6" s="50">
        <v>21.799274291820598</v>
      </c>
      <c r="J6" s="50">
        <v>11.5223400856851</v>
      </c>
      <c r="K6" s="50">
        <v>11.2544937441905</v>
      </c>
      <c r="L6" s="50">
        <v>10.019086597769199</v>
      </c>
      <c r="M6" s="50">
        <v>21.483404460988201</v>
      </c>
      <c r="N6" s="50">
        <v>19.8589570701266</v>
      </c>
      <c r="O6" s="50">
        <v>19.565090043903002</v>
      </c>
      <c r="P6" s="50">
        <v>14.5772472698716</v>
      </c>
      <c r="Q6" s="50">
        <v>14.221833009634199</v>
      </c>
      <c r="R6" s="50">
        <v>13.0036931588636</v>
      </c>
      <c r="S6" s="50">
        <v>22.205157307426202</v>
      </c>
      <c r="T6" s="50">
        <v>21.642135950612001</v>
      </c>
      <c r="U6" s="50">
        <v>24.6722481565747</v>
      </c>
      <c r="V6" s="50">
        <v>14.962097410500199</v>
      </c>
      <c r="W6" s="50">
        <v>13.750241400022199</v>
      </c>
      <c r="X6" s="50">
        <v>15.0586772345891</v>
      </c>
      <c r="Y6" s="50">
        <v>15.250033280516901</v>
      </c>
      <c r="Z6" s="50">
        <v>15.2406195200535</v>
      </c>
      <c r="AA6" s="50">
        <v>16.768019301842699</v>
      </c>
      <c r="AB6" s="50">
        <v>12.1419585707726</v>
      </c>
      <c r="AC6" s="50">
        <v>9.6974377874253506</v>
      </c>
      <c r="AD6" s="50">
        <v>20.893601545153199</v>
      </c>
      <c r="AE6" s="50">
        <v>21.580226923855001</v>
      </c>
      <c r="AF6" s="6">
        <f t="shared" si="0"/>
        <v>4.1531975330508972</v>
      </c>
      <c r="AG6" s="6">
        <f t="shared" si="1"/>
        <v>16.855187858257519</v>
      </c>
      <c r="AH6" s="7">
        <f t="shared" si="2"/>
        <v>0.24640470150655755</v>
      </c>
      <c r="AI6" s="8">
        <f t="shared" si="3"/>
        <v>2.2907825542555229</v>
      </c>
      <c r="AJ6" s="8">
        <f t="shared" si="4"/>
        <v>18.762776700139163</v>
      </c>
      <c r="AK6" s="9">
        <f t="shared" si="5"/>
        <v>0.12209187322676671</v>
      </c>
      <c r="AL6" s="8">
        <f t="shared" si="6"/>
        <v>5.1986661918319657</v>
      </c>
      <c r="AM6" s="8">
        <f t="shared" si="7"/>
        <v>15.617228667110432</v>
      </c>
      <c r="AN6" s="9">
        <f t="shared" si="8"/>
        <v>0.33288019933909602</v>
      </c>
      <c r="AO6" s="8">
        <f t="shared" si="9"/>
        <v>5.0104172305827479</v>
      </c>
      <c r="AP6" s="8">
        <f t="shared" si="10"/>
        <v>18.38705247549705</v>
      </c>
      <c r="AQ6" s="9">
        <f t="shared" si="11"/>
        <v>0.27249703220566368</v>
      </c>
      <c r="AR6" s="8">
        <f t="shared" si="12"/>
        <v>0.96295100761440744</v>
      </c>
      <c r="AS6" s="8">
        <f t="shared" si="13"/>
        <v>15.171614691254099</v>
      </c>
      <c r="AT6" s="9">
        <f t="shared" si="14"/>
        <v>6.3470568374605157E-2</v>
      </c>
      <c r="AU6" s="8">
        <f t="shared" si="15"/>
        <v>6.0461700072402991</v>
      </c>
      <c r="AV6" s="8">
        <f t="shared" si="16"/>
        <v>16.078306206801535</v>
      </c>
      <c r="AW6" s="9">
        <f t="shared" si="17"/>
        <v>0.37604520833684674</v>
      </c>
      <c r="AX6" s="50">
        <v>2733.1559999999999</v>
      </c>
      <c r="AY6" s="8">
        <v>-0.1156605</v>
      </c>
      <c r="AZ6" s="8">
        <v>9.4990519999999995E-2</v>
      </c>
      <c r="BA6" s="8">
        <v>0.21583820000000001</v>
      </c>
      <c r="BB6" s="8">
        <v>0.28072950000000002</v>
      </c>
      <c r="BC6" s="50">
        <v>3481.1689999999999</v>
      </c>
      <c r="BD6" s="50">
        <v>3552.0537199999999</v>
      </c>
      <c r="BE6" s="50">
        <v>3844.931</v>
      </c>
      <c r="BF6" s="50">
        <v>2829.8789999999999</v>
      </c>
      <c r="BG6" s="50">
        <v>2781.03</v>
      </c>
      <c r="BH6" s="50">
        <v>3113.884</v>
      </c>
      <c r="BI6" s="50">
        <v>2815.1469999999999</v>
      </c>
      <c r="BJ6" s="50">
        <v>2972.529</v>
      </c>
      <c r="BK6" s="50">
        <v>2830.694</v>
      </c>
      <c r="BL6" s="50">
        <v>2993.34</v>
      </c>
      <c r="BM6" s="50">
        <v>2760.2620000000002</v>
      </c>
      <c r="BN6" s="50">
        <v>2656.7109999999998</v>
      </c>
      <c r="BO6" s="50">
        <v>2679.1010000000001</v>
      </c>
      <c r="BP6" s="50">
        <v>2556.1419999999998</v>
      </c>
      <c r="BQ6" s="50">
        <v>2665.7069999999999</v>
      </c>
      <c r="BR6" s="50">
        <v>3201.4690000000001</v>
      </c>
      <c r="BS6" s="50">
        <v>3131.3760000000002</v>
      </c>
      <c r="BT6" s="50">
        <v>3425.451</v>
      </c>
      <c r="BU6" s="50">
        <v>2406.348</v>
      </c>
      <c r="BV6" s="50">
        <v>2217.5630000000001</v>
      </c>
      <c r="BW6" s="50">
        <v>2399.529</v>
      </c>
      <c r="BX6" s="50">
        <v>2206.1460000000002</v>
      </c>
      <c r="BY6" s="50">
        <v>2240.364</v>
      </c>
      <c r="BZ6" s="50">
        <v>2471.5450000000001</v>
      </c>
      <c r="CA6" s="50">
        <v>1554.434</v>
      </c>
      <c r="CB6" s="50">
        <v>1247.299</v>
      </c>
      <c r="CC6" s="50">
        <v>2749.1219999999998</v>
      </c>
      <c r="CD6" s="50">
        <v>2745.143</v>
      </c>
      <c r="CE6" s="6">
        <f t="shared" si="18"/>
        <v>555.68013023002129</v>
      </c>
      <c r="CF6" s="6">
        <f t="shared" si="19"/>
        <v>2733.1560257142855</v>
      </c>
      <c r="CG6" s="7">
        <f t="shared" si="20"/>
        <v>0.20331079711587241</v>
      </c>
      <c r="CH6" s="8">
        <f t="shared" si="21"/>
        <v>427.03962210198961</v>
      </c>
      <c r="CI6" s="8">
        <f t="shared" si="22"/>
        <v>3267.1577866666667</v>
      </c>
      <c r="CJ6" s="9">
        <f t="shared" si="23"/>
        <v>0.13070676410081769</v>
      </c>
      <c r="CK6" s="8">
        <f t="shared" si="24"/>
        <v>127.83819859715908</v>
      </c>
      <c r="CL6" s="8">
        <f t="shared" si="25"/>
        <v>2838.1138333333333</v>
      </c>
      <c r="CM6" s="9">
        <f t="shared" si="26"/>
        <v>4.5043365454800845E-2</v>
      </c>
      <c r="CN6" s="8">
        <f t="shared" si="27"/>
        <v>355.31497356551705</v>
      </c>
      <c r="CO6" s="8">
        <f t="shared" si="28"/>
        <v>2943.2076666666671</v>
      </c>
      <c r="CP6" s="9">
        <f t="shared" si="29"/>
        <v>0.12072371840751876</v>
      </c>
      <c r="CQ6" s="8">
        <f t="shared" si="30"/>
        <v>115.29760180810349</v>
      </c>
      <c r="CR6" s="8">
        <f t="shared" si="31"/>
        <v>2323.5825</v>
      </c>
      <c r="CS6" s="9">
        <f t="shared" si="32"/>
        <v>4.9620618939978885E-2</v>
      </c>
      <c r="CT6" s="8">
        <f t="shared" si="33"/>
        <v>787.31738900500977</v>
      </c>
      <c r="CU6" s="8">
        <f t="shared" si="34"/>
        <v>2073.9994999999999</v>
      </c>
      <c r="CV6" s="105">
        <f t="shared" si="35"/>
        <v>0.3796131045378795</v>
      </c>
      <c r="CW6" s="5">
        <v>6</v>
      </c>
      <c r="CX6" s="9">
        <f>AVERAGE(CS6,CP6,CM6,CJ6,AT6,AK6)/6</f>
        <v>1.4768247458458004E-2</v>
      </c>
      <c r="CY6" s="8">
        <f t="shared" si="36"/>
        <v>1.1373326172222815</v>
      </c>
      <c r="CZ6" s="8">
        <f>-AY6/$AY$5</f>
        <v>13.96293596561989</v>
      </c>
      <c r="DA6" s="8">
        <f t="shared" si="37"/>
        <v>15.100268582842171</v>
      </c>
      <c r="DB6" s="5">
        <v>4</v>
      </c>
    </row>
    <row r="7" spans="1:106" x14ac:dyDescent="0.2">
      <c r="A7" s="10" t="s">
        <v>51</v>
      </c>
      <c r="B7" s="10" t="s">
        <v>53</v>
      </c>
      <c r="C7" s="11" t="s">
        <v>52</v>
      </c>
      <c r="D7" s="51">
        <v>0.39011961959684699</v>
      </c>
      <c r="E7" s="51">
        <v>0.392728757897639</v>
      </c>
      <c r="F7" s="51">
        <v>0.30701015882564398</v>
      </c>
      <c r="G7" s="51">
        <v>0.56535193035085596</v>
      </c>
      <c r="H7" s="51">
        <v>0.57886148518425296</v>
      </c>
      <c r="I7" s="51">
        <v>0.49961808033245803</v>
      </c>
      <c r="J7" s="51">
        <v>0.73125853813214503</v>
      </c>
      <c r="K7" s="51">
        <v>0.54036838107480201</v>
      </c>
      <c r="L7" s="51">
        <v>0.49040809004376501</v>
      </c>
      <c r="M7" s="51">
        <v>0.61834248087787602</v>
      </c>
      <c r="N7" s="51">
        <v>0.67983615409560405</v>
      </c>
      <c r="O7" s="51">
        <v>0.68815037121690303</v>
      </c>
      <c r="P7" s="51">
        <v>0.47617369665542197</v>
      </c>
      <c r="Q7" s="51">
        <v>0.533325631948116</v>
      </c>
      <c r="R7" s="51">
        <v>0.37530630832595602</v>
      </c>
      <c r="S7" s="51">
        <v>0.68696350433985498</v>
      </c>
      <c r="T7" s="51">
        <v>0.69625815592929996</v>
      </c>
      <c r="U7" s="51">
        <v>0.67168230437583099</v>
      </c>
      <c r="V7" s="51">
        <v>0.60322725420617795</v>
      </c>
      <c r="W7" s="51">
        <v>0.57825870262402701</v>
      </c>
      <c r="X7" s="51">
        <v>0.58281858814060195</v>
      </c>
      <c r="Y7" s="51">
        <v>0.73129075459608395</v>
      </c>
      <c r="Z7" s="51">
        <v>0.67520561361661602</v>
      </c>
      <c r="AA7" s="51">
        <v>0.77994332210942896</v>
      </c>
      <c r="AB7" s="51">
        <v>1.6297209080859301</v>
      </c>
      <c r="AC7" s="51">
        <v>1.8844317940298201</v>
      </c>
      <c r="AD7" s="51">
        <v>1.4497500449341301</v>
      </c>
      <c r="AE7" s="51">
        <v>1.53881398581899</v>
      </c>
      <c r="AF7" s="12">
        <f t="shared" si="0"/>
        <v>0.39614653300487618</v>
      </c>
      <c r="AG7" s="12">
        <f t="shared" si="1"/>
        <v>0.72768659347732434</v>
      </c>
      <c r="AH7" s="13">
        <f t="shared" si="2"/>
        <v>0.54439168806429383</v>
      </c>
      <c r="AI7" s="14">
        <f t="shared" si="3"/>
        <v>0.10908334812629425</v>
      </c>
      <c r="AJ7" s="14">
        <f t="shared" si="4"/>
        <v>0.45561500536461619</v>
      </c>
      <c r="AK7" s="15">
        <f t="shared" si="5"/>
        <v>0.23942000777388323</v>
      </c>
      <c r="AL7" s="14">
        <f t="shared" si="6"/>
        <v>9.3388671412535568E-2</v>
      </c>
      <c r="AM7" s="14">
        <f t="shared" si="7"/>
        <v>0.62472733590684915</v>
      </c>
      <c r="AN7" s="15">
        <f t="shared" si="8"/>
        <v>0.14948708987893627</v>
      </c>
      <c r="AO7" s="14">
        <f t="shared" si="9"/>
        <v>0.13262740864988412</v>
      </c>
      <c r="AP7" s="14">
        <f t="shared" si="10"/>
        <v>0.57328493359574662</v>
      </c>
      <c r="AQ7" s="15">
        <f t="shared" si="11"/>
        <v>0.2313464053869706</v>
      </c>
      <c r="AR7" s="14">
        <f t="shared" si="12"/>
        <v>8.4317802861022986E-2</v>
      </c>
      <c r="AS7" s="14">
        <f t="shared" si="13"/>
        <v>0.65845737254882264</v>
      </c>
      <c r="AT7" s="15">
        <f t="shared" si="14"/>
        <v>0.12805354815094136</v>
      </c>
      <c r="AU7" s="14">
        <f t="shared" si="15"/>
        <v>0.18749744296773338</v>
      </c>
      <c r="AV7" s="14">
        <f t="shared" si="16"/>
        <v>1.6256791832172177</v>
      </c>
      <c r="AW7" s="15">
        <f t="shared" si="17"/>
        <v>0.11533483660452372</v>
      </c>
      <c r="AX7" s="51">
        <v>330.90370000000001</v>
      </c>
      <c r="AY7" s="14">
        <v>0.11846569999999999</v>
      </c>
      <c r="AZ7" s="14">
        <v>9.330389E-2</v>
      </c>
      <c r="BA7" s="14">
        <v>0.19650309999999999</v>
      </c>
      <c r="BB7" s="14">
        <v>0.25868469999999999</v>
      </c>
      <c r="BC7" s="51">
        <v>230.85650000000001</v>
      </c>
      <c r="BD7" s="51">
        <v>234.05005</v>
      </c>
      <c r="BE7" s="51">
        <v>214.2098</v>
      </c>
      <c r="BF7" s="51">
        <v>226.30680000000001</v>
      </c>
      <c r="BG7" s="51">
        <v>234.8871</v>
      </c>
      <c r="BH7" s="51">
        <v>207.1354</v>
      </c>
      <c r="BI7" s="51">
        <v>518.54570000000001</v>
      </c>
      <c r="BJ7" s="51">
        <v>414.23399999999998</v>
      </c>
      <c r="BK7" s="51">
        <v>402.14080000000001</v>
      </c>
      <c r="BL7" s="51">
        <v>250.05619999999999</v>
      </c>
      <c r="BM7" s="51">
        <v>274.25450000000001</v>
      </c>
      <c r="BN7" s="51">
        <v>271.20740000000001</v>
      </c>
      <c r="BO7" s="51">
        <v>254.00049999999999</v>
      </c>
      <c r="BP7" s="51">
        <v>278.2131</v>
      </c>
      <c r="BQ7" s="51">
        <v>223.29920000000001</v>
      </c>
      <c r="BR7" s="51">
        <v>287.46480000000003</v>
      </c>
      <c r="BS7" s="51">
        <v>292.38900000000001</v>
      </c>
      <c r="BT7" s="51">
        <v>270.66289999999998</v>
      </c>
      <c r="BU7" s="51">
        <v>281.58049999999997</v>
      </c>
      <c r="BV7" s="51">
        <v>270.6721</v>
      </c>
      <c r="BW7" s="51">
        <v>269.54309999999998</v>
      </c>
      <c r="BX7" s="51">
        <v>307.05009999999999</v>
      </c>
      <c r="BY7" s="51">
        <v>288.07639999999998</v>
      </c>
      <c r="BZ7" s="51">
        <v>333.661</v>
      </c>
      <c r="CA7" s="51">
        <v>605.55330000000004</v>
      </c>
      <c r="CB7" s="51">
        <v>703.47640000000001</v>
      </c>
      <c r="CC7" s="51">
        <v>553.64269999999999</v>
      </c>
      <c r="CD7" s="51">
        <v>568.13400000000001</v>
      </c>
      <c r="CE7" s="12">
        <f t="shared" si="18"/>
        <v>134.53097308117623</v>
      </c>
      <c r="CF7" s="12">
        <f t="shared" si="19"/>
        <v>330.90369107142857</v>
      </c>
      <c r="CG7" s="13">
        <f t="shared" si="20"/>
        <v>0.40655627818952461</v>
      </c>
      <c r="CH7" s="14">
        <f t="shared" si="21"/>
        <v>11.403064223696628</v>
      </c>
      <c r="CI7" s="14">
        <f t="shared" si="22"/>
        <v>224.57427500000003</v>
      </c>
      <c r="CJ7" s="15">
        <f t="shared" si="23"/>
        <v>5.0776359953501472E-2</v>
      </c>
      <c r="CK7" s="14">
        <f t="shared" si="24"/>
        <v>106.80105097883602</v>
      </c>
      <c r="CL7" s="14">
        <f t="shared" si="25"/>
        <v>355.07310000000007</v>
      </c>
      <c r="CM7" s="15">
        <f t="shared" si="26"/>
        <v>0.30078609440939341</v>
      </c>
      <c r="CN7" s="14">
        <f t="shared" si="27"/>
        <v>25.607032564935491</v>
      </c>
      <c r="CO7" s="14">
        <f t="shared" si="28"/>
        <v>267.67158333333339</v>
      </c>
      <c r="CP7" s="15">
        <f t="shared" si="29"/>
        <v>9.5665861299317922E-2</v>
      </c>
      <c r="CQ7" s="14">
        <f t="shared" si="30"/>
        <v>24.677772065295258</v>
      </c>
      <c r="CR7" s="14">
        <f t="shared" si="31"/>
        <v>291.76386666666667</v>
      </c>
      <c r="CS7" s="15">
        <f t="shared" si="32"/>
        <v>8.4581316895861638E-2</v>
      </c>
      <c r="CT7" s="14">
        <f t="shared" si="33"/>
        <v>67.491696148242326</v>
      </c>
      <c r="CU7" s="14">
        <f t="shared" si="34"/>
        <v>607.70159999999998</v>
      </c>
      <c r="CV7" s="106">
        <f t="shared" si="35"/>
        <v>0.1110605865580119</v>
      </c>
      <c r="CW7" s="11">
        <v>7</v>
      </c>
      <c r="CX7" s="15">
        <f>AVERAGE(CV7,CS7,CP7,CJ7,AW7,AT7,AN7)/7</f>
        <v>1.4999175496757026E-2</v>
      </c>
      <c r="CY7" s="16">
        <f t="shared" si="36"/>
        <v>1.1551168526860647</v>
      </c>
      <c r="CZ7" s="16">
        <f>AY7/$AY$5</f>
        <v>14.301589420954745</v>
      </c>
      <c r="DA7" s="16">
        <f t="shared" si="37"/>
        <v>15.45670627364081</v>
      </c>
      <c r="DB7" s="17"/>
    </row>
    <row r="8" spans="1:106" s="101" customFormat="1" x14ac:dyDescent="0.2">
      <c r="A8" s="18" t="s">
        <v>143</v>
      </c>
      <c r="B8" s="18" t="s">
        <v>145</v>
      </c>
      <c r="C8" s="17" t="s">
        <v>144</v>
      </c>
      <c r="D8" s="52">
        <v>59.301225709928602</v>
      </c>
      <c r="E8" s="52">
        <v>61.998424502799999</v>
      </c>
      <c r="F8" s="52">
        <v>52.510190887878103</v>
      </c>
      <c r="G8" s="52">
        <v>57.289374285218997</v>
      </c>
      <c r="H8" s="52">
        <v>60.449597374374598</v>
      </c>
      <c r="I8" s="52">
        <v>57.6934146952483</v>
      </c>
      <c r="J8" s="52">
        <v>56.923326489649497</v>
      </c>
      <c r="K8" s="52">
        <v>53.658776660871602</v>
      </c>
      <c r="L8" s="52">
        <v>47.3480299260804</v>
      </c>
      <c r="M8" s="52">
        <v>52.692936452272299</v>
      </c>
      <c r="N8" s="52">
        <v>49.9739443870264</v>
      </c>
      <c r="O8" s="52">
        <v>50.113215042255803</v>
      </c>
      <c r="P8" s="52">
        <v>64.450416416727293</v>
      </c>
      <c r="Q8" s="52">
        <v>61.637146361241797</v>
      </c>
      <c r="R8" s="52">
        <v>47.8932902885347</v>
      </c>
      <c r="S8" s="52">
        <v>53.960978397957</v>
      </c>
      <c r="T8" s="52">
        <v>53.279331605077303</v>
      </c>
      <c r="U8" s="52">
        <v>59.151369473210501</v>
      </c>
      <c r="V8" s="52">
        <v>39.840516677659203</v>
      </c>
      <c r="W8" s="52">
        <v>38.420529354846998</v>
      </c>
      <c r="X8" s="52">
        <v>40.092819717345201</v>
      </c>
      <c r="Y8" s="52">
        <v>33.950712215218999</v>
      </c>
      <c r="Z8" s="52">
        <v>31.997662369051799</v>
      </c>
      <c r="AA8" s="52">
        <v>38.145181800038301</v>
      </c>
      <c r="AB8" s="52">
        <v>33.506694133780798</v>
      </c>
      <c r="AC8" s="52">
        <v>35.316606109755803</v>
      </c>
      <c r="AD8" s="52">
        <v>44.789372422409301</v>
      </c>
      <c r="AE8" s="52">
        <v>42.640286813340502</v>
      </c>
      <c r="AF8" s="19">
        <f t="shared" si="0"/>
        <v>9.8199820321727387</v>
      </c>
      <c r="AG8" s="19">
        <f t="shared" si="1"/>
        <v>49.250906091778582</v>
      </c>
      <c r="AH8" s="20">
        <f t="shared" si="2"/>
        <v>0.19938682983564401</v>
      </c>
      <c r="AI8" s="16">
        <f t="shared" si="3"/>
        <v>3.2912281451540082</v>
      </c>
      <c r="AJ8" s="16">
        <f t="shared" si="4"/>
        <v>58.207037909241429</v>
      </c>
      <c r="AK8" s="21">
        <f t="shared" si="5"/>
        <v>5.6543474180662023E-2</v>
      </c>
      <c r="AL8" s="16">
        <f t="shared" si="6"/>
        <v>3.3615257695507776</v>
      </c>
      <c r="AM8" s="16">
        <f t="shared" si="7"/>
        <v>51.785038159692668</v>
      </c>
      <c r="AN8" s="21">
        <f t="shared" si="8"/>
        <v>6.4913069276585966E-2</v>
      </c>
      <c r="AO8" s="16">
        <f t="shared" si="9"/>
        <v>6.1189863117889267</v>
      </c>
      <c r="AP8" s="16">
        <f t="shared" si="10"/>
        <v>56.728755423791426</v>
      </c>
      <c r="AQ8" s="21">
        <f t="shared" si="11"/>
        <v>0.10786392661141814</v>
      </c>
      <c r="AR8" s="16">
        <f t="shared" si="12"/>
        <v>3.3242017731752065</v>
      </c>
      <c r="AS8" s="16">
        <f t="shared" si="13"/>
        <v>37.074570355693417</v>
      </c>
      <c r="AT8" s="21">
        <f t="shared" si="14"/>
        <v>8.9662583848789501E-2</v>
      </c>
      <c r="AU8" s="16">
        <f t="shared" si="15"/>
        <v>5.4923074657414972</v>
      </c>
      <c r="AV8" s="16">
        <f t="shared" si="16"/>
        <v>39.063239869821601</v>
      </c>
      <c r="AW8" s="21">
        <f t="shared" si="17"/>
        <v>0.14060040805741236</v>
      </c>
      <c r="AX8" s="52">
        <v>7539.8209999999999</v>
      </c>
      <c r="AY8" s="16">
        <v>0.4574454</v>
      </c>
      <c r="AZ8" s="16">
        <v>9.4977850000000003E-2</v>
      </c>
      <c r="BA8" s="16">
        <v>1.154489E-6</v>
      </c>
      <c r="BB8" s="16">
        <v>3.3607209999999998E-6</v>
      </c>
      <c r="BC8" s="52">
        <v>10842.93</v>
      </c>
      <c r="BD8" s="52">
        <v>11416.559069999999</v>
      </c>
      <c r="BE8" s="52">
        <v>11320.58</v>
      </c>
      <c r="BF8" s="52">
        <v>7085.8389999999999</v>
      </c>
      <c r="BG8" s="52">
        <v>7579.0810000000001</v>
      </c>
      <c r="BH8" s="52">
        <v>7390.6210000000001</v>
      </c>
      <c r="BI8" s="52">
        <v>12472.25</v>
      </c>
      <c r="BJ8" s="52">
        <v>12709.69</v>
      </c>
      <c r="BK8" s="52">
        <v>11996.68</v>
      </c>
      <c r="BL8" s="52">
        <v>6584.1469999999999</v>
      </c>
      <c r="BM8" s="52">
        <v>6229.192</v>
      </c>
      <c r="BN8" s="52">
        <v>6102.5169999999998</v>
      </c>
      <c r="BO8" s="52">
        <v>10622.67</v>
      </c>
      <c r="BP8" s="52">
        <v>9934.9609999999993</v>
      </c>
      <c r="BQ8" s="52">
        <v>8804.7000000000007</v>
      </c>
      <c r="BR8" s="52">
        <v>6977.0110000000004</v>
      </c>
      <c r="BS8" s="52">
        <v>6913.3419999999996</v>
      </c>
      <c r="BT8" s="52">
        <v>7364.9210000000003</v>
      </c>
      <c r="BU8" s="52">
        <v>5746.2579999999998</v>
      </c>
      <c r="BV8" s="52">
        <v>5556.7790000000005</v>
      </c>
      <c r="BW8" s="52">
        <v>5729.2790000000005</v>
      </c>
      <c r="BX8" s="52">
        <v>4404.6009999999997</v>
      </c>
      <c r="BY8" s="52">
        <v>4218.2120000000004</v>
      </c>
      <c r="BZ8" s="52">
        <v>5042.2060000000001</v>
      </c>
      <c r="CA8" s="52">
        <v>3846.8850000000002</v>
      </c>
      <c r="CB8" s="52">
        <v>4073.6770000000001</v>
      </c>
      <c r="CC8" s="52">
        <v>5285.06</v>
      </c>
      <c r="CD8" s="52">
        <v>4864.3329999999996</v>
      </c>
      <c r="CE8" s="19">
        <f t="shared" si="18"/>
        <v>2782.7725960602811</v>
      </c>
      <c r="CF8" s="19">
        <f t="shared" si="19"/>
        <v>7539.8207525000016</v>
      </c>
      <c r="CG8" s="20">
        <f t="shared" si="20"/>
        <v>0.36907675757909608</v>
      </c>
      <c r="CH8" s="16">
        <f t="shared" si="21"/>
        <v>2118.8909416976376</v>
      </c>
      <c r="CI8" s="16">
        <f t="shared" si="22"/>
        <v>9272.6016783333325</v>
      </c>
      <c r="CJ8" s="21">
        <f t="shared" si="23"/>
        <v>0.22851094171862338</v>
      </c>
      <c r="CK8" s="16">
        <f t="shared" si="24"/>
        <v>3345.9349402222178</v>
      </c>
      <c r="CL8" s="16">
        <f t="shared" si="25"/>
        <v>9349.0793333333331</v>
      </c>
      <c r="CM8" s="21">
        <f t="shared" si="26"/>
        <v>0.35788924459038191</v>
      </c>
      <c r="CN8" s="16">
        <f t="shared" si="27"/>
        <v>1597.4163853178359</v>
      </c>
      <c r="CO8" s="16">
        <f t="shared" si="28"/>
        <v>8436.2674999999999</v>
      </c>
      <c r="CP8" s="21">
        <f t="shared" si="29"/>
        <v>0.18935108272916143</v>
      </c>
      <c r="CQ8" s="16">
        <f t="shared" si="30"/>
        <v>676.04430221540019</v>
      </c>
      <c r="CR8" s="16">
        <f t="shared" si="31"/>
        <v>5116.2224999999999</v>
      </c>
      <c r="CS8" s="21">
        <f t="shared" si="32"/>
        <v>0.1321373928157738</v>
      </c>
      <c r="CT8" s="16">
        <f t="shared" si="33"/>
        <v>672.34535186831113</v>
      </c>
      <c r="CU8" s="16">
        <f t="shared" si="34"/>
        <v>4517.4887499999995</v>
      </c>
      <c r="CV8" s="107">
        <f t="shared" si="35"/>
        <v>0.14883166048134844</v>
      </c>
      <c r="CW8" s="17">
        <v>7</v>
      </c>
      <c r="CX8" s="21">
        <f>AVERAGE(CV8,CS8,AW8,AT8,AQ8,AN8,AK8)/7</f>
        <v>1.5113316638203884E-2</v>
      </c>
      <c r="CY8" s="16">
        <f t="shared" si="36"/>
        <v>1.1639070929295097</v>
      </c>
      <c r="CZ8" s="16">
        <f>AY8/$AY$5</f>
        <v>55.224392320345984</v>
      </c>
      <c r="DA8" s="16">
        <f t="shared" si="37"/>
        <v>56.388299413275497</v>
      </c>
      <c r="DB8" s="17"/>
    </row>
    <row r="9" spans="1:106" s="99" customFormat="1" x14ac:dyDescent="0.2">
      <c r="A9" s="4" t="s">
        <v>167</v>
      </c>
      <c r="B9" s="4" t="s">
        <v>169</v>
      </c>
      <c r="C9" s="5" t="s">
        <v>168</v>
      </c>
      <c r="D9" s="50">
        <v>1.5717663431745901</v>
      </c>
      <c r="E9" s="50">
        <v>1.5393206057986499</v>
      </c>
      <c r="F9" s="50">
        <v>1.37783914771565</v>
      </c>
      <c r="G9" s="50">
        <v>2.8314381300270499</v>
      </c>
      <c r="H9" s="50">
        <v>2.4815882018704101</v>
      </c>
      <c r="I9" s="50">
        <v>2.2497435672606598</v>
      </c>
      <c r="J9" s="50">
        <v>1.5796294791465699</v>
      </c>
      <c r="K9" s="50">
        <v>1.4669788519731299</v>
      </c>
      <c r="L9" s="50">
        <v>1.2117345911570401</v>
      </c>
      <c r="M9" s="50">
        <v>2.2388134636797301</v>
      </c>
      <c r="N9" s="50">
        <v>2.4063699836587702</v>
      </c>
      <c r="O9" s="50">
        <v>2.6435586030160199</v>
      </c>
      <c r="P9" s="50">
        <v>2.10118424527787</v>
      </c>
      <c r="Q9" s="50">
        <v>2.3174059178098401</v>
      </c>
      <c r="R9" s="50">
        <v>2.0840128125388802</v>
      </c>
      <c r="S9" s="50">
        <v>2.4588323375874901</v>
      </c>
      <c r="T9" s="50">
        <v>2.5111648686135601</v>
      </c>
      <c r="U9" s="50">
        <v>2.4331384806609302</v>
      </c>
      <c r="V9" s="50">
        <v>2.3379331030410802</v>
      </c>
      <c r="W9" s="50">
        <v>2.4435595763860301</v>
      </c>
      <c r="X9" s="50">
        <v>1.90369534686187</v>
      </c>
      <c r="Y9" s="50">
        <v>2.79304556377841</v>
      </c>
      <c r="Z9" s="50">
        <v>2.7007881736313002</v>
      </c>
      <c r="AA9" s="50">
        <v>2.44917711999154</v>
      </c>
      <c r="AB9" s="50">
        <v>4.5434641942254004</v>
      </c>
      <c r="AC9" s="50">
        <v>5.4653445391061801</v>
      </c>
      <c r="AD9" s="50">
        <v>6.5458897552427802</v>
      </c>
      <c r="AE9" s="50">
        <v>6.1174825820599903</v>
      </c>
      <c r="AF9" s="6">
        <f t="shared" si="0"/>
        <v>1.3522743227928362</v>
      </c>
      <c r="AG9" s="6">
        <f t="shared" si="1"/>
        <v>2.6716035566175513</v>
      </c>
      <c r="AH9" s="7">
        <f t="shared" si="2"/>
        <v>0.50616578924790623</v>
      </c>
      <c r="AI9" s="8">
        <f t="shared" si="3"/>
        <v>0.59461528607365388</v>
      </c>
      <c r="AJ9" s="8">
        <f t="shared" si="4"/>
        <v>2.008615999307835</v>
      </c>
      <c r="AK9" s="9">
        <f t="shared" si="5"/>
        <v>0.29603233583649496</v>
      </c>
      <c r="AL9" s="8">
        <f t="shared" si="6"/>
        <v>0.58040205255636867</v>
      </c>
      <c r="AM9" s="8">
        <f t="shared" si="7"/>
        <v>1.9245141621052098</v>
      </c>
      <c r="AN9" s="9">
        <f t="shared" si="8"/>
        <v>0.30158367445915379</v>
      </c>
      <c r="AO9" s="8">
        <f t="shared" si="9"/>
        <v>0.18555961821287631</v>
      </c>
      <c r="AP9" s="8">
        <f t="shared" si="10"/>
        <v>2.3176231104147615</v>
      </c>
      <c r="AQ9" s="9">
        <f t="shared" si="11"/>
        <v>8.0064621973703301E-2</v>
      </c>
      <c r="AR9" s="8">
        <f t="shared" si="12"/>
        <v>0.31329400029355364</v>
      </c>
      <c r="AS9" s="8">
        <f t="shared" si="13"/>
        <v>2.4380331472817054</v>
      </c>
      <c r="AT9" s="9">
        <f t="shared" si="14"/>
        <v>0.12850276487949394</v>
      </c>
      <c r="AU9" s="8">
        <f t="shared" si="15"/>
        <v>0.87146907002641472</v>
      </c>
      <c r="AV9" s="8">
        <f t="shared" si="16"/>
        <v>5.668045267658588</v>
      </c>
      <c r="AW9" s="9">
        <f t="shared" si="17"/>
        <v>0.15375125442256918</v>
      </c>
      <c r="AX9" s="50">
        <v>298.262</v>
      </c>
      <c r="AY9" s="8">
        <v>-1.7966429999999999E-2</v>
      </c>
      <c r="AZ9" s="8">
        <v>6.7176559999999996E-2</v>
      </c>
      <c r="BA9" s="8">
        <v>0.79084860000000001</v>
      </c>
      <c r="BB9" s="8">
        <v>0.83469230000000005</v>
      </c>
      <c r="BC9" s="50">
        <v>230.85650000000001</v>
      </c>
      <c r="BD9" s="50">
        <v>227.69575</v>
      </c>
      <c r="BE9" s="50">
        <v>238.61349999999999</v>
      </c>
      <c r="BF9" s="50">
        <v>281.31670000000003</v>
      </c>
      <c r="BG9" s="50">
        <v>249.9333</v>
      </c>
      <c r="BH9" s="50">
        <v>231.5042</v>
      </c>
      <c r="BI9" s="50">
        <v>278.02330000000001</v>
      </c>
      <c r="BJ9" s="50">
        <v>279.11900000000003</v>
      </c>
      <c r="BK9" s="50">
        <v>246.62540000000001</v>
      </c>
      <c r="BL9" s="50">
        <v>224.71719999999999</v>
      </c>
      <c r="BM9" s="50">
        <v>240.94710000000001</v>
      </c>
      <c r="BN9" s="50">
        <v>258.59309999999999</v>
      </c>
      <c r="BO9" s="50">
        <v>278.19110000000001</v>
      </c>
      <c r="BP9" s="50">
        <v>300.0523</v>
      </c>
      <c r="BQ9" s="50">
        <v>307.75959999999998</v>
      </c>
      <c r="BR9" s="50">
        <v>255.3817</v>
      </c>
      <c r="BS9" s="50">
        <v>261.74340000000001</v>
      </c>
      <c r="BT9" s="50">
        <v>243.35560000000001</v>
      </c>
      <c r="BU9" s="50">
        <v>270.8716</v>
      </c>
      <c r="BV9" s="50">
        <v>283.89260000000002</v>
      </c>
      <c r="BW9" s="50">
        <v>218.52549999999999</v>
      </c>
      <c r="BX9" s="50">
        <v>291.07639999999998</v>
      </c>
      <c r="BY9" s="50">
        <v>286.00389999999999</v>
      </c>
      <c r="BZ9" s="50">
        <v>260.05930000000001</v>
      </c>
      <c r="CA9" s="50">
        <v>419.02120000000002</v>
      </c>
      <c r="CB9" s="50">
        <v>506.40320000000003</v>
      </c>
      <c r="CC9" s="50">
        <v>620.46159999999998</v>
      </c>
      <c r="CD9" s="50">
        <v>560.5924</v>
      </c>
      <c r="CE9" s="6">
        <f t="shared" si="18"/>
        <v>101.8468212962005</v>
      </c>
      <c r="CF9" s="6">
        <f t="shared" si="19"/>
        <v>298.26201607142855</v>
      </c>
      <c r="CG9" s="7">
        <f t="shared" si="20"/>
        <v>0.34146762178329126</v>
      </c>
      <c r="CH9" s="8">
        <f t="shared" si="21"/>
        <v>20.242061357391865</v>
      </c>
      <c r="CI9" s="8">
        <f t="shared" si="22"/>
        <v>243.31999166666665</v>
      </c>
      <c r="CJ9" s="9">
        <f t="shared" si="23"/>
        <v>8.319111478978776E-2</v>
      </c>
      <c r="CK9" s="8">
        <f t="shared" si="24"/>
        <v>21.488251360103742</v>
      </c>
      <c r="CL9" s="8">
        <f t="shared" si="25"/>
        <v>254.67085</v>
      </c>
      <c r="CM9" s="9">
        <f t="shared" si="26"/>
        <v>8.4376564338257562E-2</v>
      </c>
      <c r="CN9" s="8">
        <f t="shared" si="27"/>
        <v>25.577000249657885</v>
      </c>
      <c r="CO9" s="8">
        <f t="shared" si="28"/>
        <v>274.41395000000006</v>
      </c>
      <c r="CP9" s="9">
        <f t="shared" si="29"/>
        <v>9.3205903889572228E-2</v>
      </c>
      <c r="CQ9" s="8">
        <f t="shared" si="30"/>
        <v>26.934285797653271</v>
      </c>
      <c r="CR9" s="8">
        <f t="shared" si="31"/>
        <v>268.40488333333332</v>
      </c>
      <c r="CS9" s="9">
        <f t="shared" si="32"/>
        <v>0.10034946258486456</v>
      </c>
      <c r="CT9" s="8">
        <f t="shared" si="33"/>
        <v>85.53087281865011</v>
      </c>
      <c r="CU9" s="8">
        <f t="shared" si="34"/>
        <v>526.61959999999999</v>
      </c>
      <c r="CV9" s="105">
        <f t="shared" si="35"/>
        <v>0.16241490597511013</v>
      </c>
      <c r="CW9" s="5">
        <v>6</v>
      </c>
      <c r="CX9" s="9">
        <f>AVERAGE(CS9,CP9,CM9,CJ9,AT9,AQ9)/6</f>
        <v>1.5824734234879984E-2</v>
      </c>
      <c r="CY9" s="8">
        <f t="shared" si="36"/>
        <v>1.2186948014535985</v>
      </c>
      <c r="CZ9" s="8">
        <f>-AY9/$AY$5</f>
        <v>2.1689696276671131</v>
      </c>
      <c r="DA9" s="8">
        <f t="shared" si="37"/>
        <v>3.3876644291207114</v>
      </c>
      <c r="DB9" s="5">
        <v>2</v>
      </c>
    </row>
    <row r="10" spans="1:106" s="99" customFormat="1" x14ac:dyDescent="0.2">
      <c r="A10" s="10" t="s">
        <v>75</v>
      </c>
      <c r="B10" s="10" t="s">
        <v>77</v>
      </c>
      <c r="C10" s="11" t="s">
        <v>76</v>
      </c>
      <c r="D10" s="51">
        <v>1.04521062469291</v>
      </c>
      <c r="E10" s="51">
        <v>1.0102965690526999</v>
      </c>
      <c r="F10" s="51">
        <v>0.96616793960708802</v>
      </c>
      <c r="G10" s="51">
        <v>2.4008804144256199</v>
      </c>
      <c r="H10" s="51">
        <v>2.2067544418865701</v>
      </c>
      <c r="I10" s="51">
        <v>1.97775547708651</v>
      </c>
      <c r="J10" s="51">
        <v>1.0367523420036899</v>
      </c>
      <c r="K10" s="51">
        <v>0.81399792046928698</v>
      </c>
      <c r="L10" s="51">
        <v>0.80193875456255304</v>
      </c>
      <c r="M10" s="51">
        <v>1.8688634248826701</v>
      </c>
      <c r="N10" s="51">
        <v>2.08734726549595</v>
      </c>
      <c r="O10" s="51">
        <v>2.4086774690195298</v>
      </c>
      <c r="P10" s="51">
        <v>1.52677552404201</v>
      </c>
      <c r="Q10" s="51">
        <v>1.72029702444744</v>
      </c>
      <c r="R10" s="51">
        <v>1.34016405154768</v>
      </c>
      <c r="S10" s="51">
        <v>1.5398544156506</v>
      </c>
      <c r="T10" s="51">
        <v>1.84795792403183</v>
      </c>
      <c r="U10" s="51">
        <v>1.6031521479858999</v>
      </c>
      <c r="V10" s="51">
        <v>2.3288069308854</v>
      </c>
      <c r="W10" s="51">
        <v>2.44026489104056</v>
      </c>
      <c r="X10" s="51">
        <v>1.69391934383861</v>
      </c>
      <c r="Y10" s="51">
        <v>2.60670146659097</v>
      </c>
      <c r="Z10" s="51">
        <v>2.2821407518855801</v>
      </c>
      <c r="AA10" s="51">
        <v>1.9981822219888301</v>
      </c>
      <c r="AB10" s="51">
        <v>2.6467099746527101</v>
      </c>
      <c r="AC10" s="51">
        <v>3.22495233669967</v>
      </c>
      <c r="AD10" s="51">
        <v>3.3203849367932299</v>
      </c>
      <c r="AE10" s="51">
        <v>3.78389719111183</v>
      </c>
      <c r="AF10" s="12">
        <f t="shared" si="0"/>
        <v>0.76656771091085696</v>
      </c>
      <c r="AG10" s="12">
        <f t="shared" si="1"/>
        <v>1.9474572777277832</v>
      </c>
      <c r="AH10" s="13">
        <f t="shared" si="2"/>
        <v>0.39362491782374714</v>
      </c>
      <c r="AI10" s="14">
        <f t="shared" si="3"/>
        <v>0.66476097049967298</v>
      </c>
      <c r="AJ10" s="14">
        <f t="shared" si="4"/>
        <v>1.6011775777918995</v>
      </c>
      <c r="AK10" s="15">
        <f t="shared" si="5"/>
        <v>0.4151700471701647</v>
      </c>
      <c r="AL10" s="14">
        <f t="shared" si="6"/>
        <v>0.7041543913789734</v>
      </c>
      <c r="AM10" s="14">
        <f t="shared" si="7"/>
        <v>1.5029295294056133</v>
      </c>
      <c r="AN10" s="15">
        <f t="shared" si="8"/>
        <v>0.46852122977279992</v>
      </c>
      <c r="AO10" s="14">
        <f t="shared" si="9"/>
        <v>0.174573353498927</v>
      </c>
      <c r="AP10" s="14">
        <f t="shared" si="10"/>
        <v>1.5963668479509101</v>
      </c>
      <c r="AQ10" s="15">
        <f t="shared" si="11"/>
        <v>0.10935666430495511</v>
      </c>
      <c r="AR10" s="14">
        <f t="shared" si="12"/>
        <v>0.32850232725764306</v>
      </c>
      <c r="AS10" s="14">
        <f t="shared" si="13"/>
        <v>2.2250026010383253</v>
      </c>
      <c r="AT10" s="15">
        <f t="shared" si="14"/>
        <v>0.14764132280310294</v>
      </c>
      <c r="AU10" s="14">
        <f t="shared" si="15"/>
        <v>0.46706238791842064</v>
      </c>
      <c r="AV10" s="14">
        <f t="shared" si="16"/>
        <v>3.2439861098143599</v>
      </c>
      <c r="AW10" s="15">
        <f t="shared" si="17"/>
        <v>0.14397792472210946</v>
      </c>
      <c r="AX10" s="51">
        <v>478.62759999999997</v>
      </c>
      <c r="AY10" s="14">
        <v>-0.14823120000000001</v>
      </c>
      <c r="AZ10" s="14">
        <v>9.0965130000000005E-2</v>
      </c>
      <c r="BA10" s="14">
        <v>0.1125553</v>
      </c>
      <c r="BB10" s="14">
        <v>0.1582778</v>
      </c>
      <c r="BC10" s="51">
        <v>338.34519999999998</v>
      </c>
      <c r="BD10" s="51">
        <v>329.36455000000001</v>
      </c>
      <c r="BE10" s="51">
        <v>368.7663</v>
      </c>
      <c r="BF10" s="51">
        <v>525.72799999999995</v>
      </c>
      <c r="BG10" s="51">
        <v>489.83580000000001</v>
      </c>
      <c r="BH10" s="51">
        <v>448.53949999999998</v>
      </c>
      <c r="BI10" s="51">
        <v>402.16390000000001</v>
      </c>
      <c r="BJ10" s="51">
        <v>341.34300000000002</v>
      </c>
      <c r="BK10" s="51">
        <v>359.72750000000002</v>
      </c>
      <c r="BL10" s="51">
        <v>413.42630000000003</v>
      </c>
      <c r="BM10" s="51">
        <v>460.63420000000002</v>
      </c>
      <c r="BN10" s="51">
        <v>519.28859999999997</v>
      </c>
      <c r="BO10" s="51">
        <v>445.50889999999998</v>
      </c>
      <c r="BP10" s="51">
        <v>490.90839999999997</v>
      </c>
      <c r="BQ10" s="51">
        <v>436.18549999999999</v>
      </c>
      <c r="BR10" s="51">
        <v>352.48660000000001</v>
      </c>
      <c r="BS10" s="51">
        <v>424.51670000000001</v>
      </c>
      <c r="BT10" s="51">
        <v>353.3877</v>
      </c>
      <c r="BU10" s="51">
        <v>594.65769999999998</v>
      </c>
      <c r="BV10" s="51">
        <v>624.84190000000001</v>
      </c>
      <c r="BW10" s="51">
        <v>428.548</v>
      </c>
      <c r="BX10" s="51">
        <v>598.71820000000002</v>
      </c>
      <c r="BY10" s="51">
        <v>532.63040000000001</v>
      </c>
      <c r="BZ10" s="51">
        <v>467.61599999999999</v>
      </c>
      <c r="CA10" s="51">
        <v>537.9692</v>
      </c>
      <c r="CB10" s="51">
        <v>658.57360000000006</v>
      </c>
      <c r="CC10" s="51">
        <v>693.64419999999996</v>
      </c>
      <c r="CD10" s="51">
        <v>764.21559999999999</v>
      </c>
      <c r="CE10" s="12">
        <f t="shared" si="18"/>
        <v>115.2153938112034</v>
      </c>
      <c r="CF10" s="12">
        <f t="shared" si="19"/>
        <v>478.62755178571427</v>
      </c>
      <c r="CG10" s="13">
        <f t="shared" si="20"/>
        <v>0.24072035423231619</v>
      </c>
      <c r="CH10" s="14">
        <f t="shared" si="21"/>
        <v>82.842350168158546</v>
      </c>
      <c r="CI10" s="14">
        <f t="shared" si="22"/>
        <v>416.76322499999992</v>
      </c>
      <c r="CJ10" s="15">
        <f t="shared" si="23"/>
        <v>0.19877557615156319</v>
      </c>
      <c r="CK10" s="14">
        <f t="shared" si="24"/>
        <v>65.725205902111654</v>
      </c>
      <c r="CL10" s="14">
        <f t="shared" si="25"/>
        <v>416.09725000000003</v>
      </c>
      <c r="CM10" s="15">
        <f t="shared" si="26"/>
        <v>0.15795635732298555</v>
      </c>
      <c r="CN10" s="14">
        <f t="shared" si="27"/>
        <v>54.604270974628072</v>
      </c>
      <c r="CO10" s="14">
        <f t="shared" si="28"/>
        <v>417.16563333333335</v>
      </c>
      <c r="CP10" s="15">
        <f t="shared" si="29"/>
        <v>0.13089350275169218</v>
      </c>
      <c r="CQ10" s="14">
        <f t="shared" si="30"/>
        <v>79.171392285547114</v>
      </c>
      <c r="CR10" s="14">
        <f t="shared" si="31"/>
        <v>541.16870000000006</v>
      </c>
      <c r="CS10" s="15">
        <f t="shared" si="32"/>
        <v>0.14629706464092826</v>
      </c>
      <c r="CT10" s="14">
        <f t="shared" si="33"/>
        <v>94.577156369653324</v>
      </c>
      <c r="CU10" s="14">
        <f t="shared" si="34"/>
        <v>663.60065000000009</v>
      </c>
      <c r="CV10" s="106">
        <f t="shared" si="35"/>
        <v>0.14252119308450542</v>
      </c>
      <c r="CW10" s="11">
        <v>6</v>
      </c>
      <c r="CX10" s="15">
        <f>AVERAGE(CV10,CS10,CP10,AW10,AT10,AQ10)/6</f>
        <v>2.2796879786313704E-2</v>
      </c>
      <c r="CY10" s="16">
        <f t="shared" si="36"/>
        <v>1.7556338370414244</v>
      </c>
      <c r="CZ10" s="16">
        <f>-AY10/$AY$5</f>
        <v>17.894983626276865</v>
      </c>
      <c r="DA10" s="16">
        <f t="shared" si="37"/>
        <v>19.650617463318291</v>
      </c>
      <c r="DB10" s="17"/>
    </row>
    <row r="11" spans="1:106" s="102" customFormat="1" x14ac:dyDescent="0.2">
      <c r="A11" s="22" t="s">
        <v>182</v>
      </c>
      <c r="B11" s="22" t="s">
        <v>184</v>
      </c>
      <c r="C11" s="23" t="s">
        <v>183</v>
      </c>
      <c r="D11" s="53">
        <v>57.237202735918103</v>
      </c>
      <c r="E11" s="53">
        <v>58.540927751397902</v>
      </c>
      <c r="F11" s="53">
        <v>55.102781522597198</v>
      </c>
      <c r="G11" s="53">
        <v>51.137698473505601</v>
      </c>
      <c r="H11" s="53">
        <v>51.163635387371698</v>
      </c>
      <c r="I11" s="53">
        <v>55.240586869894997</v>
      </c>
      <c r="J11" s="53">
        <v>58.062299039980203</v>
      </c>
      <c r="K11" s="53">
        <v>51.996550897685701</v>
      </c>
      <c r="L11" s="53">
        <v>53.496087278659502</v>
      </c>
      <c r="M11" s="53">
        <v>58.561570582729203</v>
      </c>
      <c r="N11" s="53">
        <v>53.719974104633799</v>
      </c>
      <c r="O11" s="53">
        <v>53.312555265198597</v>
      </c>
      <c r="P11" s="53">
        <v>56.868503811494001</v>
      </c>
      <c r="Q11" s="53">
        <v>56.3700421539681</v>
      </c>
      <c r="R11" s="53">
        <v>50.936649495079998</v>
      </c>
      <c r="S11" s="53">
        <v>50.654545884812102</v>
      </c>
      <c r="T11" s="53">
        <v>48.221271644870598</v>
      </c>
      <c r="U11" s="53">
        <v>57.431031322774999</v>
      </c>
      <c r="V11" s="53">
        <v>32.784947790947903</v>
      </c>
      <c r="W11" s="53">
        <v>32.637862127219698</v>
      </c>
      <c r="X11" s="53">
        <v>42.438959100509202</v>
      </c>
      <c r="Y11" s="53">
        <v>47.557149906168</v>
      </c>
      <c r="Z11" s="53">
        <v>49.706906085748003</v>
      </c>
      <c r="AA11" s="53">
        <v>57.194500589722203</v>
      </c>
      <c r="AB11" s="53">
        <v>25.7955661461692</v>
      </c>
      <c r="AC11" s="53">
        <v>22.595515199975502</v>
      </c>
      <c r="AD11" s="53">
        <v>22.651915683239</v>
      </c>
      <c r="AE11" s="53">
        <v>21.237648219237201</v>
      </c>
      <c r="AF11" s="24">
        <f t="shared" si="0"/>
        <v>12.127561339480074</v>
      </c>
      <c r="AG11" s="24">
        <f t="shared" si="1"/>
        <v>47.594817323982433</v>
      </c>
      <c r="AH11" s="25">
        <f t="shared" si="2"/>
        <v>0.25480844388847246</v>
      </c>
      <c r="AI11" s="26">
        <f t="shared" si="3"/>
        <v>3.0604634268092337</v>
      </c>
      <c r="AJ11" s="26">
        <f t="shared" si="4"/>
        <v>54.737138790114251</v>
      </c>
      <c r="AK11" s="27">
        <f t="shared" si="5"/>
        <v>5.59120095506703E-2</v>
      </c>
      <c r="AL11" s="26">
        <f t="shared" si="6"/>
        <v>2.746276272049935</v>
      </c>
      <c r="AM11" s="26">
        <f t="shared" si="7"/>
        <v>54.858172861481172</v>
      </c>
      <c r="AN11" s="27">
        <f t="shared" si="8"/>
        <v>5.0061387917245799E-2</v>
      </c>
      <c r="AO11" s="26">
        <f t="shared" si="9"/>
        <v>3.9376287818580922</v>
      </c>
      <c r="AP11" s="26">
        <f t="shared" si="10"/>
        <v>53.41367405216662</v>
      </c>
      <c r="AQ11" s="27">
        <f t="shared" si="11"/>
        <v>7.3719489470287988E-2</v>
      </c>
      <c r="AR11" s="26">
        <f t="shared" si="12"/>
        <v>9.7586796487936898</v>
      </c>
      <c r="AS11" s="26">
        <f t="shared" si="13"/>
        <v>43.720054266719167</v>
      </c>
      <c r="AT11" s="28">
        <f t="shared" si="14"/>
        <v>0.2232083150963115</v>
      </c>
      <c r="AU11" s="26">
        <f t="shared" si="15"/>
        <v>1.9309888729955249</v>
      </c>
      <c r="AV11" s="26">
        <f t="shared" si="16"/>
        <v>23.070161312155225</v>
      </c>
      <c r="AW11" s="27">
        <f t="shared" si="17"/>
        <v>8.3700709625212893E-2</v>
      </c>
      <c r="AX11" s="53">
        <v>11909.63</v>
      </c>
      <c r="AY11" s="26">
        <v>0.39058330000000002</v>
      </c>
      <c r="AZ11" s="26">
        <v>0.11389878000000001</v>
      </c>
      <c r="BA11" s="26">
        <v>4.6686589999999999E-4</v>
      </c>
      <c r="BB11" s="26">
        <v>1.003381E-3</v>
      </c>
      <c r="BC11" s="53">
        <v>16918.48</v>
      </c>
      <c r="BD11" s="53">
        <v>17426.667850000002</v>
      </c>
      <c r="BE11" s="53">
        <v>19204.32</v>
      </c>
      <c r="BF11" s="53">
        <v>10224.89</v>
      </c>
      <c r="BG11" s="53">
        <v>10370.14</v>
      </c>
      <c r="BH11" s="53">
        <v>11439.66</v>
      </c>
      <c r="BI11" s="53">
        <v>20565.96</v>
      </c>
      <c r="BJ11" s="53">
        <v>19909.900000000001</v>
      </c>
      <c r="BK11" s="53">
        <v>21911.96</v>
      </c>
      <c r="BL11" s="53">
        <v>11829.33</v>
      </c>
      <c r="BM11" s="53">
        <v>10824.9</v>
      </c>
      <c r="BN11" s="53">
        <v>10495.1</v>
      </c>
      <c r="BO11" s="53">
        <v>15152.34</v>
      </c>
      <c r="BP11" s="53">
        <v>14688.32</v>
      </c>
      <c r="BQ11" s="53">
        <v>15138.07</v>
      </c>
      <c r="BR11" s="53">
        <v>10587.86</v>
      </c>
      <c r="BS11" s="53">
        <v>10115.049999999999</v>
      </c>
      <c r="BT11" s="53">
        <v>11559.79</v>
      </c>
      <c r="BU11" s="53">
        <v>7644.25</v>
      </c>
      <c r="BV11" s="53">
        <v>7631.0039999999999</v>
      </c>
      <c r="BW11" s="53">
        <v>9803.8860000000004</v>
      </c>
      <c r="BX11" s="53">
        <v>9974.1</v>
      </c>
      <c r="BY11" s="53">
        <v>10593.2</v>
      </c>
      <c r="BZ11" s="53">
        <v>12221.8</v>
      </c>
      <c r="CA11" s="53">
        <v>4787.6549999999997</v>
      </c>
      <c r="CB11" s="53">
        <v>4213.3739999999998</v>
      </c>
      <c r="CC11" s="53">
        <v>4320.9579999999996</v>
      </c>
      <c r="CD11" s="53">
        <v>3916.605</v>
      </c>
      <c r="CE11" s="24">
        <f t="shared" si="18"/>
        <v>4974.1045781997846</v>
      </c>
      <c r="CF11" s="24">
        <f t="shared" si="19"/>
        <v>11909.627494642858</v>
      </c>
      <c r="CG11" s="25">
        <f t="shared" si="20"/>
        <v>0.41765408535550053</v>
      </c>
      <c r="CH11" s="26">
        <f t="shared" si="21"/>
        <v>4022.6594542757639</v>
      </c>
      <c r="CI11" s="26">
        <f t="shared" si="22"/>
        <v>14264.026308333334</v>
      </c>
      <c r="CJ11" s="28">
        <f t="shared" si="23"/>
        <v>0.28201430418882811</v>
      </c>
      <c r="CK11" s="26">
        <f t="shared" si="24"/>
        <v>5395.0152367103365</v>
      </c>
      <c r="CL11" s="26">
        <f t="shared" si="25"/>
        <v>15922.858333333332</v>
      </c>
      <c r="CM11" s="28">
        <f t="shared" si="26"/>
        <v>0.33882203331648497</v>
      </c>
      <c r="CN11" s="26">
        <f t="shared" si="27"/>
        <v>2373.7729970780078</v>
      </c>
      <c r="CO11" s="26">
        <f t="shared" si="28"/>
        <v>12873.571666666665</v>
      </c>
      <c r="CP11" s="28">
        <f t="shared" si="29"/>
        <v>0.18439117430203</v>
      </c>
      <c r="CQ11" s="26">
        <f t="shared" si="30"/>
        <v>1773.7932791193628</v>
      </c>
      <c r="CR11" s="26">
        <f t="shared" si="31"/>
        <v>9644.7066666666669</v>
      </c>
      <c r="CS11" s="28">
        <f t="shared" si="32"/>
        <v>0.1839136575557884</v>
      </c>
      <c r="CT11" s="26">
        <f t="shared" si="33"/>
        <v>361.64904307629507</v>
      </c>
      <c r="CU11" s="26">
        <f t="shared" si="34"/>
        <v>4309.6479999999992</v>
      </c>
      <c r="CV11" s="108">
        <f t="shared" si="35"/>
        <v>8.3916144213238564E-2</v>
      </c>
      <c r="CW11" s="23">
        <v>5</v>
      </c>
      <c r="CX11" s="28">
        <f>AVERAGE(CV11,AW11,AQ11,AN11,AK11)/5</f>
        <v>1.3892389631066222E-2</v>
      </c>
      <c r="CY11" s="29">
        <f t="shared" si="36"/>
        <v>1.0698810338205142</v>
      </c>
      <c r="CZ11" s="29">
        <f>AY11/$AY$5</f>
        <v>47.152568138132757</v>
      </c>
      <c r="DA11" s="29">
        <f t="shared" si="37"/>
        <v>48.222449171953272</v>
      </c>
      <c r="DB11" s="23"/>
    </row>
    <row r="12" spans="1:106" x14ac:dyDescent="0.2">
      <c r="A12" s="30" t="s">
        <v>191</v>
      </c>
      <c r="B12" s="30" t="s">
        <v>193</v>
      </c>
      <c r="C12" s="31" t="s">
        <v>192</v>
      </c>
      <c r="D12" s="54">
        <v>7.0227519656097597</v>
      </c>
      <c r="E12" s="54">
        <v>6.8959198958869399</v>
      </c>
      <c r="F12" s="54">
        <v>6.7482070144561002</v>
      </c>
      <c r="G12" s="54">
        <v>6.0747707139301097</v>
      </c>
      <c r="H12" s="54">
        <v>5.7458407878242896</v>
      </c>
      <c r="I12" s="54">
        <v>5.1528340002290198</v>
      </c>
      <c r="J12" s="54">
        <v>3.9216321725366101</v>
      </c>
      <c r="K12" s="54">
        <v>4.1239106719586696</v>
      </c>
      <c r="L12" s="54">
        <v>4.0458430484578098</v>
      </c>
      <c r="M12" s="54">
        <v>5.3825025729062004</v>
      </c>
      <c r="N12" s="54">
        <v>6.1007893454984901</v>
      </c>
      <c r="O12" s="54">
        <v>5.5532944379653397</v>
      </c>
      <c r="P12" s="54">
        <v>9.4856497909480009</v>
      </c>
      <c r="Q12" s="54">
        <v>8.2494502886607304</v>
      </c>
      <c r="R12" s="54">
        <v>9.8741679818276502</v>
      </c>
      <c r="S12" s="54">
        <v>4.86598784906736</v>
      </c>
      <c r="T12" s="54">
        <v>4.8842726482624101</v>
      </c>
      <c r="U12" s="54">
        <v>6.5572742547796903</v>
      </c>
      <c r="V12" s="54">
        <v>5.1414974844669903</v>
      </c>
      <c r="W12" s="54">
        <v>5.3820428684539996</v>
      </c>
      <c r="X12" s="54">
        <v>5.8893877732856303</v>
      </c>
      <c r="Y12" s="54">
        <v>5.6668181056584501</v>
      </c>
      <c r="Z12" s="54">
        <v>5.0568294484559297</v>
      </c>
      <c r="AA12" s="54">
        <v>5.6768050716329004</v>
      </c>
      <c r="AB12" s="54">
        <v>8.0098579790959796</v>
      </c>
      <c r="AC12" s="54">
        <v>10.016446416469201</v>
      </c>
      <c r="AD12" s="54">
        <v>9.6007200904199905</v>
      </c>
      <c r="AE12" s="54">
        <v>10.2279598745182</v>
      </c>
      <c r="AF12" s="32">
        <f t="shared" si="0"/>
        <v>1.8991788334980115</v>
      </c>
      <c r="AG12" s="32">
        <f t="shared" si="1"/>
        <v>6.4769094483308036</v>
      </c>
      <c r="AH12" s="33">
        <f t="shared" si="2"/>
        <v>0.2932230022124917</v>
      </c>
      <c r="AI12" s="34">
        <f t="shared" si="3"/>
        <v>0.74134223738306659</v>
      </c>
      <c r="AJ12" s="34">
        <f t="shared" si="4"/>
        <v>6.273387396322704</v>
      </c>
      <c r="AK12" s="35">
        <f t="shared" si="5"/>
        <v>0.1181725582286887</v>
      </c>
      <c r="AL12" s="34">
        <f t="shared" si="6"/>
        <v>0.93576349295393979</v>
      </c>
      <c r="AM12" s="34">
        <f t="shared" si="7"/>
        <v>4.8546620415538539</v>
      </c>
      <c r="AN12" s="36">
        <f t="shared" si="8"/>
        <v>0.1927556408549555</v>
      </c>
      <c r="AO12" s="34">
        <f t="shared" si="9"/>
        <v>2.2187556496018592</v>
      </c>
      <c r="AP12" s="34">
        <f t="shared" si="10"/>
        <v>7.3194671355909735</v>
      </c>
      <c r="AQ12" s="36">
        <f t="shared" si="11"/>
        <v>0.30313076191204413</v>
      </c>
      <c r="AR12" s="34">
        <f t="shared" si="12"/>
        <v>0.32977106322618627</v>
      </c>
      <c r="AS12" s="34">
        <f t="shared" si="13"/>
        <v>5.468896791992317</v>
      </c>
      <c r="AT12" s="35">
        <f t="shared" si="14"/>
        <v>6.029937586480779E-2</v>
      </c>
      <c r="AU12" s="34">
        <f t="shared" si="15"/>
        <v>1.0036687493301608</v>
      </c>
      <c r="AV12" s="34">
        <f t="shared" si="16"/>
        <v>9.4637460901258432</v>
      </c>
      <c r="AW12" s="35">
        <f t="shared" si="17"/>
        <v>0.10605406567039613</v>
      </c>
      <c r="AX12" s="54">
        <v>964.6386</v>
      </c>
      <c r="AY12" s="34">
        <v>0.54527460000000005</v>
      </c>
      <c r="AZ12" s="34">
        <v>0.11714027</v>
      </c>
      <c r="BA12" s="34">
        <v>1.9468569999999998E-6</v>
      </c>
      <c r="BB12" s="34">
        <v>5.5150609999999999E-6</v>
      </c>
      <c r="BC12" s="54">
        <v>1294.751</v>
      </c>
      <c r="BD12" s="54">
        <v>1280.3914600000001</v>
      </c>
      <c r="BE12" s="54">
        <v>1466.931</v>
      </c>
      <c r="BF12" s="54">
        <v>757.60540000000003</v>
      </c>
      <c r="BG12" s="54">
        <v>726.39469999999994</v>
      </c>
      <c r="BH12" s="54">
        <v>665.57470000000001</v>
      </c>
      <c r="BI12" s="54">
        <v>866.3981</v>
      </c>
      <c r="BJ12" s="54">
        <v>984.91679999999997</v>
      </c>
      <c r="BK12" s="54">
        <v>1033.627</v>
      </c>
      <c r="BL12" s="54">
        <v>678.15250000000003</v>
      </c>
      <c r="BM12" s="54">
        <v>766.77880000000005</v>
      </c>
      <c r="BN12" s="54">
        <v>681.87289999999996</v>
      </c>
      <c r="BO12" s="54">
        <v>1576.4159999999999</v>
      </c>
      <c r="BP12" s="54">
        <v>1340.74</v>
      </c>
      <c r="BQ12" s="54">
        <v>1830.36</v>
      </c>
      <c r="BR12" s="54">
        <v>634.3904</v>
      </c>
      <c r="BS12" s="54">
        <v>639.03579999999999</v>
      </c>
      <c r="BT12" s="54">
        <v>823.23270000000002</v>
      </c>
      <c r="BU12" s="54">
        <v>747.73170000000005</v>
      </c>
      <c r="BV12" s="54">
        <v>784.87940000000003</v>
      </c>
      <c r="BW12" s="54">
        <v>848.59310000000005</v>
      </c>
      <c r="BX12" s="54">
        <v>741.29830000000004</v>
      </c>
      <c r="BY12" s="54">
        <v>672.17819999999995</v>
      </c>
      <c r="BZ12" s="54">
        <v>756.62530000000004</v>
      </c>
      <c r="CA12" s="54">
        <v>927.25340000000006</v>
      </c>
      <c r="CB12" s="54">
        <v>1164.9770000000001</v>
      </c>
      <c r="CC12" s="54">
        <v>1142.2860000000001</v>
      </c>
      <c r="CD12" s="54">
        <v>1176.49</v>
      </c>
      <c r="CE12" s="32">
        <f t="shared" si="18"/>
        <v>319.47837843542356</v>
      </c>
      <c r="CF12" s="32">
        <f t="shared" si="19"/>
        <v>964.6386307142858</v>
      </c>
      <c r="CG12" s="33">
        <f t="shared" si="20"/>
        <v>0.33118969971051176</v>
      </c>
      <c r="CH12" s="34">
        <f t="shared" si="21"/>
        <v>352.9464140404607</v>
      </c>
      <c r="CI12" s="34">
        <f t="shared" si="22"/>
        <v>1031.9413766666667</v>
      </c>
      <c r="CJ12" s="36">
        <f t="shared" si="23"/>
        <v>0.34202176792303191</v>
      </c>
      <c r="CK12" s="34">
        <f t="shared" si="24"/>
        <v>152.06330506124587</v>
      </c>
      <c r="CL12" s="34">
        <f t="shared" si="25"/>
        <v>835.29101666666668</v>
      </c>
      <c r="CM12" s="36">
        <f t="shared" si="26"/>
        <v>0.1820482945789044</v>
      </c>
      <c r="CN12" s="34">
        <f t="shared" si="27"/>
        <v>512.69819912577941</v>
      </c>
      <c r="CO12" s="34">
        <f t="shared" si="28"/>
        <v>1140.6958166666666</v>
      </c>
      <c r="CP12" s="36">
        <f t="shared" si="29"/>
        <v>0.44946092694894119</v>
      </c>
      <c r="CQ12" s="34">
        <f t="shared" si="30"/>
        <v>57.757157528881244</v>
      </c>
      <c r="CR12" s="34">
        <f t="shared" si="31"/>
        <v>758.55099999999993</v>
      </c>
      <c r="CS12" s="35">
        <f t="shared" si="32"/>
        <v>7.6141429553031034E-2</v>
      </c>
      <c r="CT12" s="34">
        <f t="shared" si="33"/>
        <v>117.85858620442835</v>
      </c>
      <c r="CU12" s="34">
        <f t="shared" si="34"/>
        <v>1102.7516000000001</v>
      </c>
      <c r="CV12" s="109">
        <f t="shared" si="35"/>
        <v>0.10687682176514489</v>
      </c>
      <c r="CW12" s="31">
        <v>5</v>
      </c>
      <c r="CX12" s="36">
        <f>AVERAGE(CV12,CS12,AW12,AT12,AK12)/5</f>
        <v>1.8701770043282741E-2</v>
      </c>
      <c r="CY12" s="29">
        <f t="shared" si="36"/>
        <v>1.4402611501362867</v>
      </c>
      <c r="CZ12" s="29">
        <f>AY12/$AY$5</f>
        <v>65.82743740065969</v>
      </c>
      <c r="DA12" s="29">
        <f t="shared" si="37"/>
        <v>67.26769855079597</v>
      </c>
      <c r="DB12" s="31"/>
    </row>
    <row r="13" spans="1:106" x14ac:dyDescent="0.2">
      <c r="A13" s="30" t="s">
        <v>60</v>
      </c>
      <c r="B13" s="30" t="s">
        <v>62</v>
      </c>
      <c r="C13" s="31" t="s">
        <v>61</v>
      </c>
      <c r="D13" s="54">
        <v>2.1947319034784498</v>
      </c>
      <c r="E13" s="54">
        <v>1.98378196415178</v>
      </c>
      <c r="F13" s="54">
        <v>1.9134688779006099</v>
      </c>
      <c r="G13" s="54">
        <v>1.76470118780476</v>
      </c>
      <c r="H13" s="54">
        <v>1.6657164447305</v>
      </c>
      <c r="I13" s="54">
        <v>1.84780163483071</v>
      </c>
      <c r="J13" s="54">
        <v>1.62161727889226</v>
      </c>
      <c r="K13" s="54">
        <v>1.5061325602567901</v>
      </c>
      <c r="L13" s="54">
        <v>1.56932440378006</v>
      </c>
      <c r="M13" s="54">
        <v>1.7567473071747799</v>
      </c>
      <c r="N13" s="54">
        <v>1.68515358912498</v>
      </c>
      <c r="O13" s="54">
        <v>2.3548580663660399</v>
      </c>
      <c r="P13" s="54">
        <v>2.1454895620170298</v>
      </c>
      <c r="Q13" s="54">
        <v>2.1903607985497402</v>
      </c>
      <c r="R13" s="54">
        <v>2.3193838769552899</v>
      </c>
      <c r="S13" s="54">
        <v>1.6879195846626101</v>
      </c>
      <c r="T13" s="54">
        <v>1.7798077430424899</v>
      </c>
      <c r="U13" s="54">
        <v>1.5270349282661</v>
      </c>
      <c r="V13" s="54">
        <v>2.1079437091370101</v>
      </c>
      <c r="W13" s="54">
        <v>2.1295317131567799</v>
      </c>
      <c r="X13" s="54">
        <v>1.72466267553042</v>
      </c>
      <c r="Y13" s="54">
        <v>2.1620651937928099</v>
      </c>
      <c r="Z13" s="54">
        <v>1.9931305500607199</v>
      </c>
      <c r="AA13" s="54">
        <v>1.86705563015675</v>
      </c>
      <c r="AB13" s="54">
        <v>2.3624597212429799</v>
      </c>
      <c r="AC13" s="54">
        <v>2.49604117658316</v>
      </c>
      <c r="AD13" s="54">
        <v>2.7762035038778099</v>
      </c>
      <c r="AE13" s="54">
        <v>2.2398407770195998</v>
      </c>
      <c r="AF13" s="32">
        <f t="shared" si="0"/>
        <v>0.32164802646465496</v>
      </c>
      <c r="AG13" s="32">
        <f t="shared" si="1"/>
        <v>1.9776059415193932</v>
      </c>
      <c r="AH13" s="33">
        <f t="shared" si="2"/>
        <v>0.16264515579758676</v>
      </c>
      <c r="AI13" s="34">
        <f t="shared" si="3"/>
        <v>0.18430353150279091</v>
      </c>
      <c r="AJ13" s="34">
        <f t="shared" si="4"/>
        <v>1.8950336688161347</v>
      </c>
      <c r="AK13" s="35">
        <f t="shared" si="5"/>
        <v>9.7256072298667395E-2</v>
      </c>
      <c r="AL13" s="34">
        <f t="shared" si="6"/>
        <v>0.3094170802316426</v>
      </c>
      <c r="AM13" s="34">
        <f t="shared" si="7"/>
        <v>1.7489722009324851</v>
      </c>
      <c r="AN13" s="36">
        <f t="shared" si="8"/>
        <v>0.17691366396028094</v>
      </c>
      <c r="AO13" s="34">
        <f t="shared" si="9"/>
        <v>0.31892576130494066</v>
      </c>
      <c r="AP13" s="34">
        <f t="shared" si="10"/>
        <v>1.9416660822488765</v>
      </c>
      <c r="AQ13" s="36">
        <f t="shared" si="11"/>
        <v>0.16425366041083359</v>
      </c>
      <c r="AR13" s="34">
        <f t="shared" si="12"/>
        <v>0.17215508031499177</v>
      </c>
      <c r="AS13" s="34">
        <f t="shared" si="13"/>
        <v>1.9973982453057484</v>
      </c>
      <c r="AT13" s="35">
        <f t="shared" si="14"/>
        <v>8.6189662336786238E-2</v>
      </c>
      <c r="AU13" s="34">
        <f t="shared" si="15"/>
        <v>0.23019518484261201</v>
      </c>
      <c r="AV13" s="34">
        <f t="shared" si="16"/>
        <v>2.4686362946808873</v>
      </c>
      <c r="AW13" s="35">
        <f t="shared" si="17"/>
        <v>9.3247913975261637E-2</v>
      </c>
      <c r="AX13" s="54">
        <v>448.3383</v>
      </c>
      <c r="AY13" s="34">
        <v>0.51191529999999996</v>
      </c>
      <c r="AZ13" s="34">
        <v>9.6338720000000003E-2</v>
      </c>
      <c r="BA13" s="34">
        <v>7.8634260000000005E-8</v>
      </c>
      <c r="BB13" s="34">
        <v>2.5956269999999998E-7</v>
      </c>
      <c r="BC13" s="54">
        <v>611.9529</v>
      </c>
      <c r="BD13" s="54">
        <v>557.06029999999998</v>
      </c>
      <c r="BE13" s="54">
        <v>629.07190000000003</v>
      </c>
      <c r="BF13" s="54">
        <v>332.84500000000003</v>
      </c>
      <c r="BG13" s="54">
        <v>318.4769</v>
      </c>
      <c r="BH13" s="54">
        <v>360.96379999999999</v>
      </c>
      <c r="BI13" s="54">
        <v>541.82209999999998</v>
      </c>
      <c r="BJ13" s="54">
        <v>544.0154</v>
      </c>
      <c r="BK13" s="54">
        <v>606.35289999999998</v>
      </c>
      <c r="BL13" s="54">
        <v>334.74189999999999</v>
      </c>
      <c r="BM13" s="54">
        <v>320.31799999999998</v>
      </c>
      <c r="BN13" s="54">
        <v>437.29570000000001</v>
      </c>
      <c r="BO13" s="54">
        <v>539.24720000000002</v>
      </c>
      <c r="BP13" s="54">
        <v>538.38499999999999</v>
      </c>
      <c r="BQ13" s="54">
        <v>650.22889999999995</v>
      </c>
      <c r="BR13" s="54">
        <v>332.80900000000003</v>
      </c>
      <c r="BS13" s="54">
        <v>352.173</v>
      </c>
      <c r="BT13" s="54">
        <v>289.93860000000001</v>
      </c>
      <c r="BU13" s="54">
        <v>463.63150000000002</v>
      </c>
      <c r="BV13" s="54">
        <v>469.67520000000002</v>
      </c>
      <c r="BW13" s="54">
        <v>375.82979999999998</v>
      </c>
      <c r="BX13" s="54">
        <v>427.74029999999999</v>
      </c>
      <c r="BY13" s="54">
        <v>400.68180000000001</v>
      </c>
      <c r="BZ13" s="54">
        <v>376.34989999999999</v>
      </c>
      <c r="CA13" s="54">
        <v>413.61450000000002</v>
      </c>
      <c r="CB13" s="54">
        <v>439.04910000000001</v>
      </c>
      <c r="CC13" s="54">
        <v>499.55110000000002</v>
      </c>
      <c r="CD13" s="54">
        <v>389.64940000000001</v>
      </c>
      <c r="CE13" s="32">
        <f t="shared" si="18"/>
        <v>106.69626330767406</v>
      </c>
      <c r="CF13" s="32">
        <f t="shared" si="19"/>
        <v>448.33825357142848</v>
      </c>
      <c r="CG13" s="33">
        <f t="shared" si="20"/>
        <v>0.23798161869467913</v>
      </c>
      <c r="CH13" s="34">
        <f t="shared" si="21"/>
        <v>146.06722713261428</v>
      </c>
      <c r="CI13" s="34">
        <f t="shared" si="22"/>
        <v>468.39513333333326</v>
      </c>
      <c r="CJ13" s="36">
        <f t="shared" si="23"/>
        <v>0.31184616734406928</v>
      </c>
      <c r="CK13" s="34">
        <f t="shared" si="24"/>
        <v>118.98599507175625</v>
      </c>
      <c r="CL13" s="34">
        <f t="shared" si="25"/>
        <v>464.09099999999995</v>
      </c>
      <c r="CM13" s="36">
        <f t="shared" si="26"/>
        <v>0.25638505179319632</v>
      </c>
      <c r="CN13" s="34">
        <f t="shared" si="27"/>
        <v>144.76933229488117</v>
      </c>
      <c r="CO13" s="34">
        <f t="shared" si="28"/>
        <v>450.46361666666667</v>
      </c>
      <c r="CP13" s="36">
        <f t="shared" si="29"/>
        <v>0.32137852412175466</v>
      </c>
      <c r="CQ13" s="34">
        <f t="shared" si="30"/>
        <v>41.604306953235032</v>
      </c>
      <c r="CR13" s="34">
        <f t="shared" si="31"/>
        <v>418.98475000000002</v>
      </c>
      <c r="CS13" s="35">
        <f t="shared" si="32"/>
        <v>9.9297902735684368E-2</v>
      </c>
      <c r="CT13" s="34">
        <f t="shared" si="33"/>
        <v>47.245414364526781</v>
      </c>
      <c r="CU13" s="34">
        <f t="shared" si="34"/>
        <v>435.466025</v>
      </c>
      <c r="CV13" s="109">
        <f t="shared" si="35"/>
        <v>0.108493916062744</v>
      </c>
      <c r="CW13" s="31">
        <v>5</v>
      </c>
      <c r="CX13" s="36">
        <f>AVERAGE(CV13,CS13,AW13,AT13,AK13)/5</f>
        <v>1.9379418696365745E-2</v>
      </c>
      <c r="CY13" s="29">
        <f t="shared" si="36"/>
        <v>1.4924482439899078</v>
      </c>
      <c r="CZ13" s="29">
        <f>AY13/$AY$5</f>
        <v>61.800187217944718</v>
      </c>
      <c r="DA13" s="29">
        <f t="shared" si="37"/>
        <v>63.292635461934623</v>
      </c>
      <c r="DB13" s="31"/>
    </row>
    <row r="14" spans="1:106" x14ac:dyDescent="0.2">
      <c r="A14" s="30" t="s">
        <v>203</v>
      </c>
      <c r="B14" s="30" t="s">
        <v>205</v>
      </c>
      <c r="C14" s="31" t="s">
        <v>204</v>
      </c>
      <c r="D14" s="54">
        <v>14.4460381938874</v>
      </c>
      <c r="E14" s="54">
        <v>14.612366978996199</v>
      </c>
      <c r="F14" s="54">
        <v>11.287656666157501</v>
      </c>
      <c r="G14" s="54">
        <v>9.3216683130022702</v>
      </c>
      <c r="H14" s="54">
        <v>8.6360491703133793</v>
      </c>
      <c r="I14" s="54">
        <v>6.8094874128731897</v>
      </c>
      <c r="J14" s="54">
        <v>9.7088468259116905</v>
      </c>
      <c r="K14" s="54">
        <v>10.258241725541501</v>
      </c>
      <c r="L14" s="54">
        <v>11.902551876213201</v>
      </c>
      <c r="M14" s="54">
        <v>8.9121772651073705</v>
      </c>
      <c r="N14" s="54">
        <v>9.2512045001055991</v>
      </c>
      <c r="O14" s="54">
        <v>8.1732654151304693</v>
      </c>
      <c r="P14" s="54">
        <v>13.2244503927746</v>
      </c>
      <c r="Q14" s="54">
        <v>11.835139405607899</v>
      </c>
      <c r="R14" s="54">
        <v>12.688700595085299</v>
      </c>
      <c r="S14" s="54">
        <v>7.5086464304729903</v>
      </c>
      <c r="T14" s="54">
        <v>7.7646837715991204</v>
      </c>
      <c r="U14" s="54">
        <v>10.312219929759999</v>
      </c>
      <c r="V14" s="54">
        <v>7.7146952945924898</v>
      </c>
      <c r="W14" s="54">
        <v>7.2791149794203696</v>
      </c>
      <c r="X14" s="54">
        <v>8.9391530867697195</v>
      </c>
      <c r="Y14" s="54">
        <v>8.7547781908960705</v>
      </c>
      <c r="Z14" s="54">
        <v>7.9848729638764997</v>
      </c>
      <c r="AA14" s="54">
        <v>6.9278099760746903</v>
      </c>
      <c r="AB14" s="54">
        <v>6.4698779905736803</v>
      </c>
      <c r="AC14" s="54">
        <v>5.71088192634683</v>
      </c>
      <c r="AD14" s="54">
        <v>6.2545689704511203</v>
      </c>
      <c r="AE14" s="54">
        <v>7.7062644461475998</v>
      </c>
      <c r="AF14" s="32">
        <f t="shared" si="0"/>
        <v>2.4462247527828369</v>
      </c>
      <c r="AG14" s="32">
        <f t="shared" si="1"/>
        <v>9.2998361676317405</v>
      </c>
      <c r="AH14" s="33">
        <f t="shared" si="2"/>
        <v>0.26303955345976626</v>
      </c>
      <c r="AI14" s="34">
        <f t="shared" si="3"/>
        <v>3.1887780728070174</v>
      </c>
      <c r="AJ14" s="34">
        <f t="shared" si="4"/>
        <v>10.852211122538323</v>
      </c>
      <c r="AK14" s="36">
        <f t="shared" si="5"/>
        <v>0.29383671555969187</v>
      </c>
      <c r="AL14" s="34">
        <f t="shared" si="6"/>
        <v>1.2896465270645283</v>
      </c>
      <c r="AM14" s="34">
        <f t="shared" si="7"/>
        <v>9.7010479346683045</v>
      </c>
      <c r="AN14" s="35">
        <f t="shared" si="8"/>
        <v>0.13293888822626704</v>
      </c>
      <c r="AO14" s="34">
        <f t="shared" si="9"/>
        <v>2.4674875868389883</v>
      </c>
      <c r="AP14" s="34">
        <f t="shared" si="10"/>
        <v>10.555640087549985</v>
      </c>
      <c r="AQ14" s="36">
        <f t="shared" si="11"/>
        <v>0.23376010989132767</v>
      </c>
      <c r="AR14" s="34">
        <f t="shared" si="12"/>
        <v>0.79699219600660542</v>
      </c>
      <c r="AS14" s="34">
        <f t="shared" si="13"/>
        <v>7.9334040819383063</v>
      </c>
      <c r="AT14" s="35">
        <f t="shared" si="14"/>
        <v>0.10046030528321237</v>
      </c>
      <c r="AU14" s="34">
        <f t="shared" si="15"/>
        <v>0.84338856325714606</v>
      </c>
      <c r="AV14" s="34">
        <f t="shared" si="16"/>
        <v>6.535398333379808</v>
      </c>
      <c r="AW14" s="35">
        <f t="shared" si="17"/>
        <v>0.12904929741612003</v>
      </c>
      <c r="AX14" s="54">
        <v>409.90899999999999</v>
      </c>
      <c r="AY14" s="34">
        <v>0.76472700000000005</v>
      </c>
      <c r="AZ14" s="34">
        <v>0.13785146000000001</v>
      </c>
      <c r="BA14" s="34">
        <v>1.1082419999999999E-8</v>
      </c>
      <c r="BB14" s="34">
        <v>4.0057340000000002E-8</v>
      </c>
      <c r="BC14" s="54">
        <v>740.20650000000001</v>
      </c>
      <c r="BD14" s="54">
        <v>754.04359999999997</v>
      </c>
      <c r="BE14" s="54">
        <v>681.94650000000001</v>
      </c>
      <c r="BF14" s="54">
        <v>323.09640000000002</v>
      </c>
      <c r="BG14" s="54">
        <v>303.4307</v>
      </c>
      <c r="BH14" s="54">
        <v>244.4502</v>
      </c>
      <c r="BI14" s="54">
        <v>596.1336</v>
      </c>
      <c r="BJ14" s="54">
        <v>680.90819999999997</v>
      </c>
      <c r="BK14" s="54">
        <v>845.12400000000002</v>
      </c>
      <c r="BL14" s="54">
        <v>312.0702</v>
      </c>
      <c r="BM14" s="54">
        <v>323.15260000000001</v>
      </c>
      <c r="BN14" s="54">
        <v>278.9162</v>
      </c>
      <c r="BO14" s="54">
        <v>610.81079999999997</v>
      </c>
      <c r="BP14" s="54">
        <v>534.58690000000001</v>
      </c>
      <c r="BQ14" s="54">
        <v>653.69979999999998</v>
      </c>
      <c r="BR14" s="54">
        <v>272.06490000000002</v>
      </c>
      <c r="BS14" s="54">
        <v>282.34129999999999</v>
      </c>
      <c r="BT14" s="54">
        <v>359.81290000000001</v>
      </c>
      <c r="BU14" s="54">
        <v>311.81740000000002</v>
      </c>
      <c r="BV14" s="54">
        <v>295.0256</v>
      </c>
      <c r="BW14" s="54">
        <v>357.97359999999998</v>
      </c>
      <c r="BX14" s="54">
        <v>318.29090000000002</v>
      </c>
      <c r="BY14" s="54">
        <v>294.98469999999998</v>
      </c>
      <c r="BZ14" s="54">
        <v>256.62450000000001</v>
      </c>
      <c r="CA14" s="54">
        <v>208.15889999999999</v>
      </c>
      <c r="CB14" s="54">
        <v>184.6002</v>
      </c>
      <c r="CC14" s="54">
        <v>206.82050000000001</v>
      </c>
      <c r="CD14" s="54">
        <v>246.35900000000001</v>
      </c>
      <c r="CE14" s="32">
        <f t="shared" si="18"/>
        <v>198.39826818078615</v>
      </c>
      <c r="CF14" s="32">
        <f t="shared" si="19"/>
        <v>409.90895000000006</v>
      </c>
      <c r="CG14" s="33">
        <f t="shared" si="20"/>
        <v>0.48400569975548502</v>
      </c>
      <c r="CH14" s="34">
        <f t="shared" si="21"/>
        <v>240.91949682030653</v>
      </c>
      <c r="CI14" s="34">
        <f t="shared" si="22"/>
        <v>507.86231666666663</v>
      </c>
      <c r="CJ14" s="36">
        <f t="shared" si="23"/>
        <v>0.47437954916909708</v>
      </c>
      <c r="CK14" s="34">
        <f t="shared" si="24"/>
        <v>235.08764638134434</v>
      </c>
      <c r="CL14" s="34">
        <f t="shared" si="25"/>
        <v>506.05079999999998</v>
      </c>
      <c r="CM14" s="36">
        <f t="shared" si="26"/>
        <v>0.46455345269950044</v>
      </c>
      <c r="CN14" s="34">
        <f t="shared" si="27"/>
        <v>168.7502075651899</v>
      </c>
      <c r="CO14" s="34">
        <f t="shared" si="28"/>
        <v>452.21943333333326</v>
      </c>
      <c r="CP14" s="36">
        <f t="shared" si="29"/>
        <v>0.37316000845280628</v>
      </c>
      <c r="CQ14" s="34">
        <f t="shared" si="30"/>
        <v>33.363462877070575</v>
      </c>
      <c r="CR14" s="34">
        <f t="shared" si="31"/>
        <v>305.78611666666666</v>
      </c>
      <c r="CS14" s="35">
        <f t="shared" si="32"/>
        <v>0.10910718655497247</v>
      </c>
      <c r="CT14" s="34">
        <f t="shared" si="33"/>
        <v>25.637270057541674</v>
      </c>
      <c r="CU14" s="34">
        <f t="shared" si="34"/>
        <v>211.48465000000002</v>
      </c>
      <c r="CV14" s="109">
        <f t="shared" si="35"/>
        <v>0.12122520503280816</v>
      </c>
      <c r="CW14" s="31">
        <v>5</v>
      </c>
      <c r="CX14" s="36">
        <f>AVERAGE(CV14,CS14,AW14,AT14,AN14)/5</f>
        <v>2.3711235300535198E-2</v>
      </c>
      <c r="CY14" s="29">
        <f t="shared" si="36"/>
        <v>1.8260502051979299</v>
      </c>
      <c r="CZ14" s="29">
        <f>AY14/$AY$5</f>
        <v>92.320490851938231</v>
      </c>
      <c r="DA14" s="29">
        <f t="shared" si="37"/>
        <v>94.146541057136162</v>
      </c>
      <c r="DB14" s="31"/>
    </row>
    <row r="15" spans="1:106" x14ac:dyDescent="0.2">
      <c r="A15" s="30" t="s">
        <v>119</v>
      </c>
      <c r="B15" s="30" t="s">
        <v>121</v>
      </c>
      <c r="C15" s="31" t="s">
        <v>120</v>
      </c>
      <c r="D15" s="54">
        <v>7.39509012441314</v>
      </c>
      <c r="E15" s="54">
        <v>7.2583895094887403</v>
      </c>
      <c r="F15" s="54">
        <v>5.6395730453084996</v>
      </c>
      <c r="G15" s="54">
        <v>14.9168375794313</v>
      </c>
      <c r="H15" s="54">
        <v>14.6594148386489</v>
      </c>
      <c r="I15" s="54">
        <v>15.038366559703</v>
      </c>
      <c r="J15" s="54">
        <v>9.0475895432112097</v>
      </c>
      <c r="K15" s="54">
        <v>7.2050122768849203</v>
      </c>
      <c r="L15" s="54">
        <v>5.9018359289994997</v>
      </c>
      <c r="M15" s="54">
        <v>15.4917816101991</v>
      </c>
      <c r="N15" s="54">
        <v>14.8002400798428</v>
      </c>
      <c r="O15" s="54">
        <v>14.516672791223501</v>
      </c>
      <c r="P15" s="54">
        <v>7.4589398411224996</v>
      </c>
      <c r="Q15" s="54">
        <v>8.0562429689380508</v>
      </c>
      <c r="R15" s="54">
        <v>6.0513447044898498</v>
      </c>
      <c r="S15" s="54">
        <v>14.3880132144401</v>
      </c>
      <c r="T15" s="54">
        <v>14.278500822509899</v>
      </c>
      <c r="U15" s="54">
        <v>15.013539346461499</v>
      </c>
      <c r="V15" s="54">
        <v>15.0001808584932</v>
      </c>
      <c r="W15" s="54">
        <v>14.8697770880873</v>
      </c>
      <c r="X15" s="54">
        <v>11.647175708396</v>
      </c>
      <c r="Y15" s="54">
        <v>15.2755936011029</v>
      </c>
      <c r="Z15" s="54">
        <v>15.112079446452</v>
      </c>
      <c r="AA15" s="54">
        <v>15.526107037003699</v>
      </c>
      <c r="AB15" s="54">
        <v>12.7224169546603</v>
      </c>
      <c r="AC15" s="54">
        <v>13.0680509802143</v>
      </c>
      <c r="AD15" s="54">
        <v>15.776573079332801</v>
      </c>
      <c r="AE15" s="54">
        <v>16.5562985479391</v>
      </c>
      <c r="AF15" s="32">
        <f t="shared" si="0"/>
        <v>3.7567715843952962</v>
      </c>
      <c r="AG15" s="32">
        <f t="shared" si="1"/>
        <v>12.23827278882136</v>
      </c>
      <c r="AH15" s="33">
        <f t="shared" si="2"/>
        <v>0.30696910006997008</v>
      </c>
      <c r="AI15" s="34">
        <f t="shared" si="3"/>
        <v>4.484900800041502</v>
      </c>
      <c r="AJ15" s="34">
        <f t="shared" si="4"/>
        <v>10.817945276165597</v>
      </c>
      <c r="AK15" s="36">
        <f t="shared" si="5"/>
        <v>0.4145797270691286</v>
      </c>
      <c r="AL15" s="34">
        <f t="shared" si="6"/>
        <v>4.266976109027345</v>
      </c>
      <c r="AM15" s="34">
        <f t="shared" si="7"/>
        <v>11.160522038393507</v>
      </c>
      <c r="AN15" s="36">
        <f t="shared" si="8"/>
        <v>0.38232764510015266</v>
      </c>
      <c r="AO15" s="34">
        <f t="shared" si="9"/>
        <v>4.0971964631104552</v>
      </c>
      <c r="AP15" s="34">
        <f t="shared" si="10"/>
        <v>10.874430149660318</v>
      </c>
      <c r="AQ15" s="36">
        <f t="shared" si="11"/>
        <v>0.37677344069734431</v>
      </c>
      <c r="AR15" s="34">
        <f t="shared" si="12"/>
        <v>1.4507692431202894</v>
      </c>
      <c r="AS15" s="34">
        <f t="shared" si="13"/>
        <v>14.571818956589183</v>
      </c>
      <c r="AT15" s="35">
        <f t="shared" si="14"/>
        <v>9.955992779228641E-2</v>
      </c>
      <c r="AU15" s="34">
        <f t="shared" si="15"/>
        <v>1.9204581798432543</v>
      </c>
      <c r="AV15" s="34">
        <f t="shared" si="16"/>
        <v>14.530834890536624</v>
      </c>
      <c r="AW15" s="35">
        <f t="shared" si="17"/>
        <v>0.13216433840934874</v>
      </c>
      <c r="AX15" s="54">
        <v>2153.4059999999999</v>
      </c>
      <c r="AY15" s="34">
        <v>-0.3227816</v>
      </c>
      <c r="AZ15" s="34">
        <v>7.1783810000000003E-2</v>
      </c>
      <c r="BA15" s="34">
        <v>1.162583E-5</v>
      </c>
      <c r="BB15" s="34">
        <v>3.0336189999999999E-5</v>
      </c>
      <c r="BC15" s="54">
        <v>1691.7260000000001</v>
      </c>
      <c r="BD15" s="54">
        <v>1672.2399600000001</v>
      </c>
      <c r="BE15" s="54">
        <v>1521.1610000000001</v>
      </c>
      <c r="BF15" s="54">
        <v>2308.3290000000002</v>
      </c>
      <c r="BG15" s="54">
        <v>2299.5529999999999</v>
      </c>
      <c r="BH15" s="54">
        <v>2410.2330000000002</v>
      </c>
      <c r="BI15" s="54">
        <v>2480.2260000000001</v>
      </c>
      <c r="BJ15" s="54">
        <v>2135.172</v>
      </c>
      <c r="BK15" s="54">
        <v>1870.8969999999999</v>
      </c>
      <c r="BL15" s="54">
        <v>2421.8780000000002</v>
      </c>
      <c r="BM15" s="54">
        <v>2308.1320000000001</v>
      </c>
      <c r="BN15" s="54">
        <v>2211.7069999999999</v>
      </c>
      <c r="BO15" s="54">
        <v>1538.114</v>
      </c>
      <c r="BP15" s="54">
        <v>1624.65</v>
      </c>
      <c r="BQ15" s="54">
        <v>1391.86</v>
      </c>
      <c r="BR15" s="54">
        <v>2327.5239999999999</v>
      </c>
      <c r="BS15" s="54">
        <v>2318.0120000000002</v>
      </c>
      <c r="BT15" s="54">
        <v>2338.7840000000001</v>
      </c>
      <c r="BU15" s="54">
        <v>2706.8270000000002</v>
      </c>
      <c r="BV15" s="54">
        <v>2690.7170000000001</v>
      </c>
      <c r="BW15" s="54">
        <v>2082.3690000000001</v>
      </c>
      <c r="BX15" s="54">
        <v>2479.4740000000002</v>
      </c>
      <c r="BY15" s="54">
        <v>2492.5169999999998</v>
      </c>
      <c r="BZ15" s="54">
        <v>2567.7170000000001</v>
      </c>
      <c r="CA15" s="54">
        <v>1827.473</v>
      </c>
      <c r="CB15" s="54">
        <v>1885.915</v>
      </c>
      <c r="CC15" s="54">
        <v>2329.1170000000002</v>
      </c>
      <c r="CD15" s="54">
        <v>2363.0349999999999</v>
      </c>
      <c r="CE15" s="32">
        <f t="shared" si="18"/>
        <v>376.02147719026414</v>
      </c>
      <c r="CF15" s="32">
        <f t="shared" si="19"/>
        <v>2153.4056771428573</v>
      </c>
      <c r="CG15" s="33">
        <f t="shared" si="20"/>
        <v>0.1746171105526062</v>
      </c>
      <c r="CH15" s="34">
        <f t="shared" si="21"/>
        <v>395.7968731827047</v>
      </c>
      <c r="CI15" s="34">
        <f t="shared" si="22"/>
        <v>1983.8736600000002</v>
      </c>
      <c r="CJ15" s="36">
        <f t="shared" si="23"/>
        <v>0.19950709622441615</v>
      </c>
      <c r="CK15" s="34">
        <f t="shared" si="24"/>
        <v>220.65021341571378</v>
      </c>
      <c r="CL15" s="34">
        <f t="shared" si="25"/>
        <v>2238.002</v>
      </c>
      <c r="CM15" s="35">
        <f t="shared" si="26"/>
        <v>9.8592500549916307E-2</v>
      </c>
      <c r="CN15" s="34">
        <f t="shared" si="27"/>
        <v>449.84663785546604</v>
      </c>
      <c r="CO15" s="34">
        <f t="shared" si="28"/>
        <v>1923.1573333333333</v>
      </c>
      <c r="CP15" s="36">
        <f t="shared" si="29"/>
        <v>0.23391047110834373</v>
      </c>
      <c r="CQ15" s="34">
        <f t="shared" si="30"/>
        <v>227.4048259350858</v>
      </c>
      <c r="CR15" s="34">
        <f t="shared" si="31"/>
        <v>2503.2701666666667</v>
      </c>
      <c r="CS15" s="35">
        <f t="shared" si="32"/>
        <v>9.0843101541011911E-2</v>
      </c>
      <c r="CT15" s="34">
        <f t="shared" si="33"/>
        <v>283.88829432718524</v>
      </c>
      <c r="CU15" s="34">
        <f t="shared" si="34"/>
        <v>2101.3850000000002</v>
      </c>
      <c r="CV15" s="109">
        <f t="shared" si="35"/>
        <v>0.13509580316181244</v>
      </c>
      <c r="CW15" s="31">
        <v>5</v>
      </c>
      <c r="CX15" s="36">
        <f>AVERAGE(CV15,CS15,AW15,AT15,CM15)/5</f>
        <v>2.2250226858175032E-2</v>
      </c>
      <c r="CY15" s="29">
        <f t="shared" si="36"/>
        <v>1.7135349890080982</v>
      </c>
      <c r="CZ15" s="29">
        <f>-AY15/$AY$5</f>
        <v>38.967312191113933</v>
      </c>
      <c r="DA15" s="29">
        <f t="shared" si="37"/>
        <v>40.680847180122029</v>
      </c>
      <c r="DB15" s="31"/>
    </row>
    <row r="16" spans="1:106" x14ac:dyDescent="0.2">
      <c r="A16" s="30" t="s">
        <v>72</v>
      </c>
      <c r="B16" s="30" t="s">
        <v>74</v>
      </c>
      <c r="C16" s="31" t="s">
        <v>73</v>
      </c>
      <c r="D16" s="54">
        <v>8.4080299127735696</v>
      </c>
      <c r="E16" s="54">
        <v>8.6581357978085602</v>
      </c>
      <c r="F16" s="54">
        <v>7.5656634733237498</v>
      </c>
      <c r="G16" s="54">
        <v>9.6002241921732594</v>
      </c>
      <c r="H16" s="54">
        <v>9.9797448903017401</v>
      </c>
      <c r="I16" s="54">
        <v>9.3368320498905799</v>
      </c>
      <c r="J16" s="54">
        <v>6.4823527704571298</v>
      </c>
      <c r="K16" s="54">
        <v>5.9103672258165902</v>
      </c>
      <c r="L16" s="54">
        <v>5.0343594729649803</v>
      </c>
      <c r="M16" s="54">
        <v>9.1798727713534198</v>
      </c>
      <c r="N16" s="54">
        <v>9.2088513566398795</v>
      </c>
      <c r="O16" s="54">
        <v>9.1616062291324099</v>
      </c>
      <c r="P16" s="54">
        <v>11.284184237243</v>
      </c>
      <c r="Q16" s="54">
        <v>10.2972464090382</v>
      </c>
      <c r="R16" s="54">
        <v>9.3601058558078094</v>
      </c>
      <c r="S16" s="54">
        <v>9.3993040693667798</v>
      </c>
      <c r="T16" s="54">
        <v>9.4524956247258807</v>
      </c>
      <c r="U16" s="54">
        <v>9.8418146823584198</v>
      </c>
      <c r="V16" s="54">
        <v>7.5876439403842397</v>
      </c>
      <c r="W16" s="54">
        <v>7.48422647465586</v>
      </c>
      <c r="X16" s="54">
        <v>8.6080695322147101</v>
      </c>
      <c r="Y16" s="54">
        <v>7.3718183093535004</v>
      </c>
      <c r="Z16" s="54">
        <v>6.6796453218930596</v>
      </c>
      <c r="AA16" s="54">
        <v>7.9362289773322603</v>
      </c>
      <c r="AB16" s="54">
        <v>12.3023208034751</v>
      </c>
      <c r="AC16" s="54">
        <v>13.540724451761699</v>
      </c>
      <c r="AD16" s="54">
        <v>8.8449468556304893</v>
      </c>
      <c r="AE16" s="54">
        <v>9.1588354564431196</v>
      </c>
      <c r="AF16" s="32">
        <f t="shared" si="0"/>
        <v>1.8083280801874133</v>
      </c>
      <c r="AG16" s="32">
        <f t="shared" si="1"/>
        <v>8.845558969439999</v>
      </c>
      <c r="AH16" s="33">
        <f t="shared" si="2"/>
        <v>0.20443344354324011</v>
      </c>
      <c r="AI16" s="34">
        <f t="shared" si="3"/>
        <v>0.88592213926652874</v>
      </c>
      <c r="AJ16" s="34">
        <f t="shared" si="4"/>
        <v>8.9247717193785761</v>
      </c>
      <c r="AK16" s="35">
        <f t="shared" si="5"/>
        <v>9.9265523771650571E-2</v>
      </c>
      <c r="AL16" s="34">
        <f t="shared" si="6"/>
        <v>1.9049890889015937</v>
      </c>
      <c r="AM16" s="34">
        <f t="shared" si="7"/>
        <v>7.4962349710607343</v>
      </c>
      <c r="AN16" s="36">
        <f t="shared" si="8"/>
        <v>0.2541261174784164</v>
      </c>
      <c r="AO16" s="34">
        <f t="shared" si="9"/>
        <v>0.74971761641437384</v>
      </c>
      <c r="AP16" s="34">
        <f t="shared" si="10"/>
        <v>9.9391918130900141</v>
      </c>
      <c r="AQ16" s="35">
        <f t="shared" si="11"/>
        <v>7.5430440473740368E-2</v>
      </c>
      <c r="AR16" s="34">
        <f t="shared" si="12"/>
        <v>0.63893153708080186</v>
      </c>
      <c r="AS16" s="34">
        <f t="shared" si="13"/>
        <v>7.6112720926389388</v>
      </c>
      <c r="AT16" s="35">
        <f t="shared" si="14"/>
        <v>8.3945433733571204E-2</v>
      </c>
      <c r="AU16" s="34">
        <f t="shared" si="15"/>
        <v>2.3223261110301858</v>
      </c>
      <c r="AV16" s="34">
        <f t="shared" si="16"/>
        <v>10.961706891827601</v>
      </c>
      <c r="AW16" s="36">
        <f t="shared" si="17"/>
        <v>0.21185807410719715</v>
      </c>
      <c r="AX16" s="54">
        <v>1208.943</v>
      </c>
      <c r="AY16" s="34">
        <v>0.37016329999999997</v>
      </c>
      <c r="AZ16" s="34">
        <v>4.4101380000000003E-2</v>
      </c>
      <c r="BA16" s="34">
        <v>3.732453E-17</v>
      </c>
      <c r="BB16" s="34">
        <v>3.0684770000000002E-16</v>
      </c>
      <c r="BC16" s="54">
        <v>1438.883</v>
      </c>
      <c r="BD16" s="54">
        <v>1492.20146</v>
      </c>
      <c r="BE16" s="54">
        <v>1526.5840000000001</v>
      </c>
      <c r="BF16" s="54">
        <v>1111.3399999999999</v>
      </c>
      <c r="BG16" s="54">
        <v>1171.0920000000001</v>
      </c>
      <c r="BH16" s="54">
        <v>1119.4449999999999</v>
      </c>
      <c r="BI16" s="54">
        <v>1329.3389999999999</v>
      </c>
      <c r="BJ16" s="54">
        <v>1310.259</v>
      </c>
      <c r="BK16" s="54">
        <v>1193.855</v>
      </c>
      <c r="BL16" s="54">
        <v>1073.575</v>
      </c>
      <c r="BM16" s="54">
        <v>1074.3409999999999</v>
      </c>
      <c r="BN16" s="54">
        <v>1044.184</v>
      </c>
      <c r="BO16" s="54">
        <v>1740.71</v>
      </c>
      <c r="BP16" s="54">
        <v>1553.4349999999999</v>
      </c>
      <c r="BQ16" s="54">
        <v>1610.5309999999999</v>
      </c>
      <c r="BR16" s="54">
        <v>1137.454</v>
      </c>
      <c r="BS16" s="54">
        <v>1147.953</v>
      </c>
      <c r="BT16" s="54">
        <v>1146.904</v>
      </c>
      <c r="BU16" s="54">
        <v>1024.2729999999999</v>
      </c>
      <c r="BV16" s="54">
        <v>1013.107</v>
      </c>
      <c r="BW16" s="54">
        <v>1151.298</v>
      </c>
      <c r="BX16" s="54">
        <v>895.1191</v>
      </c>
      <c r="BY16" s="54">
        <v>824.16089999999997</v>
      </c>
      <c r="BZ16" s="54">
        <v>981.84640000000002</v>
      </c>
      <c r="CA16" s="54">
        <v>1321.944</v>
      </c>
      <c r="CB16" s="54">
        <v>1461.8340000000001</v>
      </c>
      <c r="CC16" s="54">
        <v>976.82929999999999</v>
      </c>
      <c r="CD16" s="54">
        <v>977.89430000000004</v>
      </c>
      <c r="CE16" s="32">
        <f t="shared" si="18"/>
        <v>233.71617118970246</v>
      </c>
      <c r="CF16" s="32">
        <f t="shared" si="19"/>
        <v>1208.942552142857</v>
      </c>
      <c r="CG16" s="33">
        <f t="shared" si="20"/>
        <v>0.1933228099014625</v>
      </c>
      <c r="CH16" s="34">
        <f t="shared" si="21"/>
        <v>195.85159199031128</v>
      </c>
      <c r="CI16" s="34">
        <f t="shared" si="22"/>
        <v>1309.9242433333332</v>
      </c>
      <c r="CJ16" s="36">
        <f t="shared" si="23"/>
        <v>0.1495136783574082</v>
      </c>
      <c r="CK16" s="34">
        <f t="shared" si="24"/>
        <v>126.41480648049104</v>
      </c>
      <c r="CL16" s="34">
        <f t="shared" si="25"/>
        <v>1170.9255000000001</v>
      </c>
      <c r="CM16" s="35">
        <f t="shared" si="26"/>
        <v>0.10796144287616166</v>
      </c>
      <c r="CN16" s="34">
        <f t="shared" si="27"/>
        <v>275.60943735613802</v>
      </c>
      <c r="CO16" s="34">
        <f t="shared" si="28"/>
        <v>1389.4978333333331</v>
      </c>
      <c r="CP16" s="36">
        <f t="shared" si="29"/>
        <v>0.19835182952028452</v>
      </c>
      <c r="CQ16" s="34">
        <f t="shared" si="30"/>
        <v>113.02845412138711</v>
      </c>
      <c r="CR16" s="34">
        <f t="shared" si="31"/>
        <v>981.63406666666663</v>
      </c>
      <c r="CS16" s="35">
        <f t="shared" si="32"/>
        <v>0.11514316582878757</v>
      </c>
      <c r="CT16" s="34">
        <f t="shared" si="33"/>
        <v>246.04740241285373</v>
      </c>
      <c r="CU16" s="34">
        <f t="shared" si="34"/>
        <v>1184.6254000000001</v>
      </c>
      <c r="CV16" s="110">
        <f t="shared" si="35"/>
        <v>0.20770059667203969</v>
      </c>
      <c r="CW16" s="31">
        <v>5</v>
      </c>
      <c r="CX16" s="36">
        <f>AVERAGE(CM16,CS16,AQ16,AT16,AK16)/5</f>
        <v>1.926984026735646E-2</v>
      </c>
      <c r="CY16" s="29">
        <f t="shared" si="36"/>
        <v>1.4840093874629703</v>
      </c>
      <c r="CZ16" s="29">
        <f t="shared" ref="CZ16:CZ21" si="38">AY16/$AY$5</f>
        <v>44.687395046040308</v>
      </c>
      <c r="DA16" s="29">
        <f t="shared" si="37"/>
        <v>46.171404433503277</v>
      </c>
      <c r="DB16" s="31"/>
    </row>
    <row r="17" spans="1:106" x14ac:dyDescent="0.2">
      <c r="A17" s="30" t="s">
        <v>122</v>
      </c>
      <c r="B17" s="30" t="s">
        <v>124</v>
      </c>
      <c r="C17" s="31" t="s">
        <v>123</v>
      </c>
      <c r="D17" s="54">
        <v>9.7150037949740309</v>
      </c>
      <c r="E17" s="54">
        <v>10.251890621114001</v>
      </c>
      <c r="F17" s="54">
        <v>9.1301817822347306</v>
      </c>
      <c r="G17" s="54">
        <v>10.3442854913436</v>
      </c>
      <c r="H17" s="54">
        <v>10.9700791747262</v>
      </c>
      <c r="I17" s="54">
        <v>10.7549841796548</v>
      </c>
      <c r="J17" s="54">
        <v>4.9840744263297498</v>
      </c>
      <c r="K17" s="54">
        <v>5.3033388177488403</v>
      </c>
      <c r="L17" s="54">
        <v>5.7057739910091803</v>
      </c>
      <c r="M17" s="54">
        <v>11.346305746932</v>
      </c>
      <c r="N17" s="54">
        <v>10.496641013484799</v>
      </c>
      <c r="O17" s="54">
        <v>10.295446478849099</v>
      </c>
      <c r="P17" s="54">
        <v>13.914871724139299</v>
      </c>
      <c r="Q17" s="54">
        <v>12.947997380359</v>
      </c>
      <c r="R17" s="54">
        <v>12.751446418315</v>
      </c>
      <c r="S17" s="54">
        <v>10.986428135083401</v>
      </c>
      <c r="T17" s="54">
        <v>10.505447529090301</v>
      </c>
      <c r="U17" s="54">
        <v>13.1893450356815</v>
      </c>
      <c r="V17" s="54">
        <v>7.3661188990506998</v>
      </c>
      <c r="W17" s="54">
        <v>6.8723045512450698</v>
      </c>
      <c r="X17" s="54">
        <v>8.8356637653209393</v>
      </c>
      <c r="Y17" s="54">
        <v>9.5522555951286403</v>
      </c>
      <c r="Z17" s="54">
        <v>9.5779188883505295</v>
      </c>
      <c r="AA17" s="54">
        <v>9.7278105165704698</v>
      </c>
      <c r="AB17" s="54">
        <v>15.269771127415</v>
      </c>
      <c r="AC17" s="54">
        <v>12.9084558707093</v>
      </c>
      <c r="AD17" s="54">
        <v>7.8951751240875199</v>
      </c>
      <c r="AE17" s="54">
        <v>7.1274358681454002</v>
      </c>
      <c r="AF17" s="32">
        <f t="shared" si="0"/>
        <v>2.5870434520211321</v>
      </c>
      <c r="AG17" s="32">
        <f t="shared" si="1"/>
        <v>9.9545161409676108</v>
      </c>
      <c r="AH17" s="33">
        <f t="shared" si="2"/>
        <v>0.25988640888070963</v>
      </c>
      <c r="AI17" s="34">
        <f t="shared" si="3"/>
        <v>0.67883499805575764</v>
      </c>
      <c r="AJ17" s="34">
        <f t="shared" si="4"/>
        <v>10.194404174007893</v>
      </c>
      <c r="AK17" s="35">
        <f t="shared" si="5"/>
        <v>6.6588982197365254E-2</v>
      </c>
      <c r="AL17" s="34">
        <f t="shared" si="6"/>
        <v>2.9775301525703641</v>
      </c>
      <c r="AM17" s="34">
        <f t="shared" si="7"/>
        <v>8.0219300790589454</v>
      </c>
      <c r="AN17" s="36">
        <f t="shared" si="8"/>
        <v>0.37117378526436356</v>
      </c>
      <c r="AO17" s="34">
        <f t="shared" si="9"/>
        <v>1.3362195434855269</v>
      </c>
      <c r="AP17" s="34">
        <f t="shared" si="10"/>
        <v>12.38258937044475</v>
      </c>
      <c r="AQ17" s="35">
        <f t="shared" si="11"/>
        <v>0.10791115682757502</v>
      </c>
      <c r="AR17" s="34">
        <f t="shared" si="12"/>
        <v>1.2393244545109334</v>
      </c>
      <c r="AS17" s="34">
        <f t="shared" si="13"/>
        <v>8.6553453692777254</v>
      </c>
      <c r="AT17" s="35">
        <f t="shared" si="14"/>
        <v>0.14318601992589847</v>
      </c>
      <c r="AU17" s="34">
        <f t="shared" si="15"/>
        <v>3.930656212260625</v>
      </c>
      <c r="AV17" s="34">
        <f t="shared" si="16"/>
        <v>10.800209497589305</v>
      </c>
      <c r="AW17" s="36">
        <f t="shared" si="17"/>
        <v>0.36394258955235814</v>
      </c>
      <c r="AX17" s="54">
        <v>1801.376</v>
      </c>
      <c r="AY17" s="34">
        <v>0.29905939999999998</v>
      </c>
      <c r="AZ17" s="34">
        <v>0.10045900000000001</v>
      </c>
      <c r="BA17" s="34">
        <v>2.539351E-3</v>
      </c>
      <c r="BB17" s="34">
        <v>4.8982690000000002E-3</v>
      </c>
      <c r="BC17" s="54">
        <v>2202.2979999999998</v>
      </c>
      <c r="BD17" s="54">
        <v>2340.5005099999998</v>
      </c>
      <c r="BE17" s="54">
        <v>2440.3649999999998</v>
      </c>
      <c r="BF17" s="54">
        <v>1586.2360000000001</v>
      </c>
      <c r="BG17" s="54">
        <v>1705.23</v>
      </c>
      <c r="BH17" s="54">
        <v>1708.105</v>
      </c>
      <c r="BI17" s="54">
        <v>1353.9090000000001</v>
      </c>
      <c r="BJ17" s="54">
        <v>1557.377</v>
      </c>
      <c r="BK17" s="54">
        <v>1792.354</v>
      </c>
      <c r="BL17" s="54">
        <v>1757.729</v>
      </c>
      <c r="BM17" s="54">
        <v>1622.1410000000001</v>
      </c>
      <c r="BN17" s="54">
        <v>1554.3620000000001</v>
      </c>
      <c r="BO17" s="54">
        <v>2843.395</v>
      </c>
      <c r="BP17" s="54">
        <v>2587.4769999999999</v>
      </c>
      <c r="BQ17" s="54">
        <v>2906.3609999999999</v>
      </c>
      <c r="BR17" s="54">
        <v>1761.15</v>
      </c>
      <c r="BS17" s="54">
        <v>1690.029</v>
      </c>
      <c r="BT17" s="54">
        <v>2035.9949999999999</v>
      </c>
      <c r="BU17" s="54">
        <v>1317.192</v>
      </c>
      <c r="BV17" s="54">
        <v>1232.289</v>
      </c>
      <c r="BW17" s="54">
        <v>1565.3910000000001</v>
      </c>
      <c r="BX17" s="54">
        <v>1536.434</v>
      </c>
      <c r="BY17" s="54">
        <v>1565.422</v>
      </c>
      <c r="BZ17" s="54">
        <v>1594.212</v>
      </c>
      <c r="CA17" s="54">
        <v>2173.5039999999999</v>
      </c>
      <c r="CB17" s="54">
        <v>1846.002</v>
      </c>
      <c r="CC17" s="54">
        <v>1155.0129999999999</v>
      </c>
      <c r="CD17" s="54">
        <v>1008.061</v>
      </c>
      <c r="CE17" s="32">
        <f t="shared" si="18"/>
        <v>480.85590585032111</v>
      </c>
      <c r="CF17" s="32">
        <f t="shared" si="19"/>
        <v>1801.3761967857147</v>
      </c>
      <c r="CG17" s="33">
        <f t="shared" si="20"/>
        <v>0.26693808140039615</v>
      </c>
      <c r="CH17" s="34">
        <f t="shared" si="21"/>
        <v>372.56661688959065</v>
      </c>
      <c r="CI17" s="34">
        <f t="shared" si="22"/>
        <v>1997.1224183333331</v>
      </c>
      <c r="CJ17" s="36">
        <f t="shared" si="23"/>
        <v>0.18655171734565487</v>
      </c>
      <c r="CK17" s="34">
        <f t="shared" si="24"/>
        <v>159.11631093511437</v>
      </c>
      <c r="CL17" s="34">
        <f t="shared" si="25"/>
        <v>1606.3119999999999</v>
      </c>
      <c r="CM17" s="35">
        <f t="shared" si="26"/>
        <v>9.9056914805538632E-2</v>
      </c>
      <c r="CN17" s="34">
        <f t="shared" si="27"/>
        <v>543.62084463950407</v>
      </c>
      <c r="CO17" s="34">
        <f t="shared" si="28"/>
        <v>2304.0678333333331</v>
      </c>
      <c r="CP17" s="36">
        <f t="shared" si="29"/>
        <v>0.23593960072479236</v>
      </c>
      <c r="CQ17" s="34">
        <f t="shared" si="30"/>
        <v>153.55130872122191</v>
      </c>
      <c r="CR17" s="34">
        <f t="shared" si="31"/>
        <v>1468.4899999999998</v>
      </c>
      <c r="CS17" s="35">
        <f t="shared" si="32"/>
        <v>0.10456408196257512</v>
      </c>
      <c r="CT17" s="34">
        <f t="shared" si="33"/>
        <v>555.58112753224452</v>
      </c>
      <c r="CU17" s="34">
        <f t="shared" si="34"/>
        <v>1545.645</v>
      </c>
      <c r="CV17" s="110">
        <f t="shared" si="35"/>
        <v>0.35944937390684439</v>
      </c>
      <c r="CW17" s="31">
        <v>5</v>
      </c>
      <c r="CX17" s="36">
        <f>AVERAGE(CM17,CS17,AQ17,AT17,AK17)/5</f>
        <v>2.08522862287581E-2</v>
      </c>
      <c r="CY17" s="29">
        <f t="shared" si="36"/>
        <v>1.605876752697496</v>
      </c>
      <c r="CZ17" s="29">
        <f t="shared" si="38"/>
        <v>36.103486083120032</v>
      </c>
      <c r="DA17" s="29">
        <f t="shared" si="37"/>
        <v>37.709362835817529</v>
      </c>
      <c r="DB17" s="31"/>
    </row>
    <row r="18" spans="1:106" x14ac:dyDescent="0.2">
      <c r="A18" s="22" t="s">
        <v>69</v>
      </c>
      <c r="B18" s="22" t="s">
        <v>71</v>
      </c>
      <c r="C18" s="23" t="s">
        <v>70</v>
      </c>
      <c r="D18" s="53">
        <v>658.287708961161</v>
      </c>
      <c r="E18" s="53">
        <v>678.81579454643497</v>
      </c>
      <c r="F18" s="53">
        <v>721.785724201525</v>
      </c>
      <c r="G18" s="53">
        <v>340.28207077795599</v>
      </c>
      <c r="H18" s="53">
        <v>346.968392135871</v>
      </c>
      <c r="I18" s="53">
        <v>345.12448074384503</v>
      </c>
      <c r="J18" s="53">
        <v>678.19767925686403</v>
      </c>
      <c r="K18" s="53">
        <v>658.02830474897098</v>
      </c>
      <c r="L18" s="53">
        <v>618.18289707826398</v>
      </c>
      <c r="M18" s="53">
        <v>339.44090927596801</v>
      </c>
      <c r="N18" s="53">
        <v>317.03105390401703</v>
      </c>
      <c r="O18" s="53">
        <v>307.857725239346</v>
      </c>
      <c r="P18" s="53">
        <v>576.68781211088401</v>
      </c>
      <c r="Q18" s="53">
        <v>528.65646297650005</v>
      </c>
      <c r="R18" s="53">
        <v>543.87787545343201</v>
      </c>
      <c r="S18" s="53">
        <v>329.55098092084199</v>
      </c>
      <c r="T18" s="53">
        <v>328.13932589646203</v>
      </c>
      <c r="U18" s="53">
        <v>366.162402033825</v>
      </c>
      <c r="V18" s="53">
        <v>230.72584135970899</v>
      </c>
      <c r="W18" s="53">
        <v>204.83125487500601</v>
      </c>
      <c r="X18" s="53">
        <v>275.24126751023903</v>
      </c>
      <c r="Y18" s="53">
        <v>239.827784568114</v>
      </c>
      <c r="Z18" s="53">
        <v>233.739864851199</v>
      </c>
      <c r="AA18" s="53">
        <v>253.02188153798701</v>
      </c>
      <c r="AB18" s="53">
        <v>181.518142375796</v>
      </c>
      <c r="AC18" s="53">
        <v>180.430254122241</v>
      </c>
      <c r="AD18" s="53">
        <v>205.04801963641</v>
      </c>
      <c r="AE18" s="53">
        <v>202.23914675166199</v>
      </c>
      <c r="AF18" s="24">
        <f t="shared" si="0"/>
        <v>179.97736066686653</v>
      </c>
      <c r="AG18" s="24">
        <f t="shared" si="1"/>
        <v>388.91789492323318</v>
      </c>
      <c r="AH18" s="25">
        <f t="shared" si="2"/>
        <v>0.46276441124518453</v>
      </c>
      <c r="AI18" s="26">
        <f t="shared" si="3"/>
        <v>188.54480610002753</v>
      </c>
      <c r="AJ18" s="26">
        <f t="shared" si="4"/>
        <v>515.21069522779885</v>
      </c>
      <c r="AK18" s="28">
        <f t="shared" si="5"/>
        <v>0.36595670052358487</v>
      </c>
      <c r="AL18" s="26">
        <f t="shared" si="6"/>
        <v>182.08212198982477</v>
      </c>
      <c r="AM18" s="26">
        <f t="shared" si="7"/>
        <v>486.45642825057166</v>
      </c>
      <c r="AN18" s="28">
        <f t="shared" si="8"/>
        <v>0.37430304425134459</v>
      </c>
      <c r="AO18" s="26">
        <f t="shared" si="9"/>
        <v>116.03068743090644</v>
      </c>
      <c r="AP18" s="26">
        <f t="shared" si="10"/>
        <v>445.51247656532422</v>
      </c>
      <c r="AQ18" s="28">
        <f t="shared" si="11"/>
        <v>0.26044318292821861</v>
      </c>
      <c r="AR18" s="26">
        <f t="shared" si="12"/>
        <v>23.547606054791007</v>
      </c>
      <c r="AS18" s="26">
        <f t="shared" si="13"/>
        <v>239.56464911704234</v>
      </c>
      <c r="AT18" s="27">
        <f t="shared" si="14"/>
        <v>9.8293325586975594E-2</v>
      </c>
      <c r="AU18" s="26">
        <f t="shared" si="15"/>
        <v>13.145818697122339</v>
      </c>
      <c r="AV18" s="26">
        <f t="shared" si="16"/>
        <v>192.30889072152726</v>
      </c>
      <c r="AW18" s="27">
        <f t="shared" si="17"/>
        <v>6.8357831235988625E-2</v>
      </c>
      <c r="AX18" s="53">
        <v>36377.9</v>
      </c>
      <c r="AY18" s="26">
        <v>0.98168759999999999</v>
      </c>
      <c r="AZ18" s="26">
        <v>0.17917031999999999</v>
      </c>
      <c r="BA18" s="26">
        <v>6.8091560000000001E-9</v>
      </c>
      <c r="BB18" s="26">
        <v>2.5146940000000001E-8</v>
      </c>
      <c r="BC18" s="53">
        <v>67778.98</v>
      </c>
      <c r="BD18" s="53">
        <v>70388.699609999996</v>
      </c>
      <c r="BE18" s="53">
        <v>87625.38</v>
      </c>
      <c r="BF18" s="53">
        <v>23700.240000000002</v>
      </c>
      <c r="BG18" s="53">
        <v>24496.81</v>
      </c>
      <c r="BH18" s="53">
        <v>24895.84</v>
      </c>
      <c r="BI18" s="53">
        <v>83677.25</v>
      </c>
      <c r="BJ18" s="53">
        <v>87767.82</v>
      </c>
      <c r="BK18" s="53">
        <v>88200.79</v>
      </c>
      <c r="BL18" s="53">
        <v>23884.04</v>
      </c>
      <c r="BM18" s="53">
        <v>22252.89</v>
      </c>
      <c r="BN18" s="53">
        <v>21110.73</v>
      </c>
      <c r="BO18" s="53">
        <v>53523.56</v>
      </c>
      <c r="BP18" s="53">
        <v>47983.68</v>
      </c>
      <c r="BQ18" s="53">
        <v>56303.8</v>
      </c>
      <c r="BR18" s="53">
        <v>23994.33</v>
      </c>
      <c r="BS18" s="53">
        <v>23976.400000000001</v>
      </c>
      <c r="BT18" s="53">
        <v>25672.81</v>
      </c>
      <c r="BU18" s="53">
        <v>18739.28</v>
      </c>
      <c r="BV18" s="53">
        <v>16682.169999999998</v>
      </c>
      <c r="BW18" s="53">
        <v>22148.45</v>
      </c>
      <c r="BX18" s="53">
        <v>17520.79</v>
      </c>
      <c r="BY18" s="53">
        <v>17351.59</v>
      </c>
      <c r="BZ18" s="53">
        <v>18833.689999999999</v>
      </c>
      <c r="CA18" s="53">
        <v>11735.3</v>
      </c>
      <c r="CB18" s="53">
        <v>11719.62</v>
      </c>
      <c r="CC18" s="53">
        <v>13624.7</v>
      </c>
      <c r="CD18" s="53">
        <v>12991.67</v>
      </c>
      <c r="CE18" s="24">
        <f t="shared" si="18"/>
        <v>26394.115332346912</v>
      </c>
      <c r="CF18" s="24">
        <f t="shared" si="19"/>
        <v>36377.903914642862</v>
      </c>
      <c r="CG18" s="25">
        <f t="shared" si="20"/>
        <v>0.72555349517328105</v>
      </c>
      <c r="CH18" s="26">
        <f t="shared" si="21"/>
        <v>28703.876030711737</v>
      </c>
      <c r="CI18" s="26">
        <f t="shared" si="22"/>
        <v>49814.324935000004</v>
      </c>
      <c r="CJ18" s="28">
        <f t="shared" si="23"/>
        <v>0.5762173043229204</v>
      </c>
      <c r="CK18" s="26">
        <f t="shared" si="24"/>
        <v>35173.449029859272</v>
      </c>
      <c r="CL18" s="26">
        <f t="shared" si="25"/>
        <v>54482.253333333327</v>
      </c>
      <c r="CM18" s="28">
        <f t="shared" si="26"/>
        <v>0.64559460884741815</v>
      </c>
      <c r="CN18" s="26">
        <f t="shared" si="27"/>
        <v>15610.731038391101</v>
      </c>
      <c r="CO18" s="26">
        <f t="shared" si="28"/>
        <v>38575.763333333329</v>
      </c>
      <c r="CP18" s="28">
        <f t="shared" si="29"/>
        <v>0.40467717783051266</v>
      </c>
      <c r="CQ18" s="26">
        <f t="shared" si="30"/>
        <v>1951.8863572426551</v>
      </c>
      <c r="CR18" s="26">
        <f t="shared" si="31"/>
        <v>18545.994999999999</v>
      </c>
      <c r="CS18" s="27">
        <f t="shared" si="32"/>
        <v>0.10524570707814034</v>
      </c>
      <c r="CT18" s="26">
        <f t="shared" si="33"/>
        <v>948.53886711352027</v>
      </c>
      <c r="CU18" s="26">
        <f t="shared" si="34"/>
        <v>12517.822499999998</v>
      </c>
      <c r="CV18" s="108">
        <f t="shared" si="35"/>
        <v>7.5775069275308901E-2</v>
      </c>
      <c r="CW18" s="23">
        <v>4</v>
      </c>
      <c r="CX18" s="36">
        <f>AVERAGE(CS18,CV18,AT18,AW18)/4</f>
        <v>2.1729495823525839E-2</v>
      </c>
      <c r="CY18" s="29">
        <f t="shared" si="36"/>
        <v>1.6734324384399029</v>
      </c>
      <c r="CZ18" s="29">
        <f t="shared" si="38"/>
        <v>118.51272558084284</v>
      </c>
      <c r="DA18" s="29">
        <f t="shared" si="37"/>
        <v>120.18615801928274</v>
      </c>
      <c r="DB18" s="23"/>
    </row>
    <row r="19" spans="1:106" s="102" customFormat="1" x14ac:dyDescent="0.2">
      <c r="A19" s="22" t="s">
        <v>96</v>
      </c>
      <c r="B19" s="22" t="s">
        <v>98</v>
      </c>
      <c r="C19" s="23" t="s">
        <v>97</v>
      </c>
      <c r="D19" s="53">
        <v>3.9348081291742099</v>
      </c>
      <c r="E19" s="53">
        <v>3.8339915191785598</v>
      </c>
      <c r="F19" s="53">
        <v>3.3164656642505301</v>
      </c>
      <c r="G19" s="53">
        <v>4.7684506691779296</v>
      </c>
      <c r="H19" s="53">
        <v>4.1400454107206599</v>
      </c>
      <c r="I19" s="53">
        <v>4.0579649985001396</v>
      </c>
      <c r="J19" s="53">
        <v>3.2472183011023001</v>
      </c>
      <c r="K19" s="53">
        <v>2.7417121501570101</v>
      </c>
      <c r="L19" s="53">
        <v>3.1280796318177102</v>
      </c>
      <c r="M19" s="53">
        <v>4.8855116705989596</v>
      </c>
      <c r="N19" s="53">
        <v>4.4130624678746502</v>
      </c>
      <c r="O19" s="53">
        <v>4.1517130789427696</v>
      </c>
      <c r="P19" s="53">
        <v>4.9982244394062896</v>
      </c>
      <c r="Q19" s="53">
        <v>4.2902577592513103</v>
      </c>
      <c r="R19" s="53">
        <v>4.58339307720356</v>
      </c>
      <c r="S19" s="53">
        <v>4.1920382963363396</v>
      </c>
      <c r="T19" s="53">
        <v>5.1886368798235702</v>
      </c>
      <c r="U19" s="53">
        <v>5.5224671326476402</v>
      </c>
      <c r="V19" s="53">
        <v>4.4670345548692598</v>
      </c>
      <c r="W19" s="53">
        <v>3.5476679505522601</v>
      </c>
      <c r="X19" s="53">
        <v>4.2519322504080197</v>
      </c>
      <c r="Y19" s="53">
        <v>4.9972586509068</v>
      </c>
      <c r="Z19" s="53">
        <v>4.6419406244444703</v>
      </c>
      <c r="AA19" s="53">
        <v>4.5593640761808398</v>
      </c>
      <c r="AB19" s="53">
        <v>7.4184328758718596</v>
      </c>
      <c r="AC19" s="53">
        <v>7.85048169196887</v>
      </c>
      <c r="AD19" s="53">
        <v>5.0480727033960298</v>
      </c>
      <c r="AE19" s="53">
        <v>6.9426398723472502</v>
      </c>
      <c r="AF19" s="24">
        <f t="shared" si="0"/>
        <v>1.1894302125291505</v>
      </c>
      <c r="AG19" s="24">
        <f t="shared" si="1"/>
        <v>4.6113880902539224</v>
      </c>
      <c r="AH19" s="25">
        <f t="shared" si="2"/>
        <v>0.25793322731673524</v>
      </c>
      <c r="AI19" s="26">
        <f t="shared" si="3"/>
        <v>0.47160812892956627</v>
      </c>
      <c r="AJ19" s="26">
        <f t="shared" si="4"/>
        <v>4.0086210651670049</v>
      </c>
      <c r="AK19" s="27">
        <f t="shared" si="5"/>
        <v>0.11764846845405638</v>
      </c>
      <c r="AL19" s="26">
        <f t="shared" si="6"/>
        <v>0.8421253987741536</v>
      </c>
      <c r="AM19" s="26">
        <f t="shared" si="7"/>
        <v>3.7612162167489003</v>
      </c>
      <c r="AN19" s="28">
        <f t="shared" si="8"/>
        <v>0.22389709876930855</v>
      </c>
      <c r="AO19" s="26">
        <f t="shared" si="9"/>
        <v>0.52698376340115105</v>
      </c>
      <c r="AP19" s="26">
        <f t="shared" si="10"/>
        <v>4.7958362641114514</v>
      </c>
      <c r="AQ19" s="27">
        <f t="shared" si="11"/>
        <v>0.10988360202050976</v>
      </c>
      <c r="AR19" s="26">
        <f t="shared" si="12"/>
        <v>0.48843202548853432</v>
      </c>
      <c r="AS19" s="26">
        <f t="shared" si="13"/>
        <v>4.4108663512269422</v>
      </c>
      <c r="AT19" s="27">
        <f t="shared" si="14"/>
        <v>0.11073380750987169</v>
      </c>
      <c r="AU19" s="26">
        <f t="shared" si="15"/>
        <v>1.2348653831932825</v>
      </c>
      <c r="AV19" s="26">
        <f t="shared" si="16"/>
        <v>6.8149067858960022</v>
      </c>
      <c r="AW19" s="28">
        <f t="shared" si="17"/>
        <v>0.18120062709425985</v>
      </c>
      <c r="AX19" s="53">
        <v>291.3202</v>
      </c>
      <c r="AY19" s="26">
        <v>0.2522934</v>
      </c>
      <c r="AZ19" s="26">
        <v>7.2600090000000006E-2</v>
      </c>
      <c r="BA19" s="26">
        <v>4.5446210000000002E-4</v>
      </c>
      <c r="BB19" s="26">
        <v>9.7817999999999993E-4</v>
      </c>
      <c r="BC19" s="53">
        <v>315.13740000000001</v>
      </c>
      <c r="BD19" s="53">
        <v>309.24259999999998</v>
      </c>
      <c r="BE19" s="53">
        <v>313.18020000000001</v>
      </c>
      <c r="BF19" s="53">
        <v>258.33789999999999</v>
      </c>
      <c r="BG19" s="53">
        <v>227.36410000000001</v>
      </c>
      <c r="BH19" s="53">
        <v>227.69659999999999</v>
      </c>
      <c r="BI19" s="53">
        <v>311.6447</v>
      </c>
      <c r="BJ19" s="53">
        <v>284.45249999999999</v>
      </c>
      <c r="BK19" s="53">
        <v>347.16059999999999</v>
      </c>
      <c r="BL19" s="53">
        <v>267.39350000000002</v>
      </c>
      <c r="BM19" s="53">
        <v>240.94710000000001</v>
      </c>
      <c r="BN19" s="53">
        <v>221.45099999999999</v>
      </c>
      <c r="BO19" s="53">
        <v>360.84199999999998</v>
      </c>
      <c r="BP19" s="53">
        <v>302.90089999999998</v>
      </c>
      <c r="BQ19" s="53">
        <v>369.08010000000002</v>
      </c>
      <c r="BR19" s="53">
        <v>237.4152</v>
      </c>
      <c r="BS19" s="53">
        <v>294.90100000000001</v>
      </c>
      <c r="BT19" s="53">
        <v>301.18270000000001</v>
      </c>
      <c r="BU19" s="53">
        <v>282.21050000000002</v>
      </c>
      <c r="BV19" s="53">
        <v>224.7483</v>
      </c>
      <c r="BW19" s="53">
        <v>266.14190000000002</v>
      </c>
      <c r="BX19" s="53">
        <v>283.97699999999998</v>
      </c>
      <c r="BY19" s="53">
        <v>268.04230000000001</v>
      </c>
      <c r="BZ19" s="53">
        <v>263.98469999999998</v>
      </c>
      <c r="CA19" s="53">
        <v>373.0641</v>
      </c>
      <c r="CB19" s="53">
        <v>396.64089999999999</v>
      </c>
      <c r="CC19" s="53">
        <v>260.91210000000001</v>
      </c>
      <c r="CD19" s="53">
        <v>346.91370000000001</v>
      </c>
      <c r="CE19" s="24">
        <f t="shared" si="18"/>
        <v>48.866391845740509</v>
      </c>
      <c r="CF19" s="24">
        <f t="shared" si="19"/>
        <v>291.3202</v>
      </c>
      <c r="CG19" s="25">
        <f t="shared" si="20"/>
        <v>0.16774117224188542</v>
      </c>
      <c r="CH19" s="26">
        <f t="shared" si="21"/>
        <v>42.486603032250315</v>
      </c>
      <c r="CI19" s="26">
        <f t="shared" si="22"/>
        <v>275.15979999999996</v>
      </c>
      <c r="CJ19" s="28">
        <f t="shared" si="23"/>
        <v>0.15440701378708052</v>
      </c>
      <c r="CK19" s="26">
        <f t="shared" si="24"/>
        <v>46.121024320006711</v>
      </c>
      <c r="CL19" s="26">
        <f t="shared" si="25"/>
        <v>278.84156666666667</v>
      </c>
      <c r="CM19" s="28">
        <f t="shared" si="26"/>
        <v>0.16540225645461532</v>
      </c>
      <c r="CN19" s="26">
        <f t="shared" si="27"/>
        <v>48.359861666913709</v>
      </c>
      <c r="CO19" s="26">
        <f t="shared" si="28"/>
        <v>311.05365</v>
      </c>
      <c r="CP19" s="28">
        <f t="shared" si="29"/>
        <v>0.15547112746278241</v>
      </c>
      <c r="CQ19" s="26">
        <f t="shared" si="30"/>
        <v>21.391512136585074</v>
      </c>
      <c r="CR19" s="26">
        <f t="shared" si="31"/>
        <v>264.85078333333331</v>
      </c>
      <c r="CS19" s="27">
        <f t="shared" si="32"/>
        <v>8.0768166389231913E-2</v>
      </c>
      <c r="CT19" s="26">
        <f t="shared" si="33"/>
        <v>59.237626552048823</v>
      </c>
      <c r="CU19" s="26">
        <f t="shared" si="34"/>
        <v>344.3827</v>
      </c>
      <c r="CV19" s="111">
        <f t="shared" si="35"/>
        <v>0.17201104048504418</v>
      </c>
      <c r="CW19" s="23">
        <v>4</v>
      </c>
      <c r="CX19" s="36">
        <f>AVERAGE(CS19,AK19,AT19,AQ19)/4</f>
        <v>2.618962777335436E-2</v>
      </c>
      <c r="CY19" s="29">
        <f t="shared" si="36"/>
        <v>2.0169162240362772</v>
      </c>
      <c r="CZ19" s="29">
        <f t="shared" si="38"/>
        <v>30.45773266368834</v>
      </c>
      <c r="DA19" s="29">
        <f t="shared" si="37"/>
        <v>32.474648887724619</v>
      </c>
      <c r="DB19" s="23"/>
    </row>
    <row r="20" spans="1:106" x14ac:dyDescent="0.2">
      <c r="A20" s="22" t="s">
        <v>152</v>
      </c>
      <c r="B20" s="22" t="s">
        <v>154</v>
      </c>
      <c r="C20" s="23" t="s">
        <v>153</v>
      </c>
      <c r="D20" s="53">
        <v>308.55692021731801</v>
      </c>
      <c r="E20" s="53">
        <v>311.117631484404</v>
      </c>
      <c r="F20" s="53">
        <v>243.31268072868201</v>
      </c>
      <c r="G20" s="53">
        <v>297.190379587042</v>
      </c>
      <c r="H20" s="53">
        <v>314.29505289235902</v>
      </c>
      <c r="I20" s="53">
        <v>326.33687673455</v>
      </c>
      <c r="J20" s="53">
        <v>307.21385860799302</v>
      </c>
      <c r="K20" s="53">
        <v>322.74734002084</v>
      </c>
      <c r="L20" s="53">
        <v>307.910549641768</v>
      </c>
      <c r="M20" s="53">
        <v>266.397968808435</v>
      </c>
      <c r="N20" s="53">
        <v>247.67114036724499</v>
      </c>
      <c r="O20" s="53">
        <v>253.09865117121899</v>
      </c>
      <c r="P20" s="53">
        <v>340.88046552939801</v>
      </c>
      <c r="Q20" s="53">
        <v>323.81827123660202</v>
      </c>
      <c r="R20" s="53">
        <v>272.85689877110002</v>
      </c>
      <c r="S20" s="53">
        <v>295.84112912412098</v>
      </c>
      <c r="T20" s="53">
        <v>299.13534293890001</v>
      </c>
      <c r="U20" s="53">
        <v>306.08743402678698</v>
      </c>
      <c r="V20" s="53">
        <v>322.08659938562499</v>
      </c>
      <c r="W20" s="53">
        <v>320.36288545271799</v>
      </c>
      <c r="X20" s="53">
        <v>279.63432345605901</v>
      </c>
      <c r="Y20" s="53">
        <v>265.53902717484902</v>
      </c>
      <c r="Z20" s="53">
        <v>259.633614847535</v>
      </c>
      <c r="AA20" s="53">
        <v>254.704973209369</v>
      </c>
      <c r="AB20" s="53">
        <v>356.72205353651799</v>
      </c>
      <c r="AC20" s="53">
        <v>268.33013859707199</v>
      </c>
      <c r="AD20" s="53">
        <v>190.58447024995101</v>
      </c>
      <c r="AE20" s="53">
        <v>184.587510526957</v>
      </c>
      <c r="AF20" s="24">
        <f t="shared" si="0"/>
        <v>40.953775331001836</v>
      </c>
      <c r="AG20" s="24">
        <f t="shared" si="1"/>
        <v>287.38050672590771</v>
      </c>
      <c r="AH20" s="37">
        <f t="shared" si="2"/>
        <v>0.14250714426522307</v>
      </c>
      <c r="AI20" s="26">
        <f t="shared" si="3"/>
        <v>29.38039868180498</v>
      </c>
      <c r="AJ20" s="26">
        <f t="shared" si="4"/>
        <v>300.13492360739252</v>
      </c>
      <c r="AK20" s="27">
        <f t="shared" si="5"/>
        <v>9.7890636413367135E-2</v>
      </c>
      <c r="AL20" s="26">
        <f t="shared" si="6"/>
        <v>32.237508531821</v>
      </c>
      <c r="AM20" s="26">
        <f t="shared" si="7"/>
        <v>284.17325143625004</v>
      </c>
      <c r="AN20" s="27">
        <f t="shared" si="8"/>
        <v>0.11344314909615269</v>
      </c>
      <c r="AO20" s="26">
        <f t="shared" si="9"/>
        <v>23.587254934972414</v>
      </c>
      <c r="AP20" s="26">
        <f t="shared" si="10"/>
        <v>306.43659027115132</v>
      </c>
      <c r="AQ20" s="27">
        <f t="shared" si="11"/>
        <v>7.6972710452433771E-2</v>
      </c>
      <c r="AR20" s="26">
        <f t="shared" si="12"/>
        <v>30.278513266895921</v>
      </c>
      <c r="AS20" s="26">
        <f t="shared" si="13"/>
        <v>283.66023725435917</v>
      </c>
      <c r="AT20" s="27">
        <f t="shared" si="14"/>
        <v>0.10674218410014608</v>
      </c>
      <c r="AU20" s="26">
        <f t="shared" si="15"/>
        <v>80.694025146859019</v>
      </c>
      <c r="AV20" s="26">
        <f t="shared" si="16"/>
        <v>250.05604322762449</v>
      </c>
      <c r="AW20" s="28">
        <f t="shared" si="17"/>
        <v>0.32270375914651955</v>
      </c>
      <c r="AX20" s="53">
        <v>32229.48</v>
      </c>
      <c r="AY20" s="26">
        <v>0.64539040000000003</v>
      </c>
      <c r="AZ20" s="26">
        <v>8.2663169999999994E-2</v>
      </c>
      <c r="BA20" s="26">
        <v>3.1411229999999999E-15</v>
      </c>
      <c r="BB20" s="26">
        <v>2.178317E-14</v>
      </c>
      <c r="BC20" s="53">
        <v>41556.61</v>
      </c>
      <c r="BD20" s="53">
        <v>42198.90655</v>
      </c>
      <c r="BE20" s="53">
        <v>38637.760000000002</v>
      </c>
      <c r="BF20" s="53">
        <v>27075.34</v>
      </c>
      <c r="BG20" s="53">
        <v>29025.7</v>
      </c>
      <c r="BH20" s="53">
        <v>30792.35</v>
      </c>
      <c r="BI20" s="53">
        <v>49581.25</v>
      </c>
      <c r="BJ20" s="53">
        <v>56309.15</v>
      </c>
      <c r="BK20" s="53">
        <v>57465.29</v>
      </c>
      <c r="BL20" s="53">
        <v>24518.85</v>
      </c>
      <c r="BM20" s="53">
        <v>22739.74</v>
      </c>
      <c r="BN20" s="53">
        <v>22702.23</v>
      </c>
      <c r="BO20" s="53">
        <v>41383.94</v>
      </c>
      <c r="BP20" s="53">
        <v>38445.629999999997</v>
      </c>
      <c r="BQ20" s="53">
        <v>36948.5</v>
      </c>
      <c r="BR20" s="53">
        <v>28175.4</v>
      </c>
      <c r="BS20" s="53">
        <v>28590.32</v>
      </c>
      <c r="BT20" s="53">
        <v>28071.83</v>
      </c>
      <c r="BU20" s="53">
        <v>34218.019999999997</v>
      </c>
      <c r="BV20" s="53">
        <v>34129.03</v>
      </c>
      <c r="BW20" s="53">
        <v>29433.77</v>
      </c>
      <c r="BX20" s="53">
        <v>25375.119999999999</v>
      </c>
      <c r="BY20" s="53">
        <v>25211.17</v>
      </c>
      <c r="BZ20" s="53">
        <v>24799.35</v>
      </c>
      <c r="CA20" s="53">
        <v>30166.83</v>
      </c>
      <c r="CB20" s="53">
        <v>22798.12</v>
      </c>
      <c r="CC20" s="53">
        <v>16564.73</v>
      </c>
      <c r="CD20" s="53">
        <v>15510.56</v>
      </c>
      <c r="CE20" s="24">
        <f t="shared" si="18"/>
        <v>10542.679732071123</v>
      </c>
      <c r="CF20" s="24">
        <f t="shared" si="19"/>
        <v>32229.482019642859</v>
      </c>
      <c r="CG20" s="25">
        <f t="shared" si="20"/>
        <v>0.32711291250804747</v>
      </c>
      <c r="CH20" s="26">
        <f t="shared" si="21"/>
        <v>6695.650763268387</v>
      </c>
      <c r="CI20" s="26">
        <f t="shared" si="22"/>
        <v>34881.111091666673</v>
      </c>
      <c r="CJ20" s="28">
        <f t="shared" si="23"/>
        <v>0.19195634983279022</v>
      </c>
      <c r="CK20" s="26">
        <f t="shared" si="24"/>
        <v>17275.275209783198</v>
      </c>
      <c r="CL20" s="26">
        <f t="shared" si="25"/>
        <v>38886.084999999999</v>
      </c>
      <c r="CM20" s="28">
        <f t="shared" si="26"/>
        <v>0.44425339320693247</v>
      </c>
      <c r="CN20" s="26">
        <f t="shared" si="27"/>
        <v>6006.0986674834858</v>
      </c>
      <c r="CO20" s="26">
        <f t="shared" si="28"/>
        <v>33602.603333333333</v>
      </c>
      <c r="CP20" s="28">
        <f t="shared" si="29"/>
        <v>0.17873908779935263</v>
      </c>
      <c r="CQ20" s="26">
        <f t="shared" si="30"/>
        <v>4444.0406821885017</v>
      </c>
      <c r="CR20" s="26">
        <f t="shared" si="31"/>
        <v>28861.076666666664</v>
      </c>
      <c r="CS20" s="28">
        <f t="shared" si="32"/>
        <v>0.1539804191477438</v>
      </c>
      <c r="CT20" s="26">
        <f t="shared" si="33"/>
        <v>6752.7538692348817</v>
      </c>
      <c r="CU20" s="26">
        <f t="shared" si="34"/>
        <v>21260.059999999998</v>
      </c>
      <c r="CV20" s="111">
        <f t="shared" si="35"/>
        <v>0.31762628464994369</v>
      </c>
      <c r="CW20" s="23">
        <v>5</v>
      </c>
      <c r="CX20" s="36">
        <f>AVERAGE(AN20,AQ20,AT20,AH20,AK20)/5</f>
        <v>2.1502232973092911E-2</v>
      </c>
      <c r="CY20" s="29">
        <f t="shared" si="36"/>
        <v>1.6559304665094254</v>
      </c>
      <c r="CZ20" s="29">
        <f t="shared" si="38"/>
        <v>77.913763368010748</v>
      </c>
      <c r="DA20" s="29">
        <f t="shared" si="37"/>
        <v>79.56969383452018</v>
      </c>
      <c r="DB20" s="23"/>
    </row>
    <row r="21" spans="1:106" s="102" customFormat="1" x14ac:dyDescent="0.2">
      <c r="A21" s="30" t="s">
        <v>239</v>
      </c>
      <c r="B21" s="30" t="s">
        <v>241</v>
      </c>
      <c r="C21" s="31" t="s">
        <v>240</v>
      </c>
      <c r="D21" s="54">
        <v>50.231169220965398</v>
      </c>
      <c r="E21" s="54">
        <v>50.389274412901401</v>
      </c>
      <c r="F21" s="54">
        <v>49.623130855392702</v>
      </c>
      <c r="G21" s="54">
        <v>27.170689519490601</v>
      </c>
      <c r="H21" s="54">
        <v>27.899534438946599</v>
      </c>
      <c r="I21" s="54">
        <v>26.919810526904701</v>
      </c>
      <c r="J21" s="54">
        <v>41.433120927816503</v>
      </c>
      <c r="K21" s="54">
        <v>41.669326582562199</v>
      </c>
      <c r="L21" s="54">
        <v>43.019991526871202</v>
      </c>
      <c r="M21" s="54">
        <v>26.773876083451501</v>
      </c>
      <c r="N21" s="54">
        <v>25.311035314111699</v>
      </c>
      <c r="O21" s="54">
        <v>25.4155007595188</v>
      </c>
      <c r="P21" s="54">
        <v>59.137227916053099</v>
      </c>
      <c r="Q21" s="54">
        <v>50.083896741794298</v>
      </c>
      <c r="R21" s="54">
        <v>59.128846789385797</v>
      </c>
      <c r="S21" s="54">
        <v>29.2058795293195</v>
      </c>
      <c r="T21" s="54">
        <v>29.063565473534801</v>
      </c>
      <c r="U21" s="54">
        <v>36.434944860806098</v>
      </c>
      <c r="V21" s="54">
        <v>23.023976810349598</v>
      </c>
      <c r="W21" s="54">
        <v>22.4104446889143</v>
      </c>
      <c r="X21" s="54">
        <v>25.7180849542818</v>
      </c>
      <c r="Y21" s="54">
        <v>24.422789645558101</v>
      </c>
      <c r="Z21" s="54">
        <v>23.9303602436086</v>
      </c>
      <c r="AA21" s="54">
        <v>23.489948465418699</v>
      </c>
      <c r="AB21" s="54">
        <v>24.154445576284601</v>
      </c>
      <c r="AC21" s="54">
        <v>26.699299168873999</v>
      </c>
      <c r="AD21" s="54">
        <v>27.043750017186799</v>
      </c>
      <c r="AE21" s="54">
        <v>24.792867728536599</v>
      </c>
      <c r="AF21" s="32">
        <f t="shared" si="0"/>
        <v>11.848859009716795</v>
      </c>
      <c r="AG21" s="32">
        <f t="shared" si="1"/>
        <v>33.735599599244281</v>
      </c>
      <c r="AH21" s="33">
        <f t="shared" si="2"/>
        <v>0.35122716508593566</v>
      </c>
      <c r="AI21" s="34">
        <f t="shared" si="3"/>
        <v>12.468115493847987</v>
      </c>
      <c r="AJ21" s="34">
        <f t="shared" si="4"/>
        <v>38.705601495766906</v>
      </c>
      <c r="AK21" s="36">
        <f t="shared" si="5"/>
        <v>0.32212690184420933</v>
      </c>
      <c r="AL21" s="34">
        <f t="shared" si="6"/>
        <v>8.9085913433252379</v>
      </c>
      <c r="AM21" s="34">
        <f t="shared" si="7"/>
        <v>33.937141865721991</v>
      </c>
      <c r="AN21" s="36">
        <f t="shared" si="8"/>
        <v>0.26250269921296193</v>
      </c>
      <c r="AO21" s="34">
        <f t="shared" si="9"/>
        <v>14.100181354099247</v>
      </c>
      <c r="AP21" s="34">
        <f t="shared" si="10"/>
        <v>43.842393551815597</v>
      </c>
      <c r="AQ21" s="36">
        <f t="shared" si="11"/>
        <v>0.3216106651986233</v>
      </c>
      <c r="AR21" s="34">
        <f t="shared" si="12"/>
        <v>1.158165934710063</v>
      </c>
      <c r="AS21" s="34">
        <f t="shared" si="13"/>
        <v>23.832600801355184</v>
      </c>
      <c r="AT21" s="35">
        <f t="shared" si="14"/>
        <v>4.8595868506479019E-2</v>
      </c>
      <c r="AU21" s="34">
        <f t="shared" si="15"/>
        <v>1.4157312923417558</v>
      </c>
      <c r="AV21" s="34">
        <f t="shared" si="16"/>
        <v>25.672590622720499</v>
      </c>
      <c r="AW21" s="35">
        <f t="shared" si="17"/>
        <v>5.5145634234856668E-2</v>
      </c>
      <c r="AX21" s="54">
        <v>2121.761</v>
      </c>
      <c r="AY21" s="34">
        <v>0.95449010000000001</v>
      </c>
      <c r="AZ21" s="34">
        <v>0.15551635</v>
      </c>
      <c r="BA21" s="34">
        <v>1.7380340000000001E-10</v>
      </c>
      <c r="BB21" s="34">
        <v>7.5786279999999997E-10</v>
      </c>
      <c r="BC21" s="54">
        <v>3608.2020000000002</v>
      </c>
      <c r="BD21" s="54">
        <v>3645.2501200000002</v>
      </c>
      <c r="BE21" s="54">
        <v>4202.8509999999997</v>
      </c>
      <c r="BF21" s="54">
        <v>1320.239</v>
      </c>
      <c r="BG21" s="54">
        <v>1374.2149999999999</v>
      </c>
      <c r="BH21" s="54">
        <v>1354.7570000000001</v>
      </c>
      <c r="BI21" s="54">
        <v>3566.4569999999999</v>
      </c>
      <c r="BJ21" s="54">
        <v>3877.4430000000002</v>
      </c>
      <c r="BK21" s="54">
        <v>4282.1710000000003</v>
      </c>
      <c r="BL21" s="54">
        <v>1314.296</v>
      </c>
      <c r="BM21" s="54">
        <v>1239.46</v>
      </c>
      <c r="BN21" s="54">
        <v>1215.8779999999999</v>
      </c>
      <c r="BO21" s="54">
        <v>3829.1590000000001</v>
      </c>
      <c r="BP21" s="54">
        <v>3171.4389999999999</v>
      </c>
      <c r="BQ21" s="54">
        <v>4270.4530000000004</v>
      </c>
      <c r="BR21" s="54">
        <v>1483.5239999999999</v>
      </c>
      <c r="BS21" s="54">
        <v>1481.538</v>
      </c>
      <c r="BT21" s="54">
        <v>1782.1980000000001</v>
      </c>
      <c r="BU21" s="54">
        <v>1304.5930000000001</v>
      </c>
      <c r="BV21" s="54">
        <v>1273.3420000000001</v>
      </c>
      <c r="BW21" s="54">
        <v>1443.799</v>
      </c>
      <c r="BX21" s="54">
        <v>1244.7660000000001</v>
      </c>
      <c r="BY21" s="54">
        <v>1239.3499999999999</v>
      </c>
      <c r="BZ21" s="54">
        <v>1219.825</v>
      </c>
      <c r="CA21" s="54">
        <v>1089.4549999999999</v>
      </c>
      <c r="CB21" s="54">
        <v>1209.8800000000001</v>
      </c>
      <c r="CC21" s="54">
        <v>1253.6510000000001</v>
      </c>
      <c r="CD21" s="54">
        <v>1111.1289999999999</v>
      </c>
      <c r="CE21" s="32">
        <f t="shared" si="18"/>
        <v>1219.9897195911146</v>
      </c>
      <c r="CF21" s="32">
        <f t="shared" si="19"/>
        <v>2121.7614328571422</v>
      </c>
      <c r="CG21" s="33">
        <f t="shared" si="20"/>
        <v>0.57498911079191828</v>
      </c>
      <c r="CH21" s="34">
        <f t="shared" si="21"/>
        <v>1368.7680370688665</v>
      </c>
      <c r="CI21" s="34">
        <f t="shared" si="22"/>
        <v>2584.2523533333333</v>
      </c>
      <c r="CJ21" s="36">
        <f t="shared" si="23"/>
        <v>0.52965726636694066</v>
      </c>
      <c r="CK21" s="34">
        <f t="shared" si="24"/>
        <v>1470.6246084301386</v>
      </c>
      <c r="CL21" s="34">
        <f t="shared" si="25"/>
        <v>2582.6175000000003</v>
      </c>
      <c r="CM21" s="36">
        <f t="shared" si="26"/>
        <v>0.56943182969608874</v>
      </c>
      <c r="CN21" s="34">
        <f t="shared" si="27"/>
        <v>1246.1861500579685</v>
      </c>
      <c r="CO21" s="34">
        <f t="shared" si="28"/>
        <v>2669.7184999999999</v>
      </c>
      <c r="CP21" s="36">
        <f t="shared" si="29"/>
        <v>0.46678559932740793</v>
      </c>
      <c r="CQ21" s="34">
        <f t="shared" si="30"/>
        <v>82.032242389806683</v>
      </c>
      <c r="CR21" s="34">
        <f t="shared" si="31"/>
        <v>1287.6125</v>
      </c>
      <c r="CS21" s="35">
        <f t="shared" si="32"/>
        <v>6.3708796233188703E-2</v>
      </c>
      <c r="CT21" s="34">
        <f t="shared" si="33"/>
        <v>78.481659345246698</v>
      </c>
      <c r="CU21" s="34">
        <f t="shared" si="34"/>
        <v>1166.0287499999999</v>
      </c>
      <c r="CV21" s="109">
        <f t="shared" si="35"/>
        <v>6.7306796119089435E-2</v>
      </c>
      <c r="CW21" s="31">
        <v>4</v>
      </c>
      <c r="CX21" s="36">
        <f>AVERAGE(CS21,CV21,AT21,AW21)/4</f>
        <v>1.4672318443350863E-2</v>
      </c>
      <c r="CY21" s="29">
        <f t="shared" si="36"/>
        <v>1.1299449296766699</v>
      </c>
      <c r="CZ21" s="29">
        <f t="shared" si="38"/>
        <v>115.22934922569179</v>
      </c>
      <c r="DA21" s="29">
        <f t="shared" si="37"/>
        <v>116.35929415536846</v>
      </c>
      <c r="DB21" s="31"/>
    </row>
    <row r="22" spans="1:106" x14ac:dyDescent="0.2">
      <c r="A22" s="30" t="s">
        <v>33</v>
      </c>
      <c r="B22" s="30" t="s">
        <v>35</v>
      </c>
      <c r="C22" s="31" t="s">
        <v>34</v>
      </c>
      <c r="D22" s="54">
        <v>10.6338201511088</v>
      </c>
      <c r="E22" s="54">
        <v>11.870772721383901</v>
      </c>
      <c r="F22" s="54">
        <v>10.7771525919136</v>
      </c>
      <c r="G22" s="54">
        <v>16.575341013523499</v>
      </c>
      <c r="H22" s="54">
        <v>17.0126723129884</v>
      </c>
      <c r="I22" s="54">
        <v>13.1003984645427</v>
      </c>
      <c r="J22" s="54">
        <v>15.243383690664899</v>
      </c>
      <c r="K22" s="54">
        <v>13.578539043454599</v>
      </c>
      <c r="L22" s="54">
        <v>13.0440589176274</v>
      </c>
      <c r="M22" s="54">
        <v>16.563599874870601</v>
      </c>
      <c r="N22" s="54">
        <v>19.461193311840599</v>
      </c>
      <c r="O22" s="54">
        <v>17.9512774631098</v>
      </c>
      <c r="P22" s="54">
        <v>14.1138165819231</v>
      </c>
      <c r="Q22" s="54">
        <v>14.079021620307801</v>
      </c>
      <c r="R22" s="54">
        <v>13.1294658356239</v>
      </c>
      <c r="S22" s="54">
        <v>14.6477640579434</v>
      </c>
      <c r="T22" s="54">
        <v>15.665312338883901</v>
      </c>
      <c r="U22" s="54">
        <v>19.277591666602198</v>
      </c>
      <c r="V22" s="54">
        <v>8.8404238618078992</v>
      </c>
      <c r="W22" s="54">
        <v>8.4048055914214608</v>
      </c>
      <c r="X22" s="54">
        <v>12.044084353660899</v>
      </c>
      <c r="Y22" s="54">
        <v>19.2898999046451</v>
      </c>
      <c r="Z22" s="54">
        <v>19.076646007123099</v>
      </c>
      <c r="AA22" s="54">
        <v>19.6442489378944</v>
      </c>
      <c r="AB22" s="54">
        <v>25.474983984081199</v>
      </c>
      <c r="AC22" s="54">
        <v>28.4324894574554</v>
      </c>
      <c r="AD22" s="54">
        <v>28.6357310440704</v>
      </c>
      <c r="AE22" s="54">
        <v>32.683810376628003</v>
      </c>
      <c r="AF22" s="32">
        <f t="shared" si="0"/>
        <v>5.9837012461552366</v>
      </c>
      <c r="AG22" s="32">
        <f t="shared" si="1"/>
        <v>16.759010899182172</v>
      </c>
      <c r="AH22" s="33">
        <f t="shared" si="2"/>
        <v>0.3570438185255454</v>
      </c>
      <c r="AI22" s="34">
        <f t="shared" si="3"/>
        <v>2.8306456611376949</v>
      </c>
      <c r="AJ22" s="34">
        <f t="shared" si="4"/>
        <v>13.328359542576814</v>
      </c>
      <c r="AK22" s="36">
        <f t="shared" si="5"/>
        <v>0.21237764873428955</v>
      </c>
      <c r="AL22" s="34">
        <f t="shared" si="6"/>
        <v>2.5009741650978619</v>
      </c>
      <c r="AM22" s="34">
        <f t="shared" si="7"/>
        <v>15.973675383594651</v>
      </c>
      <c r="AN22" s="36">
        <f t="shared" si="8"/>
        <v>0.15656848565148773</v>
      </c>
      <c r="AO22" s="34">
        <f t="shared" si="9"/>
        <v>2.1843993107249462</v>
      </c>
      <c r="AP22" s="34">
        <f t="shared" si="10"/>
        <v>15.152162016880718</v>
      </c>
      <c r="AQ22" s="35">
        <f t="shared" si="11"/>
        <v>0.14416419968921604</v>
      </c>
      <c r="AR22" s="34">
        <f t="shared" si="12"/>
        <v>5.3953838536796059</v>
      </c>
      <c r="AS22" s="34">
        <f t="shared" si="13"/>
        <v>14.550018109425478</v>
      </c>
      <c r="AT22" s="36">
        <f t="shared" si="14"/>
        <v>0.37081629817247341</v>
      </c>
      <c r="AU22" s="34">
        <f t="shared" si="15"/>
        <v>2.9609446907920072</v>
      </c>
      <c r="AV22" s="34">
        <f t="shared" si="16"/>
        <v>28.806753715558749</v>
      </c>
      <c r="AW22" s="35">
        <f t="shared" si="17"/>
        <v>0.10278647570041112</v>
      </c>
      <c r="AX22" s="54">
        <v>1084.6579999999999</v>
      </c>
      <c r="AY22" s="34">
        <v>-2.4465520000000001E-2</v>
      </c>
      <c r="AZ22" s="34">
        <v>0.11992218</v>
      </c>
      <c r="BA22" s="34">
        <v>0.82573079999999999</v>
      </c>
      <c r="BB22" s="34">
        <v>0.8633014</v>
      </c>
      <c r="BC22" s="54">
        <v>877.0104</v>
      </c>
      <c r="BD22" s="54">
        <v>985.97555999999997</v>
      </c>
      <c r="BE22" s="54">
        <v>1048.001</v>
      </c>
      <c r="BF22" s="54">
        <v>924.7242</v>
      </c>
      <c r="BG22" s="54">
        <v>962.11779999999999</v>
      </c>
      <c r="BH22" s="54">
        <v>756.9579</v>
      </c>
      <c r="BI22" s="54">
        <v>1506.498</v>
      </c>
      <c r="BJ22" s="54">
        <v>1450.7080000000001</v>
      </c>
      <c r="BK22" s="54">
        <v>1490.748</v>
      </c>
      <c r="BL22" s="54">
        <v>933.54330000000004</v>
      </c>
      <c r="BM22" s="54">
        <v>1094.183</v>
      </c>
      <c r="BN22" s="54">
        <v>986.01769999999999</v>
      </c>
      <c r="BO22" s="54">
        <v>1049.2639999999999</v>
      </c>
      <c r="BP22" s="54">
        <v>1023.596</v>
      </c>
      <c r="BQ22" s="54">
        <v>1088.7280000000001</v>
      </c>
      <c r="BR22" s="54">
        <v>854.26679999999999</v>
      </c>
      <c r="BS22" s="54">
        <v>916.85559999999998</v>
      </c>
      <c r="BT22" s="54">
        <v>1082.6510000000001</v>
      </c>
      <c r="BU22" s="54">
        <v>575.12980000000005</v>
      </c>
      <c r="BV22" s="54">
        <v>548.30229999999995</v>
      </c>
      <c r="BW22" s="54">
        <v>776.31820000000005</v>
      </c>
      <c r="BX22" s="54">
        <v>1128.809</v>
      </c>
      <c r="BY22" s="54">
        <v>1134.3440000000001</v>
      </c>
      <c r="BZ22" s="54">
        <v>1171.248</v>
      </c>
      <c r="CA22" s="54">
        <v>1319.241</v>
      </c>
      <c r="CB22" s="54">
        <v>1479.296</v>
      </c>
      <c r="CC22" s="54">
        <v>1524.1079999999999</v>
      </c>
      <c r="CD22" s="54">
        <v>1681.777</v>
      </c>
      <c r="CE22" s="32">
        <f t="shared" si="18"/>
        <v>286.2690913890375</v>
      </c>
      <c r="CF22" s="32">
        <f t="shared" si="19"/>
        <v>1084.6578414285716</v>
      </c>
      <c r="CG22" s="33">
        <f t="shared" si="20"/>
        <v>0.26392571044524116</v>
      </c>
      <c r="CH22" s="34">
        <f t="shared" si="21"/>
        <v>100.75951780014331</v>
      </c>
      <c r="CI22" s="34">
        <f t="shared" si="22"/>
        <v>925.79781000000014</v>
      </c>
      <c r="CJ22" s="35">
        <f t="shared" si="23"/>
        <v>0.10883533824749844</v>
      </c>
      <c r="CK22" s="34">
        <f t="shared" si="24"/>
        <v>267.54455806407685</v>
      </c>
      <c r="CL22" s="34">
        <f t="shared" si="25"/>
        <v>1243.6163333333334</v>
      </c>
      <c r="CM22" s="36">
        <f t="shared" si="26"/>
        <v>0.21513432309702979</v>
      </c>
      <c r="CN22" s="34">
        <f t="shared" si="27"/>
        <v>95.707248170944041</v>
      </c>
      <c r="CO22" s="34">
        <f t="shared" si="28"/>
        <v>1002.5602333333333</v>
      </c>
      <c r="CP22" s="35">
        <f t="shared" si="29"/>
        <v>9.5462841023261594E-2</v>
      </c>
      <c r="CQ22" s="34">
        <f t="shared" si="30"/>
        <v>291.42840554423998</v>
      </c>
      <c r="CR22" s="34">
        <f t="shared" si="31"/>
        <v>889.02521666666655</v>
      </c>
      <c r="CS22" s="36">
        <f t="shared" si="32"/>
        <v>0.32780668093637316</v>
      </c>
      <c r="CT22" s="34">
        <f t="shared" si="33"/>
        <v>149.13266640701718</v>
      </c>
      <c r="CU22" s="34">
        <f t="shared" si="34"/>
        <v>1501.1055000000001</v>
      </c>
      <c r="CV22" s="109">
        <f t="shared" si="35"/>
        <v>9.9348557717640215E-2</v>
      </c>
      <c r="CW22" s="31">
        <v>5</v>
      </c>
      <c r="CX22" s="36">
        <f>AVERAGE(CP22,CV22,CJ22,AW22,AQ22)/5</f>
        <v>2.2023896495121095E-2</v>
      </c>
      <c r="CY22" s="29">
        <f t="shared" si="36"/>
        <v>1.6961048298173691</v>
      </c>
      <c r="CZ22" s="29">
        <f>-AY22/$AY$5</f>
        <v>2.9535622716968435</v>
      </c>
      <c r="DA22" s="29">
        <f t="shared" si="37"/>
        <v>4.649667101514213</v>
      </c>
      <c r="DB22" s="31"/>
    </row>
    <row r="23" spans="1:106" s="102" customFormat="1" x14ac:dyDescent="0.2">
      <c r="A23" s="30" t="s">
        <v>99</v>
      </c>
      <c r="B23" s="30" t="s">
        <v>101</v>
      </c>
      <c r="C23" s="31" t="s">
        <v>100</v>
      </c>
      <c r="D23" s="54">
        <v>209.749065148092</v>
      </c>
      <c r="E23" s="54">
        <v>210.54443208216699</v>
      </c>
      <c r="F23" s="54">
        <v>217.49525396097201</v>
      </c>
      <c r="G23" s="54">
        <v>237.07554254210399</v>
      </c>
      <c r="H23" s="54">
        <v>231.59840208716599</v>
      </c>
      <c r="I23" s="54">
        <v>190.05608002473701</v>
      </c>
      <c r="J23" s="54">
        <v>184.02646335154799</v>
      </c>
      <c r="K23" s="54">
        <v>163.90914832891201</v>
      </c>
      <c r="L23" s="54">
        <v>148.18038762669499</v>
      </c>
      <c r="M23" s="54">
        <v>202.84400789909401</v>
      </c>
      <c r="N23" s="54">
        <v>211.692010664848</v>
      </c>
      <c r="O23" s="54">
        <v>201.140513542056</v>
      </c>
      <c r="P23" s="54">
        <v>150.938001157602</v>
      </c>
      <c r="Q23" s="54">
        <v>155.731783972302</v>
      </c>
      <c r="R23" s="54">
        <v>159.37276705629299</v>
      </c>
      <c r="S23" s="54">
        <v>155.348026460081</v>
      </c>
      <c r="T23" s="54">
        <v>157.606922447242</v>
      </c>
      <c r="U23" s="54">
        <v>202.00801880170499</v>
      </c>
      <c r="V23" s="54">
        <v>128.075863323666</v>
      </c>
      <c r="W23" s="54">
        <v>129.57752846217099</v>
      </c>
      <c r="X23" s="54">
        <v>161.58374969604901</v>
      </c>
      <c r="Y23" s="54">
        <v>197.03274696439499</v>
      </c>
      <c r="Z23" s="54">
        <v>186.31361869838599</v>
      </c>
      <c r="AA23" s="54">
        <v>214.592487250087</v>
      </c>
      <c r="AB23" s="54">
        <v>203.74457109782199</v>
      </c>
      <c r="AC23" s="54">
        <v>237.22871946563899</v>
      </c>
      <c r="AD23" s="54">
        <v>311.36758681995701</v>
      </c>
      <c r="AE23" s="54">
        <v>265.770291391603</v>
      </c>
      <c r="AF23" s="32">
        <f t="shared" si="0"/>
        <v>41.380210435226935</v>
      </c>
      <c r="AG23" s="32">
        <f t="shared" si="1"/>
        <v>193.73585679726398</v>
      </c>
      <c r="AH23" s="33">
        <f t="shared" si="2"/>
        <v>0.21359087119597844</v>
      </c>
      <c r="AI23" s="34">
        <f t="shared" si="3"/>
        <v>16.921016295169022</v>
      </c>
      <c r="AJ23" s="34">
        <f t="shared" si="4"/>
        <v>216.08646264087301</v>
      </c>
      <c r="AK23" s="35">
        <f t="shared" si="5"/>
        <v>7.8306693017095974E-2</v>
      </c>
      <c r="AL23" s="34">
        <f t="shared" si="6"/>
        <v>24.868889615864177</v>
      </c>
      <c r="AM23" s="34">
        <f t="shared" si="7"/>
        <v>185.2987552355255</v>
      </c>
      <c r="AN23" s="35">
        <f t="shared" si="8"/>
        <v>0.13420969603521821</v>
      </c>
      <c r="AO23" s="34">
        <f t="shared" si="9"/>
        <v>19.074766522993823</v>
      </c>
      <c r="AP23" s="34">
        <f t="shared" si="10"/>
        <v>163.50091998253751</v>
      </c>
      <c r="AQ23" s="35">
        <f t="shared" si="11"/>
        <v>0.11666458222394759</v>
      </c>
      <c r="AR23" s="34">
        <f t="shared" si="12"/>
        <v>35.906843428919437</v>
      </c>
      <c r="AS23" s="34">
        <f t="shared" si="13"/>
        <v>169.52933239912568</v>
      </c>
      <c r="AT23" s="36">
        <f t="shared" si="14"/>
        <v>0.21180313117958471</v>
      </c>
      <c r="AU23" s="34">
        <f t="shared" si="15"/>
        <v>45.590019022784141</v>
      </c>
      <c r="AV23" s="34">
        <f t="shared" si="16"/>
        <v>254.52779219375526</v>
      </c>
      <c r="AW23" s="36">
        <f t="shared" si="17"/>
        <v>0.17911607463313656</v>
      </c>
      <c r="AX23" s="54">
        <v>16491.8</v>
      </c>
      <c r="AY23" s="34">
        <v>0.1754703</v>
      </c>
      <c r="AZ23" s="34">
        <v>0.11059546000000001</v>
      </c>
      <c r="BA23" s="34">
        <v>0.10658529999999999</v>
      </c>
      <c r="BB23" s="34">
        <v>0.15065329999999999</v>
      </c>
      <c r="BC23" s="54">
        <v>22103.59</v>
      </c>
      <c r="BD23" s="54">
        <v>22344.896079999999</v>
      </c>
      <c r="BE23" s="54">
        <v>27024.33</v>
      </c>
      <c r="BF23" s="54">
        <v>16899.89</v>
      </c>
      <c r="BG23" s="54">
        <v>16735.5</v>
      </c>
      <c r="BH23" s="54">
        <v>14031.9</v>
      </c>
      <c r="BI23" s="54">
        <v>23238.87</v>
      </c>
      <c r="BJ23" s="54">
        <v>22375.75</v>
      </c>
      <c r="BK23" s="54">
        <v>21638.63</v>
      </c>
      <c r="BL23" s="54">
        <v>14607.95</v>
      </c>
      <c r="BM23" s="54">
        <v>15208.02</v>
      </c>
      <c r="BN23" s="54">
        <v>14116.8</v>
      </c>
      <c r="BO23" s="54">
        <v>14337.93</v>
      </c>
      <c r="BP23" s="54">
        <v>14467.08</v>
      </c>
      <c r="BQ23" s="54">
        <v>16886.28</v>
      </c>
      <c r="BR23" s="54">
        <v>11576.45</v>
      </c>
      <c r="BS23" s="54">
        <v>11786.49</v>
      </c>
      <c r="BT23" s="54">
        <v>14496.12</v>
      </c>
      <c r="BU23" s="54">
        <v>10646.52</v>
      </c>
      <c r="BV23" s="54">
        <v>10801.14</v>
      </c>
      <c r="BW23" s="54">
        <v>13307.95</v>
      </c>
      <c r="BX23" s="54">
        <v>14732.49</v>
      </c>
      <c r="BY23" s="54">
        <v>14155.81</v>
      </c>
      <c r="BZ23" s="54">
        <v>16348.41</v>
      </c>
      <c r="CA23" s="54">
        <v>13481.67</v>
      </c>
      <c r="CB23" s="54">
        <v>15770.84</v>
      </c>
      <c r="CC23" s="54">
        <v>21175.24</v>
      </c>
      <c r="CD23" s="54">
        <v>17473.89</v>
      </c>
      <c r="CE23" s="32">
        <f t="shared" si="18"/>
        <v>4204.7204872692373</v>
      </c>
      <c r="CF23" s="32">
        <f t="shared" si="19"/>
        <v>16491.801288571431</v>
      </c>
      <c r="CG23" s="33">
        <f t="shared" si="20"/>
        <v>0.25495823128690287</v>
      </c>
      <c r="CH23" s="34">
        <f t="shared" si="21"/>
        <v>4796.4041547008437</v>
      </c>
      <c r="CI23" s="34">
        <f t="shared" si="22"/>
        <v>19856.684346666665</v>
      </c>
      <c r="CJ23" s="36">
        <f t="shared" si="23"/>
        <v>0.24155111049574671</v>
      </c>
      <c r="CK23" s="34">
        <f t="shared" si="24"/>
        <v>4301.6551637511138</v>
      </c>
      <c r="CL23" s="34">
        <f t="shared" si="25"/>
        <v>18531.003333333334</v>
      </c>
      <c r="CM23" s="36">
        <f t="shared" si="26"/>
        <v>0.23213287949786027</v>
      </c>
      <c r="CN23" s="34">
        <f t="shared" si="27"/>
        <v>1982.3537174925668</v>
      </c>
      <c r="CO23" s="34">
        <f t="shared" si="28"/>
        <v>13925.058333333334</v>
      </c>
      <c r="CP23" s="35">
        <f t="shared" si="29"/>
        <v>0.14235873703647442</v>
      </c>
      <c r="CQ23" s="34">
        <f t="shared" si="30"/>
        <v>2251.9501770569191</v>
      </c>
      <c r="CR23" s="34">
        <f t="shared" si="31"/>
        <v>13332.053333333331</v>
      </c>
      <c r="CS23" s="36">
        <f t="shared" si="32"/>
        <v>0.16891247887724117</v>
      </c>
      <c r="CT23" s="34">
        <f t="shared" si="33"/>
        <v>3242.6461628223815</v>
      </c>
      <c r="CU23" s="34">
        <f t="shared" si="34"/>
        <v>16975.41</v>
      </c>
      <c r="CV23" s="110">
        <f t="shared" si="35"/>
        <v>0.19102019702748749</v>
      </c>
      <c r="CW23" s="31">
        <v>4</v>
      </c>
      <c r="CX23" s="36">
        <f>AVERAGE(AN23,CP23,AK23,AQ23)/4</f>
        <v>2.9471231769546014E-2</v>
      </c>
      <c r="CY23" s="29">
        <f t="shared" si="36"/>
        <v>2.2696391874193305</v>
      </c>
      <c r="CZ23" s="29">
        <f>AY23/$AY$5</f>
        <v>21.183382077443135</v>
      </c>
      <c r="DA23" s="29">
        <f t="shared" si="37"/>
        <v>23.453021264862464</v>
      </c>
      <c r="DB23" s="31"/>
    </row>
    <row r="24" spans="1:106" x14ac:dyDescent="0.2">
      <c r="A24" s="30" t="s">
        <v>87</v>
      </c>
      <c r="B24" s="30" t="s">
        <v>89</v>
      </c>
      <c r="C24" s="31" t="s">
        <v>88</v>
      </c>
      <c r="D24" s="54">
        <v>3.0287930250387598</v>
      </c>
      <c r="E24" s="54">
        <v>2.7025706187579499</v>
      </c>
      <c r="F24" s="54">
        <v>2.3663892064621401</v>
      </c>
      <c r="G24" s="54">
        <v>3.3172423875442099</v>
      </c>
      <c r="H24" s="54">
        <v>3.2430292363492099</v>
      </c>
      <c r="I24" s="54">
        <v>3.18631530123514</v>
      </c>
      <c r="J24" s="54">
        <v>3.2500084291324902</v>
      </c>
      <c r="K24" s="54">
        <v>2.47995139076377</v>
      </c>
      <c r="L24" s="54">
        <v>2.6060923314244002</v>
      </c>
      <c r="M24" s="54">
        <v>3.8888839061053702</v>
      </c>
      <c r="N24" s="54">
        <v>3.5690781148950599</v>
      </c>
      <c r="O24" s="54">
        <v>3.5282187663545401</v>
      </c>
      <c r="P24" s="54">
        <v>3.8278586759170299</v>
      </c>
      <c r="Q24" s="54">
        <v>3.2007606755845601</v>
      </c>
      <c r="R24" s="54">
        <v>3.5234251499734599</v>
      </c>
      <c r="S24" s="54">
        <v>3.5830515728020398</v>
      </c>
      <c r="T24" s="54">
        <v>3.6885130475699999</v>
      </c>
      <c r="U24" s="54">
        <v>4.6414826175355</v>
      </c>
      <c r="V24" s="54">
        <v>1.6915800030949899</v>
      </c>
      <c r="W24" s="54">
        <v>1.6425635292879499</v>
      </c>
      <c r="X24" s="54">
        <v>1.7912435338778001</v>
      </c>
      <c r="Y24" s="54">
        <v>3.0050647137356301</v>
      </c>
      <c r="Z24" s="54">
        <v>3.37632124235141</v>
      </c>
      <c r="AA24" s="54">
        <v>3.5159321720268801</v>
      </c>
      <c r="AB24" s="54">
        <v>1.81531152398463</v>
      </c>
      <c r="AC24" s="54">
        <v>2.10399081535251</v>
      </c>
      <c r="AD24" s="54">
        <v>3.4648032488728702</v>
      </c>
      <c r="AE24" s="54">
        <v>3.6404649197169898</v>
      </c>
      <c r="AF24" s="32">
        <f t="shared" si="0"/>
        <v>0.7510429302258973</v>
      </c>
      <c r="AG24" s="32">
        <f t="shared" si="1"/>
        <v>3.0599621484195461</v>
      </c>
      <c r="AH24" s="33">
        <f t="shared" si="2"/>
        <v>0.24544190215353054</v>
      </c>
      <c r="AI24" s="34">
        <f t="shared" si="3"/>
        <v>0.36908993362948256</v>
      </c>
      <c r="AJ24" s="34">
        <f t="shared" si="4"/>
        <v>2.9740566292312351</v>
      </c>
      <c r="AK24" s="35">
        <f t="shared" si="5"/>
        <v>0.12410319628812473</v>
      </c>
      <c r="AL24" s="34">
        <f t="shared" si="6"/>
        <v>0.56386421458777569</v>
      </c>
      <c r="AM24" s="34">
        <f t="shared" si="7"/>
        <v>3.2203721564459387</v>
      </c>
      <c r="AN24" s="36">
        <f t="shared" si="8"/>
        <v>0.17509287349262964</v>
      </c>
      <c r="AO24" s="34">
        <f t="shared" si="9"/>
        <v>0.48687833260863883</v>
      </c>
      <c r="AP24" s="34">
        <f t="shared" si="10"/>
        <v>3.7441819565637644</v>
      </c>
      <c r="AQ24" s="35">
        <f t="shared" si="11"/>
        <v>0.13003597000811173</v>
      </c>
      <c r="AR24" s="34">
        <f t="shared" si="12"/>
        <v>0.88838476607990347</v>
      </c>
      <c r="AS24" s="34">
        <f t="shared" si="13"/>
        <v>2.503784199062443</v>
      </c>
      <c r="AT24" s="36">
        <f t="shared" si="14"/>
        <v>0.35481682742968201</v>
      </c>
      <c r="AU24" s="34">
        <f t="shared" si="15"/>
        <v>0.92999837709996269</v>
      </c>
      <c r="AV24" s="34">
        <f t="shared" si="16"/>
        <v>2.7561426269817502</v>
      </c>
      <c r="AW24" s="36">
        <f t="shared" si="17"/>
        <v>0.33742752207218074</v>
      </c>
      <c r="AX24" s="54">
        <v>247.75630000000001</v>
      </c>
      <c r="AY24" s="34">
        <v>-3.3161959999999997E-2</v>
      </c>
      <c r="AZ24" s="34">
        <v>0.13366333999999999</v>
      </c>
      <c r="BA24" s="34">
        <v>0.80053629999999998</v>
      </c>
      <c r="BB24" s="34">
        <v>0.84260650000000004</v>
      </c>
      <c r="BC24" s="54">
        <v>301.7013</v>
      </c>
      <c r="BD24" s="54">
        <v>271.11680000000001</v>
      </c>
      <c r="BE24" s="54">
        <v>277.93049999999999</v>
      </c>
      <c r="BF24" s="54">
        <v>223.5214</v>
      </c>
      <c r="BG24" s="54">
        <v>221.5128</v>
      </c>
      <c r="BH24" s="54">
        <v>222.36590000000001</v>
      </c>
      <c r="BI24" s="54">
        <v>387.93950000000001</v>
      </c>
      <c r="BJ24" s="54">
        <v>320.00909999999999</v>
      </c>
      <c r="BK24" s="54">
        <v>359.72750000000002</v>
      </c>
      <c r="BL24" s="54">
        <v>264.72620000000001</v>
      </c>
      <c r="BM24" s="54">
        <v>242.36449999999999</v>
      </c>
      <c r="BN24" s="54">
        <v>234.06530000000001</v>
      </c>
      <c r="BO24" s="54">
        <v>343.70710000000003</v>
      </c>
      <c r="BP24" s="54">
        <v>281.06169999999997</v>
      </c>
      <c r="BQ24" s="54">
        <v>352.88220000000001</v>
      </c>
      <c r="BR24" s="54">
        <v>252.38730000000001</v>
      </c>
      <c r="BS24" s="54">
        <v>260.73869999999999</v>
      </c>
      <c r="BT24" s="54">
        <v>314.83629999999999</v>
      </c>
      <c r="BU24" s="54">
        <v>132.9161</v>
      </c>
      <c r="BV24" s="54">
        <v>129.42160000000001</v>
      </c>
      <c r="BW24" s="54">
        <v>139.44820000000001</v>
      </c>
      <c r="BX24" s="54">
        <v>212.39109999999999</v>
      </c>
      <c r="BY24" s="54">
        <v>242.48150000000001</v>
      </c>
      <c r="BZ24" s="54">
        <v>253.18979999999999</v>
      </c>
      <c r="CA24" s="54">
        <v>113.5412</v>
      </c>
      <c r="CB24" s="54">
        <v>132.21360000000001</v>
      </c>
      <c r="CC24" s="54">
        <v>222.72980000000001</v>
      </c>
      <c r="CD24" s="54">
        <v>226.24799999999999</v>
      </c>
      <c r="CE24" s="32">
        <f t="shared" si="18"/>
        <v>72.760540632571477</v>
      </c>
      <c r="CF24" s="32">
        <f t="shared" si="19"/>
        <v>247.75624999999997</v>
      </c>
      <c r="CG24" s="33">
        <f t="shared" si="20"/>
        <v>0.29367792187915132</v>
      </c>
      <c r="CH24" s="34">
        <f t="shared" si="21"/>
        <v>34.986971613754612</v>
      </c>
      <c r="CI24" s="34">
        <f t="shared" si="22"/>
        <v>253.02478333333332</v>
      </c>
      <c r="CJ24" s="35">
        <f t="shared" si="23"/>
        <v>0.13827488024231599</v>
      </c>
      <c r="CK24" s="34">
        <f t="shared" si="24"/>
        <v>64.189671274572689</v>
      </c>
      <c r="CL24" s="34">
        <f t="shared" si="25"/>
        <v>301.47201666666666</v>
      </c>
      <c r="CM24" s="36">
        <f t="shared" si="26"/>
        <v>0.2129208275590842</v>
      </c>
      <c r="CN24" s="34">
        <f t="shared" si="27"/>
        <v>42.635149883623299</v>
      </c>
      <c r="CO24" s="34">
        <f t="shared" si="28"/>
        <v>300.93554999999998</v>
      </c>
      <c r="CP24" s="35">
        <f t="shared" si="29"/>
        <v>0.14167535169448509</v>
      </c>
      <c r="CQ24" s="34">
        <f t="shared" si="30"/>
        <v>57.586279371093731</v>
      </c>
      <c r="CR24" s="34">
        <f t="shared" si="31"/>
        <v>184.97471666666669</v>
      </c>
      <c r="CS24" s="36">
        <f t="shared" si="32"/>
        <v>0.31131973281984782</v>
      </c>
      <c r="CT24" s="34">
        <f t="shared" si="33"/>
        <v>59.176051064457909</v>
      </c>
      <c r="CU24" s="34">
        <f t="shared" si="34"/>
        <v>173.68315000000001</v>
      </c>
      <c r="CV24" s="110">
        <f t="shared" si="35"/>
        <v>0.34071267745004569</v>
      </c>
      <c r="CW24" s="31">
        <v>4</v>
      </c>
      <c r="CX24" s="36">
        <f>AVERAGE(CJ24,CP24,AK24,AQ24)/4</f>
        <v>3.3380587389564842E-2</v>
      </c>
      <c r="CY24" s="29">
        <f t="shared" si="36"/>
        <v>2.5707065734768562</v>
      </c>
      <c r="CZ24" s="29">
        <f>-AY24/$AY$5</f>
        <v>4.0034266147427005</v>
      </c>
      <c r="DA24" s="29">
        <f t="shared" si="37"/>
        <v>6.5741331882195571</v>
      </c>
      <c r="DB24" s="31"/>
    </row>
    <row r="25" spans="1:106" x14ac:dyDescent="0.2">
      <c r="A25" s="30" t="s">
        <v>63</v>
      </c>
      <c r="B25" s="30" t="s">
        <v>65</v>
      </c>
      <c r="C25" s="31" t="s">
        <v>64</v>
      </c>
      <c r="D25" s="54">
        <v>2.9105858155381399</v>
      </c>
      <c r="E25" s="54">
        <v>3.0326750323496898</v>
      </c>
      <c r="F25" s="54">
        <v>2.5722380103242499</v>
      </c>
      <c r="G25" s="54">
        <v>6.5112039042710999</v>
      </c>
      <c r="H25" s="54">
        <v>6.2654858168972796</v>
      </c>
      <c r="I25" s="54">
        <v>6.6656920970384403</v>
      </c>
      <c r="J25" s="54">
        <v>2.6297914434416301</v>
      </c>
      <c r="K25" s="54">
        <v>2.2113605348787999</v>
      </c>
      <c r="L25" s="54">
        <v>1.91992883979844</v>
      </c>
      <c r="M25" s="54">
        <v>6.64938205201054</v>
      </c>
      <c r="N25" s="54">
        <v>6.1718820499661504</v>
      </c>
      <c r="O25" s="54">
        <v>7.0988255825844098</v>
      </c>
      <c r="P25" s="54">
        <v>4.4977565701552003</v>
      </c>
      <c r="Q25" s="54">
        <v>4.2972009143907899</v>
      </c>
      <c r="R25" s="54">
        <v>3.84913485522104</v>
      </c>
      <c r="S25" s="54">
        <v>7.1931733643989002</v>
      </c>
      <c r="T25" s="54">
        <v>6.9441379707527702</v>
      </c>
      <c r="U25" s="54">
        <v>6.2479474399546397</v>
      </c>
      <c r="V25" s="54">
        <v>4.0011792748035999</v>
      </c>
      <c r="W25" s="54">
        <v>3.6997728909855598</v>
      </c>
      <c r="X25" s="54">
        <v>4.9418707350156099</v>
      </c>
      <c r="Y25" s="54">
        <v>6.3430438810145704</v>
      </c>
      <c r="Z25" s="54">
        <v>6.0201713505899797</v>
      </c>
      <c r="AA25" s="54">
        <v>6.4964604135478101</v>
      </c>
      <c r="AB25" s="54">
        <v>7.6867360805014897</v>
      </c>
      <c r="AC25" s="54">
        <v>7.2274868267319299</v>
      </c>
      <c r="AD25" s="54">
        <v>6.8659488642117399</v>
      </c>
      <c r="AE25" s="54">
        <v>7.1273896414762596</v>
      </c>
      <c r="AF25" s="32">
        <f t="shared" si="0"/>
        <v>1.8259458945236653</v>
      </c>
      <c r="AG25" s="32">
        <f t="shared" si="1"/>
        <v>5.2885165090303845</v>
      </c>
      <c r="AH25" s="33">
        <f t="shared" si="2"/>
        <v>0.34526618029948075</v>
      </c>
      <c r="AI25" s="34">
        <f t="shared" si="3"/>
        <v>2.0047307703355028</v>
      </c>
      <c r="AJ25" s="34">
        <f t="shared" si="4"/>
        <v>4.6596467794031495</v>
      </c>
      <c r="AK25" s="36">
        <f t="shared" si="5"/>
        <v>0.43023234705191266</v>
      </c>
      <c r="AL25" s="34">
        <f t="shared" si="6"/>
        <v>2.4308148016598827</v>
      </c>
      <c r="AM25" s="34">
        <f t="shared" si="7"/>
        <v>4.4468617504466623</v>
      </c>
      <c r="AN25" s="36">
        <f t="shared" si="8"/>
        <v>0.54663601840460208</v>
      </c>
      <c r="AO25" s="34">
        <f t="shared" si="9"/>
        <v>1.4620687789119895</v>
      </c>
      <c r="AP25" s="34">
        <f t="shared" si="10"/>
        <v>5.504891852478889</v>
      </c>
      <c r="AQ25" s="36">
        <f t="shared" si="11"/>
        <v>0.2655944599989935</v>
      </c>
      <c r="AR25" s="34">
        <f t="shared" si="12"/>
        <v>1.2164926875507778</v>
      </c>
      <c r="AS25" s="34">
        <f t="shared" si="13"/>
        <v>5.2504164243261888</v>
      </c>
      <c r="AT25" s="36">
        <f t="shared" si="14"/>
        <v>0.23169451510827468</v>
      </c>
      <c r="AU25" s="34">
        <f t="shared" si="15"/>
        <v>0.342363159430014</v>
      </c>
      <c r="AV25" s="34">
        <f t="shared" si="16"/>
        <v>7.2268903532303552</v>
      </c>
      <c r="AW25" s="35">
        <f t="shared" si="17"/>
        <v>4.73735095865929E-2</v>
      </c>
      <c r="AX25" s="54">
        <v>1704.3019999999999</v>
      </c>
      <c r="AY25" s="34">
        <v>-0.40429680000000001</v>
      </c>
      <c r="AZ25" s="34">
        <v>6.7373500000000003E-2</v>
      </c>
      <c r="BA25" s="34">
        <v>1.505321E-9</v>
      </c>
      <c r="BB25" s="34">
        <v>5.9596049999999999E-9</v>
      </c>
      <c r="BC25" s="54">
        <v>1237.3420000000001</v>
      </c>
      <c r="BD25" s="54">
        <v>1298.3953100000001</v>
      </c>
      <c r="BE25" s="54">
        <v>1289.326</v>
      </c>
      <c r="BF25" s="54">
        <v>1872.4269999999999</v>
      </c>
      <c r="BG25" s="54">
        <v>1826.4359999999999</v>
      </c>
      <c r="BH25" s="54">
        <v>1985.3009999999999</v>
      </c>
      <c r="BI25" s="54">
        <v>1339.684</v>
      </c>
      <c r="BJ25" s="54">
        <v>1217.8119999999999</v>
      </c>
      <c r="BK25" s="54">
        <v>1131.021</v>
      </c>
      <c r="BL25" s="54">
        <v>1931.768</v>
      </c>
      <c r="BM25" s="54">
        <v>1788.6780000000001</v>
      </c>
      <c r="BN25" s="54">
        <v>2009.8779999999999</v>
      </c>
      <c r="BO25" s="54">
        <v>1723.575</v>
      </c>
      <c r="BP25" s="54">
        <v>1610.4069999999999</v>
      </c>
      <c r="BQ25" s="54">
        <v>1645.241</v>
      </c>
      <c r="BR25" s="54">
        <v>2162.4029999999998</v>
      </c>
      <c r="BS25" s="54">
        <v>2094.9520000000002</v>
      </c>
      <c r="BT25" s="54">
        <v>1808.703</v>
      </c>
      <c r="BU25" s="54">
        <v>1341.76</v>
      </c>
      <c r="BV25" s="54">
        <v>1244.117</v>
      </c>
      <c r="BW25" s="54">
        <v>1641.9169999999999</v>
      </c>
      <c r="BX25" s="54">
        <v>1913.2950000000001</v>
      </c>
      <c r="BY25" s="54">
        <v>1845.2090000000001</v>
      </c>
      <c r="BZ25" s="54">
        <v>1996.568</v>
      </c>
      <c r="CA25" s="54">
        <v>2051.8519999999999</v>
      </c>
      <c r="CB25" s="54">
        <v>1938.3019999999999</v>
      </c>
      <c r="CC25" s="54">
        <v>1883.6579999999999</v>
      </c>
      <c r="CD25" s="54">
        <v>1890.4280000000001</v>
      </c>
      <c r="CE25" s="32">
        <f t="shared" si="18"/>
        <v>313.41109103698</v>
      </c>
      <c r="CF25" s="32">
        <f t="shared" si="19"/>
        <v>1704.301975357143</v>
      </c>
      <c r="CG25" s="33">
        <f t="shared" si="20"/>
        <v>0.18389410771603637</v>
      </c>
      <c r="CH25" s="34">
        <f t="shared" si="21"/>
        <v>343.97030717423536</v>
      </c>
      <c r="CI25" s="34">
        <f t="shared" si="22"/>
        <v>1584.8712183333334</v>
      </c>
      <c r="CJ25" s="36">
        <f t="shared" si="23"/>
        <v>0.21703360070855346</v>
      </c>
      <c r="CK25" s="34">
        <f t="shared" si="24"/>
        <v>385.22019525274914</v>
      </c>
      <c r="CL25" s="34">
        <f t="shared" si="25"/>
        <v>1569.8068333333333</v>
      </c>
      <c r="CM25" s="36">
        <f t="shared" si="26"/>
        <v>0.24539337393172841</v>
      </c>
      <c r="CN25" s="34">
        <f t="shared" si="27"/>
        <v>234.14434228348586</v>
      </c>
      <c r="CO25" s="34">
        <f t="shared" si="28"/>
        <v>1840.8801666666668</v>
      </c>
      <c r="CP25" s="35">
        <f t="shared" si="29"/>
        <v>0.12719151768985462</v>
      </c>
      <c r="CQ25" s="34">
        <f t="shared" si="30"/>
        <v>311.83776845725453</v>
      </c>
      <c r="CR25" s="34">
        <f t="shared" si="31"/>
        <v>1663.8109999999999</v>
      </c>
      <c r="CS25" s="36">
        <f t="shared" si="32"/>
        <v>0.18742379300128112</v>
      </c>
      <c r="CT25" s="34">
        <f t="shared" si="33"/>
        <v>77.762593526707875</v>
      </c>
      <c r="CU25" s="34">
        <f t="shared" si="34"/>
        <v>1941.06</v>
      </c>
      <c r="CV25" s="109">
        <f t="shared" si="35"/>
        <v>4.0061921592690529E-2</v>
      </c>
      <c r="CW25" s="31">
        <v>3</v>
      </c>
      <c r="CX25" s="36">
        <f>AVERAGE(CV25,CP25,AW25)/3</f>
        <v>2.3847438763237559E-2</v>
      </c>
      <c r="CY25" s="29">
        <f t="shared" si="36"/>
        <v>1.8365395094397339</v>
      </c>
      <c r="CZ25" s="29">
        <f>-AY25/$AY$5</f>
        <v>48.808109332961834</v>
      </c>
      <c r="DA25" s="29">
        <f t="shared" si="37"/>
        <v>50.644648842401566</v>
      </c>
      <c r="DB25" s="31"/>
    </row>
    <row r="26" spans="1:106" x14ac:dyDescent="0.2">
      <c r="A26" s="30" t="s">
        <v>146</v>
      </c>
      <c r="B26" s="30" t="s">
        <v>148</v>
      </c>
      <c r="C26" s="31" t="s">
        <v>147</v>
      </c>
      <c r="D26" s="54">
        <v>0.76516628892864003</v>
      </c>
      <c r="E26" s="54">
        <v>0.77821179409959895</v>
      </c>
      <c r="F26" s="54">
        <v>0.54116062873787296</v>
      </c>
      <c r="G26" s="54">
        <v>2.5860624610229999</v>
      </c>
      <c r="H26" s="54">
        <v>2.9516828585392401</v>
      </c>
      <c r="I26" s="54">
        <v>2.6812997376990801</v>
      </c>
      <c r="J26" s="54">
        <v>0.87214451833428697</v>
      </c>
      <c r="K26" s="54">
        <v>0.61026309344283503</v>
      </c>
      <c r="L26" s="54">
        <v>0.44889009480570202</v>
      </c>
      <c r="M26" s="54">
        <v>2.9612287574881502</v>
      </c>
      <c r="N26" s="54">
        <v>2.7431298658984802</v>
      </c>
      <c r="O26" s="54">
        <v>2.4112354255044299</v>
      </c>
      <c r="P26" s="54">
        <v>0.78030762715712598</v>
      </c>
      <c r="Q26" s="54">
        <v>0.93346626789348797</v>
      </c>
      <c r="R26" s="54">
        <v>0.57519063602421505</v>
      </c>
      <c r="S26" s="54">
        <v>2.92755165574478</v>
      </c>
      <c r="T26" s="54">
        <v>2.8837231757661299</v>
      </c>
      <c r="U26" s="54">
        <v>2.8099112105244002</v>
      </c>
      <c r="V26" s="54">
        <v>2.3120691415030801</v>
      </c>
      <c r="W26" s="54">
        <v>2.3269803503117701</v>
      </c>
      <c r="X26" s="54">
        <v>1.88925441324107</v>
      </c>
      <c r="Y26" s="54">
        <v>2.9309857887753101</v>
      </c>
      <c r="Z26" s="54">
        <v>2.6963832331703399</v>
      </c>
      <c r="AA26" s="54">
        <v>2.7691848059810802</v>
      </c>
      <c r="AB26" s="54">
        <v>3.3957368190411801</v>
      </c>
      <c r="AC26" s="54">
        <v>3.7606374458660801</v>
      </c>
      <c r="AD26" s="54">
        <v>3.42468149446659</v>
      </c>
      <c r="AE26" s="54">
        <v>3.75337635270601</v>
      </c>
      <c r="AF26" s="32">
        <f t="shared" si="0"/>
        <v>1.0996389440302685</v>
      </c>
      <c r="AG26" s="32">
        <f t="shared" si="1"/>
        <v>2.1614255693812128</v>
      </c>
      <c r="AH26" s="36">
        <f t="shared" si="2"/>
        <v>0.508756331750568</v>
      </c>
      <c r="AI26" s="34">
        <f t="shared" si="3"/>
        <v>1.1295568887384229</v>
      </c>
      <c r="AJ26" s="34">
        <f t="shared" si="4"/>
        <v>1.7172639615045719</v>
      </c>
      <c r="AK26" s="36">
        <f t="shared" si="5"/>
        <v>0.65776544204000387</v>
      </c>
      <c r="AL26" s="34">
        <f t="shared" si="6"/>
        <v>1.1505575972392992</v>
      </c>
      <c r="AM26" s="34">
        <f t="shared" si="7"/>
        <v>1.6744819592456472</v>
      </c>
      <c r="AN26" s="36">
        <f t="shared" si="8"/>
        <v>0.68711256689658484</v>
      </c>
      <c r="AO26" s="34">
        <f t="shared" si="9"/>
        <v>1.16228553651364</v>
      </c>
      <c r="AP26" s="34">
        <f t="shared" si="10"/>
        <v>1.8183584288516901</v>
      </c>
      <c r="AQ26" s="36">
        <f t="shared" si="11"/>
        <v>0.63919495632532353</v>
      </c>
      <c r="AR26" s="34">
        <f t="shared" si="12"/>
        <v>0.38317058932495324</v>
      </c>
      <c r="AS26" s="34">
        <f t="shared" si="13"/>
        <v>2.4874762888304418</v>
      </c>
      <c r="AT26" s="36">
        <f t="shared" si="14"/>
        <v>0.15403989619740732</v>
      </c>
      <c r="AU26" s="34">
        <f t="shared" si="15"/>
        <v>0.20059406195937365</v>
      </c>
      <c r="AV26" s="34">
        <f t="shared" si="16"/>
        <v>3.5836080280199649</v>
      </c>
      <c r="AW26" s="35">
        <f t="shared" si="17"/>
        <v>5.5975447200403497E-2</v>
      </c>
      <c r="AX26" s="54">
        <v>485.83870000000002</v>
      </c>
      <c r="AY26" s="34">
        <v>-0.90432080000000004</v>
      </c>
      <c r="AZ26" s="34">
        <v>0.14552386</v>
      </c>
      <c r="BA26" s="34">
        <v>1.361511E-10</v>
      </c>
      <c r="BB26" s="34">
        <v>6.0071400000000002E-10</v>
      </c>
      <c r="BC26" s="54">
        <v>235.7424</v>
      </c>
      <c r="BD26" s="54">
        <v>241.46340000000001</v>
      </c>
      <c r="BE26" s="54">
        <v>196.58500000000001</v>
      </c>
      <c r="BF26" s="54">
        <v>538.95830000000001</v>
      </c>
      <c r="BG26" s="54">
        <v>623.57939999999996</v>
      </c>
      <c r="BH26" s="54">
        <v>578.76059999999995</v>
      </c>
      <c r="BI26" s="54">
        <v>321.98970000000003</v>
      </c>
      <c r="BJ26" s="54">
        <v>243.5625</v>
      </c>
      <c r="BK26" s="54">
        <v>191.64519999999999</v>
      </c>
      <c r="BL26" s="54">
        <v>623.47349999999994</v>
      </c>
      <c r="BM26" s="54">
        <v>576.14710000000002</v>
      </c>
      <c r="BN26" s="54">
        <v>494.76080000000002</v>
      </c>
      <c r="BO26" s="54">
        <v>216.70679999999999</v>
      </c>
      <c r="BP26" s="54">
        <v>253.52520000000001</v>
      </c>
      <c r="BQ26" s="54">
        <v>178.17660000000001</v>
      </c>
      <c r="BR26" s="54">
        <v>637.81259999999997</v>
      </c>
      <c r="BS26" s="54">
        <v>630.49519999999995</v>
      </c>
      <c r="BT26" s="54">
        <v>589.51499999999999</v>
      </c>
      <c r="BU26" s="54">
        <v>561.90120000000002</v>
      </c>
      <c r="BV26" s="54">
        <v>567.08929999999998</v>
      </c>
      <c r="BW26" s="54">
        <v>454.90710000000001</v>
      </c>
      <c r="BX26" s="54">
        <v>640.72310000000004</v>
      </c>
      <c r="BY26" s="54">
        <v>598.95010000000002</v>
      </c>
      <c r="BZ26" s="54">
        <v>616.78210000000001</v>
      </c>
      <c r="CA26" s="54">
        <v>656.91719999999998</v>
      </c>
      <c r="CB26" s="54">
        <v>730.91690000000006</v>
      </c>
      <c r="CC26" s="54">
        <v>680.91679999999997</v>
      </c>
      <c r="CD26" s="54">
        <v>721.47990000000004</v>
      </c>
      <c r="CE26" s="32">
        <f t="shared" si="18"/>
        <v>188.72389958323939</v>
      </c>
      <c r="CF26" s="32">
        <f t="shared" si="19"/>
        <v>485.83867857142866</v>
      </c>
      <c r="CG26" s="36">
        <f t="shared" si="20"/>
        <v>0.3884497219080365</v>
      </c>
      <c r="CH26" s="34">
        <f t="shared" si="21"/>
        <v>197.33557076958772</v>
      </c>
      <c r="CI26" s="34">
        <f t="shared" si="22"/>
        <v>402.51485000000002</v>
      </c>
      <c r="CJ26" s="36">
        <f t="shared" si="23"/>
        <v>0.49025662225775696</v>
      </c>
      <c r="CK26" s="34">
        <f t="shared" si="24"/>
        <v>180.81727838775433</v>
      </c>
      <c r="CL26" s="34">
        <f t="shared" si="25"/>
        <v>408.59646666666669</v>
      </c>
      <c r="CM26" s="36">
        <f t="shared" si="26"/>
        <v>0.44253265296898714</v>
      </c>
      <c r="CN26" s="34">
        <f t="shared" si="27"/>
        <v>222.69927634876299</v>
      </c>
      <c r="CO26" s="34">
        <f t="shared" si="28"/>
        <v>417.7052333333333</v>
      </c>
      <c r="CP26" s="36">
        <f t="shared" si="29"/>
        <v>0.53314935647705075</v>
      </c>
      <c r="CQ26" s="34">
        <f t="shared" si="30"/>
        <v>65.237762562238828</v>
      </c>
      <c r="CR26" s="34">
        <f t="shared" si="31"/>
        <v>573.39215000000002</v>
      </c>
      <c r="CS26" s="35">
        <f t="shared" si="32"/>
        <v>0.11377512329430883</v>
      </c>
      <c r="CT26" s="34">
        <f t="shared" si="33"/>
        <v>34.706760487163535</v>
      </c>
      <c r="CU26" s="34">
        <f t="shared" si="34"/>
        <v>697.55770000000007</v>
      </c>
      <c r="CV26" s="109">
        <f t="shared" si="35"/>
        <v>4.9754680490464852E-2</v>
      </c>
      <c r="CW26" s="31">
        <v>3</v>
      </c>
      <c r="CX26" s="36">
        <f>AVERAGE(CV26,CS26,AW26)/3</f>
        <v>2.4389472331686354E-2</v>
      </c>
      <c r="CY26" s="29">
        <f t="shared" si="36"/>
        <v>1.8782826112370388</v>
      </c>
      <c r="CZ26" s="29">
        <f>-AY26/$AY$5</f>
        <v>109.1727376483601</v>
      </c>
      <c r="DA26" s="29">
        <f t="shared" si="37"/>
        <v>111.05102025959714</v>
      </c>
      <c r="DB26" s="31"/>
    </row>
    <row r="27" spans="1:106" x14ac:dyDescent="0.2">
      <c r="A27" s="30" t="s">
        <v>134</v>
      </c>
      <c r="B27" s="30" t="s">
        <v>136</v>
      </c>
      <c r="C27" s="31" t="s">
        <v>135</v>
      </c>
      <c r="D27" s="54">
        <v>4.21363358245297</v>
      </c>
      <c r="E27" s="54">
        <v>4.0570682169661003</v>
      </c>
      <c r="F27" s="54">
        <v>3.1986782525275901</v>
      </c>
      <c r="G27" s="54">
        <v>10.4849825945309</v>
      </c>
      <c r="H27" s="54">
        <v>10.1675048915366</v>
      </c>
      <c r="I27" s="54">
        <v>9.4472224954922304</v>
      </c>
      <c r="J27" s="54">
        <v>4.1736765783848604</v>
      </c>
      <c r="K27" s="54">
        <v>3.5935760877478198</v>
      </c>
      <c r="L27" s="54">
        <v>3.5020711731910001</v>
      </c>
      <c r="M27" s="54">
        <v>9.4745908477470806</v>
      </c>
      <c r="N27" s="54">
        <v>10.5433314525848</v>
      </c>
      <c r="O27" s="54">
        <v>10.237496011157599</v>
      </c>
      <c r="P27" s="54">
        <v>4.7867296490177598</v>
      </c>
      <c r="Q27" s="54">
        <v>5.21135479417031</v>
      </c>
      <c r="R27" s="54">
        <v>5.10854073847403</v>
      </c>
      <c r="S27" s="54">
        <v>8.2833418868330693</v>
      </c>
      <c r="T27" s="54">
        <v>8.6256711057318398</v>
      </c>
      <c r="U27" s="54">
        <v>8.8683879340822696</v>
      </c>
      <c r="V27" s="54">
        <v>9.4538883698585998</v>
      </c>
      <c r="W27" s="54">
        <v>11.0224083844516</v>
      </c>
      <c r="X27" s="54">
        <v>8.5726346417159398</v>
      </c>
      <c r="Y27" s="54">
        <v>7.4633174471800601</v>
      </c>
      <c r="Z27" s="54">
        <v>6.6844078452321396</v>
      </c>
      <c r="AA27" s="54">
        <v>8.1003177891317506</v>
      </c>
      <c r="AB27" s="54">
        <v>9.2670086297435894</v>
      </c>
      <c r="AC27" s="54">
        <v>11.133334696144701</v>
      </c>
      <c r="AD27" s="54">
        <v>11.536370049055501</v>
      </c>
      <c r="AE27" s="54">
        <v>10.3955699705312</v>
      </c>
      <c r="AF27" s="32">
        <f t="shared" si="0"/>
        <v>2.7443098525306953</v>
      </c>
      <c r="AG27" s="32">
        <f t="shared" si="1"/>
        <v>7.7716827184169261</v>
      </c>
      <c r="AH27" s="33">
        <f t="shared" si="2"/>
        <v>0.35311655814607223</v>
      </c>
      <c r="AI27" s="34">
        <f t="shared" si="3"/>
        <v>3.4354293458478367</v>
      </c>
      <c r="AJ27" s="34">
        <f t="shared" si="4"/>
        <v>6.9281816722510667</v>
      </c>
      <c r="AK27" s="36">
        <f t="shared" si="5"/>
        <v>0.49586305734555253</v>
      </c>
      <c r="AL27" s="34">
        <f t="shared" si="6"/>
        <v>3.4914142434256572</v>
      </c>
      <c r="AM27" s="34">
        <f t="shared" si="7"/>
        <v>6.920790358468861</v>
      </c>
      <c r="AN27" s="36">
        <f t="shared" si="8"/>
        <v>0.50448201182011954</v>
      </c>
      <c r="AO27" s="34">
        <f t="shared" si="9"/>
        <v>1.9620660327216446</v>
      </c>
      <c r="AP27" s="34">
        <f t="shared" si="10"/>
        <v>6.81400435138488</v>
      </c>
      <c r="AQ27" s="36">
        <f t="shared" si="11"/>
        <v>0.28794610797729736</v>
      </c>
      <c r="AR27" s="34">
        <f t="shared" si="12"/>
        <v>1.5358291151917298</v>
      </c>
      <c r="AS27" s="34">
        <f t="shared" si="13"/>
        <v>8.5494957462616803</v>
      </c>
      <c r="AT27" s="36">
        <f t="shared" si="14"/>
        <v>0.17963973090030258</v>
      </c>
      <c r="AU27" s="34">
        <f t="shared" si="15"/>
        <v>0.99645137206683321</v>
      </c>
      <c r="AV27" s="34">
        <f t="shared" si="16"/>
        <v>10.583070836368748</v>
      </c>
      <c r="AW27" s="35">
        <f t="shared" si="17"/>
        <v>9.4155220868646722E-2</v>
      </c>
      <c r="AX27" s="54">
        <v>1229.693</v>
      </c>
      <c r="AY27" s="34">
        <v>-0.25867250000000003</v>
      </c>
      <c r="AZ27" s="34">
        <v>0.11003693000000001</v>
      </c>
      <c r="BA27" s="34">
        <v>1.9001790000000001E-2</v>
      </c>
      <c r="BB27" s="34">
        <v>3.1664619999999997E-2</v>
      </c>
      <c r="BC27" s="54">
        <v>877.0104</v>
      </c>
      <c r="BD27" s="54">
        <v>850.41714999999999</v>
      </c>
      <c r="BE27" s="54">
        <v>784.98410000000001</v>
      </c>
      <c r="BF27" s="54">
        <v>1476.2159999999999</v>
      </c>
      <c r="BG27" s="54">
        <v>1451.1179999999999</v>
      </c>
      <c r="BH27" s="54">
        <v>1377.6030000000001</v>
      </c>
      <c r="BI27" s="54">
        <v>1040.971</v>
      </c>
      <c r="BJ27" s="54">
        <v>968.91639999999995</v>
      </c>
      <c r="BK27" s="54">
        <v>1010.0650000000001</v>
      </c>
      <c r="BL27" s="54">
        <v>1347.636</v>
      </c>
      <c r="BM27" s="54">
        <v>1495.998</v>
      </c>
      <c r="BN27" s="54">
        <v>1419.1089999999999</v>
      </c>
      <c r="BO27" s="54">
        <v>898.07330000000002</v>
      </c>
      <c r="BP27" s="54">
        <v>956.17939999999999</v>
      </c>
      <c r="BQ27" s="54">
        <v>1069.06</v>
      </c>
      <c r="BR27" s="54">
        <v>1219.1590000000001</v>
      </c>
      <c r="BS27" s="54">
        <v>1274.0519999999999</v>
      </c>
      <c r="BT27" s="54">
        <v>1256.9359999999999</v>
      </c>
      <c r="BU27" s="54">
        <v>1552.1579999999999</v>
      </c>
      <c r="BV27" s="54">
        <v>1814.6859999999999</v>
      </c>
      <c r="BW27" s="54">
        <v>1394.482</v>
      </c>
      <c r="BX27" s="54">
        <v>1102.1859999999999</v>
      </c>
      <c r="BY27" s="54">
        <v>1003.086</v>
      </c>
      <c r="BZ27" s="54">
        <v>1218.8440000000001</v>
      </c>
      <c r="CA27" s="54">
        <v>1211.107</v>
      </c>
      <c r="CB27" s="54">
        <v>1461.8340000000001</v>
      </c>
      <c r="CC27" s="54">
        <v>1549.5630000000001</v>
      </c>
      <c r="CD27" s="54">
        <v>1349.9469999999999</v>
      </c>
      <c r="CE27" s="32">
        <f t="shared" si="18"/>
        <v>257.89357762082983</v>
      </c>
      <c r="CF27" s="32">
        <f t="shared" si="19"/>
        <v>1229.6927410714288</v>
      </c>
      <c r="CG27" s="33">
        <f t="shared" si="20"/>
        <v>0.20972196468861617</v>
      </c>
      <c r="CH27" s="34">
        <f t="shared" si="21"/>
        <v>330.23122996509221</v>
      </c>
      <c r="CI27" s="34">
        <f t="shared" si="22"/>
        <v>1136.2247749999999</v>
      </c>
      <c r="CJ27" s="36">
        <f t="shared" si="23"/>
        <v>0.2906389978735433</v>
      </c>
      <c r="CK27" s="34">
        <f t="shared" si="24"/>
        <v>232.82841784130767</v>
      </c>
      <c r="CL27" s="34">
        <f t="shared" si="25"/>
        <v>1213.7825666666668</v>
      </c>
      <c r="CM27" s="36">
        <f t="shared" si="26"/>
        <v>0.19182053214086722</v>
      </c>
      <c r="CN27" s="34">
        <f t="shared" si="27"/>
        <v>161.64066748041432</v>
      </c>
      <c r="CO27" s="34">
        <f t="shared" si="28"/>
        <v>1112.2432833333332</v>
      </c>
      <c r="CP27" s="35">
        <f t="shared" si="29"/>
        <v>0.14532851751281065</v>
      </c>
      <c r="CQ27" s="34">
        <f t="shared" si="30"/>
        <v>302.55817941392132</v>
      </c>
      <c r="CR27" s="34">
        <f t="shared" si="31"/>
        <v>1347.5736666666667</v>
      </c>
      <c r="CS27" s="36">
        <f t="shared" si="32"/>
        <v>0.22452069738222449</v>
      </c>
      <c r="CT27" s="34">
        <f t="shared" si="33"/>
        <v>146.27447479852168</v>
      </c>
      <c r="CU27" s="34">
        <f t="shared" si="34"/>
        <v>1393.11275</v>
      </c>
      <c r="CV27" s="109">
        <f t="shared" si="35"/>
        <v>0.10499830311546691</v>
      </c>
      <c r="CW27" s="31">
        <v>3</v>
      </c>
      <c r="CX27" s="36">
        <f>AVERAGE(CV27,CP27,AW27)/3</f>
        <v>3.827578238854714E-2</v>
      </c>
      <c r="CY27" s="29">
        <f t="shared" si="36"/>
        <v>2.947695444747251</v>
      </c>
      <c r="CZ27" s="29">
        <f>-AY27/$AY$5</f>
        <v>31.227839699524136</v>
      </c>
      <c r="DA27" s="29">
        <f t="shared" si="37"/>
        <v>34.175535144271386</v>
      </c>
      <c r="DB27" s="31"/>
    </row>
    <row r="28" spans="1:106" x14ac:dyDescent="0.2">
      <c r="A28" s="30" t="s">
        <v>179</v>
      </c>
      <c r="B28" s="30" t="s">
        <v>181</v>
      </c>
      <c r="C28" s="31" t="s">
        <v>180</v>
      </c>
      <c r="D28" s="54">
        <v>2.1590208078640498</v>
      </c>
      <c r="E28" s="54">
        <v>2.4081934255255901</v>
      </c>
      <c r="F28" s="54">
        <v>1.85986905425532</v>
      </c>
      <c r="G28" s="54">
        <v>5.10952698729779</v>
      </c>
      <c r="H28" s="54">
        <v>4.8989200513890401</v>
      </c>
      <c r="I28" s="54">
        <v>4.88777813184167</v>
      </c>
      <c r="J28" s="54">
        <v>2.0873704992086002</v>
      </c>
      <c r="K28" s="54">
        <v>1.70873905697898</v>
      </c>
      <c r="L28" s="54">
        <v>1.4177312058815099</v>
      </c>
      <c r="M28" s="54">
        <v>5.17958432614844</v>
      </c>
      <c r="N28" s="54">
        <v>5.3216540942008503</v>
      </c>
      <c r="O28" s="54">
        <v>5.6323857447622503</v>
      </c>
      <c r="P28" s="54">
        <v>2.3928711331111798</v>
      </c>
      <c r="Q28" s="54">
        <v>2.4187997856283299</v>
      </c>
      <c r="R28" s="54">
        <v>1.42635338919191</v>
      </c>
      <c r="S28" s="54">
        <v>4.7511667631384897</v>
      </c>
      <c r="T28" s="54">
        <v>4.5527561517265998</v>
      </c>
      <c r="U28" s="54">
        <v>4.7005305725693196</v>
      </c>
      <c r="V28" s="54">
        <v>4.7095838749761398</v>
      </c>
      <c r="W28" s="54">
        <v>4.77217228174921</v>
      </c>
      <c r="X28" s="54">
        <v>3.9670866972688201</v>
      </c>
      <c r="Y28" s="54">
        <v>5.8674601777444204</v>
      </c>
      <c r="Z28" s="54">
        <v>6.2046835238118998</v>
      </c>
      <c r="AA28" s="54">
        <v>6.11548444945781</v>
      </c>
      <c r="AB28" s="54">
        <v>5.8630692442119301</v>
      </c>
      <c r="AC28" s="54">
        <v>4.3300335454459802</v>
      </c>
      <c r="AD28" s="54">
        <v>5.2344489654080801</v>
      </c>
      <c r="AE28" s="54">
        <v>5.41984381703619</v>
      </c>
      <c r="AF28" s="32">
        <f t="shared" si="0"/>
        <v>1.5917437137785817</v>
      </c>
      <c r="AG28" s="32">
        <f t="shared" si="1"/>
        <v>4.1213256342082287</v>
      </c>
      <c r="AH28" s="33">
        <f t="shared" si="2"/>
        <v>0.3862212926264878</v>
      </c>
      <c r="AI28" s="34">
        <f t="shared" si="3"/>
        <v>1.5579703137123557</v>
      </c>
      <c r="AJ28" s="34">
        <f t="shared" si="4"/>
        <v>3.55388474302891</v>
      </c>
      <c r="AK28" s="36">
        <f t="shared" si="5"/>
        <v>0.43838515494020397</v>
      </c>
      <c r="AL28" s="34">
        <f t="shared" si="6"/>
        <v>2.0102912891526832</v>
      </c>
      <c r="AM28" s="34">
        <f t="shared" si="7"/>
        <v>3.557910821196772</v>
      </c>
      <c r="AN28" s="36">
        <f t="shared" si="8"/>
        <v>0.56502014529877476</v>
      </c>
      <c r="AO28" s="34">
        <f t="shared" si="9"/>
        <v>1.4638364632754384</v>
      </c>
      <c r="AP28" s="34">
        <f t="shared" si="10"/>
        <v>3.3737462992276384</v>
      </c>
      <c r="AQ28" s="36">
        <f t="shared" si="11"/>
        <v>0.43389049840841876</v>
      </c>
      <c r="AR28" s="34">
        <f t="shared" si="12"/>
        <v>0.91704661135217302</v>
      </c>
      <c r="AS28" s="34">
        <f t="shared" si="13"/>
        <v>5.2727451675013839</v>
      </c>
      <c r="AT28" s="36">
        <f t="shared" si="14"/>
        <v>0.173922042924509</v>
      </c>
      <c r="AU28" s="34">
        <f t="shared" si="15"/>
        <v>0.64432365177553808</v>
      </c>
      <c r="AV28" s="34">
        <f t="shared" si="16"/>
        <v>5.2118488930255449</v>
      </c>
      <c r="AW28" s="35">
        <f t="shared" si="17"/>
        <v>0.12362669467216651</v>
      </c>
      <c r="AX28" s="54">
        <v>558.68340000000001</v>
      </c>
      <c r="AY28" s="34">
        <v>-0.52154820000000002</v>
      </c>
      <c r="AZ28" s="34">
        <v>7.9755519999999996E-2</v>
      </c>
      <c r="BA28" s="34">
        <v>4.9287189999999999E-11</v>
      </c>
      <c r="BB28" s="34">
        <v>2.2894470000000001E-10</v>
      </c>
      <c r="BC28" s="54">
        <v>388.42520000000002</v>
      </c>
      <c r="BD28" s="54">
        <v>436.32859999999999</v>
      </c>
      <c r="BE28" s="54">
        <v>394.52569999999997</v>
      </c>
      <c r="BF28" s="54">
        <v>621.82129999999995</v>
      </c>
      <c r="BG28" s="54">
        <v>604.3537</v>
      </c>
      <c r="BH28" s="54">
        <v>616.07539999999995</v>
      </c>
      <c r="BI28" s="54">
        <v>450.00979999999998</v>
      </c>
      <c r="BJ28" s="54">
        <v>398.23349999999999</v>
      </c>
      <c r="BK28" s="54">
        <v>353.44409999999999</v>
      </c>
      <c r="BL28" s="54">
        <v>636.80989999999997</v>
      </c>
      <c r="BM28" s="54">
        <v>652.68330000000003</v>
      </c>
      <c r="BN28" s="54">
        <v>674.86500000000001</v>
      </c>
      <c r="BO28" s="54">
        <v>388.0564</v>
      </c>
      <c r="BP28" s="54">
        <v>383.6112</v>
      </c>
      <c r="BQ28" s="54">
        <v>258.00900000000001</v>
      </c>
      <c r="BR28" s="54">
        <v>604.44619999999998</v>
      </c>
      <c r="BS28" s="54">
        <v>581.26130000000001</v>
      </c>
      <c r="BT28" s="54">
        <v>575.86130000000003</v>
      </c>
      <c r="BU28" s="54">
        <v>668.36</v>
      </c>
      <c r="BV28" s="54">
        <v>679.1155</v>
      </c>
      <c r="BW28" s="54">
        <v>557.79269999999997</v>
      </c>
      <c r="BX28" s="54">
        <v>748.98929999999996</v>
      </c>
      <c r="BY28" s="54">
        <v>804.81769999999995</v>
      </c>
      <c r="BZ28" s="54">
        <v>795.38890000000004</v>
      </c>
      <c r="CA28" s="54">
        <v>662.32389999999998</v>
      </c>
      <c r="CB28" s="54">
        <v>491.43560000000002</v>
      </c>
      <c r="CC28" s="54">
        <v>607.73419999999999</v>
      </c>
      <c r="CD28" s="54">
        <v>608.35580000000004</v>
      </c>
      <c r="CE28" s="32">
        <f t="shared" si="18"/>
        <v>141.54622757060685</v>
      </c>
      <c r="CF28" s="32">
        <f t="shared" si="19"/>
        <v>558.68337499999996</v>
      </c>
      <c r="CG28" s="33">
        <f t="shared" si="20"/>
        <v>0.2533567918870091</v>
      </c>
      <c r="CH28" s="34">
        <f t="shared" si="21"/>
        <v>115.06558595603541</v>
      </c>
      <c r="CI28" s="34">
        <f t="shared" si="22"/>
        <v>510.25498333333326</v>
      </c>
      <c r="CJ28" s="36">
        <f t="shared" si="23"/>
        <v>0.22550605033653681</v>
      </c>
      <c r="CK28" s="34">
        <f t="shared" si="24"/>
        <v>143.07046466114031</v>
      </c>
      <c r="CL28" s="34">
        <f t="shared" si="25"/>
        <v>527.67426666666677</v>
      </c>
      <c r="CM28" s="36">
        <f t="shared" si="26"/>
        <v>0.27113405693425313</v>
      </c>
      <c r="CN28" s="34">
        <f t="shared" si="27"/>
        <v>141.87433195169112</v>
      </c>
      <c r="CO28" s="34">
        <f t="shared" si="28"/>
        <v>465.20756666666671</v>
      </c>
      <c r="CP28" s="36">
        <f t="shared" si="29"/>
        <v>0.30496995775081137</v>
      </c>
      <c r="CQ28" s="34">
        <f t="shared" si="30"/>
        <v>93.436098384291569</v>
      </c>
      <c r="CR28" s="34">
        <f t="shared" si="31"/>
        <v>709.07735000000002</v>
      </c>
      <c r="CS28" s="35">
        <f t="shared" si="32"/>
        <v>0.13177137640102532</v>
      </c>
      <c r="CT28" s="34">
        <f t="shared" si="33"/>
        <v>72.048297549369082</v>
      </c>
      <c r="CU28" s="34">
        <f t="shared" si="34"/>
        <v>592.46237500000007</v>
      </c>
      <c r="CV28" s="109">
        <f t="shared" si="35"/>
        <v>0.12160822457184572</v>
      </c>
      <c r="CW28" s="31">
        <v>3</v>
      </c>
      <c r="CX28" s="36">
        <f>AVERAGE(CV28,CS28,AW28)/3</f>
        <v>4.1889588405004174E-2</v>
      </c>
      <c r="CY28" s="29">
        <f t="shared" si="36"/>
        <v>3.226001957851945</v>
      </c>
      <c r="CZ28" s="29">
        <f>-AY28/$AY$5</f>
        <v>62.963104254125788</v>
      </c>
      <c r="DA28" s="29">
        <f t="shared" si="37"/>
        <v>66.18910621197773</v>
      </c>
      <c r="DB28" s="31"/>
    </row>
    <row r="29" spans="1:106" x14ac:dyDescent="0.2">
      <c r="A29" s="30" t="s">
        <v>54</v>
      </c>
      <c r="B29" s="30" t="s">
        <v>56</v>
      </c>
      <c r="C29" s="31" t="s">
        <v>55</v>
      </c>
      <c r="D29" s="54">
        <v>9.2524009110706</v>
      </c>
      <c r="E29" s="54">
        <v>8.8768958683750494</v>
      </c>
      <c r="F29" s="54">
        <v>9.0314793220158407</v>
      </c>
      <c r="G29" s="54">
        <v>9.9618603138831805</v>
      </c>
      <c r="H29" s="54">
        <v>9.3896571841974694</v>
      </c>
      <c r="I29" s="54">
        <v>8.2785939546990797</v>
      </c>
      <c r="J29" s="54">
        <v>5.8605332123624096</v>
      </c>
      <c r="K29" s="54">
        <v>6.2118152583262596</v>
      </c>
      <c r="L29" s="54">
        <v>5.8198321685316499</v>
      </c>
      <c r="M29" s="54">
        <v>7.7314746773675003</v>
      </c>
      <c r="N29" s="54">
        <v>8.7930837132947399</v>
      </c>
      <c r="O29" s="54">
        <v>9.0386712565777003</v>
      </c>
      <c r="P29" s="54">
        <v>11.983078521405</v>
      </c>
      <c r="Q29" s="54">
        <v>12.1085200172746</v>
      </c>
      <c r="R29" s="54">
        <v>10.687168748163099</v>
      </c>
      <c r="S29" s="54">
        <v>7.6754450573147404</v>
      </c>
      <c r="T29" s="54">
        <v>7.7797525036763098</v>
      </c>
      <c r="U29" s="54">
        <v>9.3657739937166795</v>
      </c>
      <c r="V29" s="54">
        <v>7.5296876954818597</v>
      </c>
      <c r="W29" s="54">
        <v>8.7011976532094408</v>
      </c>
      <c r="X29" s="54">
        <v>8.5454977633931293</v>
      </c>
      <c r="Y29" s="54">
        <v>7.8100596407291896</v>
      </c>
      <c r="Z29" s="54">
        <v>7.3076466036825201</v>
      </c>
      <c r="AA29" s="54">
        <v>8.4407234491584902</v>
      </c>
      <c r="AB29" s="54">
        <v>6.3619583196185303</v>
      </c>
      <c r="AC29" s="54">
        <v>7.9048149927478599</v>
      </c>
      <c r="AD29" s="54">
        <v>8.5793868446622294</v>
      </c>
      <c r="AE29" s="54">
        <v>9.2786619249060998</v>
      </c>
      <c r="AF29" s="32">
        <f t="shared" si="0"/>
        <v>1.5471114940079078</v>
      </c>
      <c r="AG29" s="32">
        <f t="shared" si="1"/>
        <v>8.5109168417800447</v>
      </c>
      <c r="AH29" s="33">
        <f t="shared" si="2"/>
        <v>0.18177965109624217</v>
      </c>
      <c r="AI29" s="34">
        <f t="shared" si="3"/>
        <v>0.5608985543016195</v>
      </c>
      <c r="AJ29" s="34">
        <f t="shared" si="4"/>
        <v>9.1318145923735372</v>
      </c>
      <c r="AK29" s="35">
        <f t="shared" si="5"/>
        <v>6.1422464136542551E-2</v>
      </c>
      <c r="AL29" s="34">
        <f t="shared" si="6"/>
        <v>1.4741617441440298</v>
      </c>
      <c r="AM29" s="34">
        <f t="shared" si="7"/>
        <v>7.242568381076711</v>
      </c>
      <c r="AN29" s="36">
        <f t="shared" si="8"/>
        <v>0.20354129454900288</v>
      </c>
      <c r="AO29" s="34">
        <f t="shared" si="9"/>
        <v>1.9778399191106013</v>
      </c>
      <c r="AP29" s="34">
        <f t="shared" si="10"/>
        <v>9.933289806925071</v>
      </c>
      <c r="AQ29" s="36">
        <f t="shared" si="11"/>
        <v>0.19911227373349508</v>
      </c>
      <c r="AR29" s="34">
        <f t="shared" si="12"/>
        <v>0.58333936563316913</v>
      </c>
      <c r="AS29" s="34">
        <f t="shared" si="13"/>
        <v>8.0558021342757726</v>
      </c>
      <c r="AT29" s="35">
        <f t="shared" si="14"/>
        <v>7.2412325415886367E-2</v>
      </c>
      <c r="AU29" s="34">
        <f t="shared" si="15"/>
        <v>1.2461956812916724</v>
      </c>
      <c r="AV29" s="34">
        <f t="shared" si="16"/>
        <v>8.031205520483681</v>
      </c>
      <c r="AW29" s="36">
        <f t="shared" si="17"/>
        <v>0.15516919323173042</v>
      </c>
      <c r="AX29" s="54">
        <v>2012.17</v>
      </c>
      <c r="AY29" s="34">
        <v>0.40946120000000003</v>
      </c>
      <c r="AZ29" s="34">
        <v>9.5619739999999995E-2</v>
      </c>
      <c r="BA29" s="34">
        <v>1.4340789999999999E-5</v>
      </c>
      <c r="BB29" s="34">
        <v>3.7072859999999999E-5</v>
      </c>
      <c r="BC29" s="54">
        <v>2679.89</v>
      </c>
      <c r="BD29" s="54">
        <v>2589.37727</v>
      </c>
      <c r="BE29" s="54">
        <v>3084.35</v>
      </c>
      <c r="BF29" s="54">
        <v>1951.809</v>
      </c>
      <c r="BG29" s="54">
        <v>1864.8869999999999</v>
      </c>
      <c r="BH29" s="54">
        <v>1679.9290000000001</v>
      </c>
      <c r="BI29" s="54">
        <v>2034.096</v>
      </c>
      <c r="BJ29" s="54">
        <v>2330.7330000000002</v>
      </c>
      <c r="BK29" s="54">
        <v>2335.8719999999998</v>
      </c>
      <c r="BL29" s="54">
        <v>1530.3440000000001</v>
      </c>
      <c r="BM29" s="54">
        <v>1736.2370000000001</v>
      </c>
      <c r="BN29" s="54">
        <v>1743.576</v>
      </c>
      <c r="BO29" s="54">
        <v>3128.6410000000001</v>
      </c>
      <c r="BP29" s="54">
        <v>3091.6779999999999</v>
      </c>
      <c r="BQ29" s="54">
        <v>3112.3049999999998</v>
      </c>
      <c r="BR29" s="54">
        <v>1572.0730000000001</v>
      </c>
      <c r="BS29" s="54">
        <v>1599.097</v>
      </c>
      <c r="BT29" s="54">
        <v>1847.2539999999999</v>
      </c>
      <c r="BU29" s="54">
        <v>1720.35</v>
      </c>
      <c r="BV29" s="54">
        <v>1993.51</v>
      </c>
      <c r="BW29" s="54">
        <v>1934.4179999999999</v>
      </c>
      <c r="BX29" s="54">
        <v>1605.0619999999999</v>
      </c>
      <c r="BY29" s="54">
        <v>1526.0450000000001</v>
      </c>
      <c r="BZ29" s="54">
        <v>1767.422</v>
      </c>
      <c r="CA29" s="54">
        <v>1157.039</v>
      </c>
      <c r="CB29" s="54">
        <v>1444.3720000000001</v>
      </c>
      <c r="CC29" s="54">
        <v>1603.655</v>
      </c>
      <c r="CD29" s="54">
        <v>1676.749</v>
      </c>
      <c r="CE29" s="32">
        <f t="shared" si="18"/>
        <v>562.78704660558958</v>
      </c>
      <c r="CF29" s="32">
        <f t="shared" si="19"/>
        <v>2012.1703667857141</v>
      </c>
      <c r="CG29" s="33">
        <f t="shared" si="20"/>
        <v>0.27969154893409853</v>
      </c>
      <c r="CH29" s="34">
        <f t="shared" si="21"/>
        <v>554.59682022189679</v>
      </c>
      <c r="CI29" s="34">
        <f t="shared" si="22"/>
        <v>2308.3737116666666</v>
      </c>
      <c r="CJ29" s="36">
        <f t="shared" si="23"/>
        <v>0.24025434764697304</v>
      </c>
      <c r="CK29" s="34">
        <f t="shared" si="24"/>
        <v>336.25108232073484</v>
      </c>
      <c r="CL29" s="34">
        <f t="shared" si="25"/>
        <v>1951.8096666666668</v>
      </c>
      <c r="CM29" s="36">
        <f t="shared" si="26"/>
        <v>0.17227657392177489</v>
      </c>
      <c r="CN29" s="34">
        <f t="shared" si="27"/>
        <v>793.56815281276693</v>
      </c>
      <c r="CO29" s="34">
        <f t="shared" si="28"/>
        <v>2391.8413333333333</v>
      </c>
      <c r="CP29" s="36">
        <f t="shared" si="29"/>
        <v>0.33178126899698207</v>
      </c>
      <c r="CQ29" s="34">
        <f t="shared" si="30"/>
        <v>181.81720714433675</v>
      </c>
      <c r="CR29" s="34">
        <f t="shared" si="31"/>
        <v>1757.8011666666664</v>
      </c>
      <c r="CS29" s="35">
        <f t="shared" si="32"/>
        <v>0.10343445583729945</v>
      </c>
      <c r="CT29" s="34">
        <f t="shared" si="33"/>
        <v>230.36881037063856</v>
      </c>
      <c r="CU29" s="34">
        <f t="shared" si="34"/>
        <v>1470.4537499999999</v>
      </c>
      <c r="CV29" s="110">
        <f t="shared" si="35"/>
        <v>0.15666511807708239</v>
      </c>
      <c r="CW29" s="31">
        <v>3</v>
      </c>
      <c r="CX29" s="36">
        <f>AVERAGE(CS29,AT29,AK29)/3</f>
        <v>2.6363249487747598E-2</v>
      </c>
      <c r="CY29" s="29">
        <f t="shared" si="36"/>
        <v>2.0302871835487677</v>
      </c>
      <c r="CZ29" s="29">
        <f>AY29/$AY$5</f>
        <v>49.431573579622082</v>
      </c>
      <c r="DA29" s="29">
        <f t="shared" si="37"/>
        <v>51.461860763170847</v>
      </c>
      <c r="DB29" s="31"/>
    </row>
    <row r="30" spans="1:106" x14ac:dyDescent="0.2">
      <c r="A30" s="30" t="s">
        <v>125</v>
      </c>
      <c r="B30" s="30" t="s">
        <v>127</v>
      </c>
      <c r="C30" s="31" t="s">
        <v>126</v>
      </c>
      <c r="D30" s="54">
        <v>4.5891298905597999</v>
      </c>
      <c r="E30" s="54">
        <v>4.4171054920530199</v>
      </c>
      <c r="F30" s="54">
        <v>3.69917598772094</v>
      </c>
      <c r="G30" s="54">
        <v>6.7403259730552998</v>
      </c>
      <c r="H30" s="54">
        <v>6.1666776050270196</v>
      </c>
      <c r="I30" s="54">
        <v>5.3935708597096799</v>
      </c>
      <c r="J30" s="54">
        <v>2.15291357666753</v>
      </c>
      <c r="K30" s="54">
        <v>2.2387665397760599</v>
      </c>
      <c r="L30" s="54">
        <v>2.0618664960181601</v>
      </c>
      <c r="M30" s="54">
        <v>6.4945283087533898</v>
      </c>
      <c r="N30" s="54">
        <v>6.5822047177777403</v>
      </c>
      <c r="O30" s="54">
        <v>5.9150930082075099</v>
      </c>
      <c r="P30" s="54">
        <v>6.5335749634430398</v>
      </c>
      <c r="Q30" s="54">
        <v>6.3794826110871599</v>
      </c>
      <c r="R30" s="54">
        <v>5.4156650340007797</v>
      </c>
      <c r="S30" s="54">
        <v>5.8831145492392096</v>
      </c>
      <c r="T30" s="54">
        <v>5.8224899116604396</v>
      </c>
      <c r="U30" s="54">
        <v>6.5027737360947402</v>
      </c>
      <c r="V30" s="54">
        <v>4.1986344742553596</v>
      </c>
      <c r="W30" s="54">
        <v>3.73496108088385</v>
      </c>
      <c r="X30" s="54">
        <v>4.55139836713363</v>
      </c>
      <c r="Y30" s="54">
        <v>5.8293581557453003</v>
      </c>
      <c r="Z30" s="54">
        <v>5.2446822222984597</v>
      </c>
      <c r="AA30" s="54">
        <v>5.7443610896552899</v>
      </c>
      <c r="AB30" s="54">
        <v>7.92872092573716</v>
      </c>
      <c r="AC30" s="54">
        <v>8.3836482651538393</v>
      </c>
      <c r="AD30" s="54">
        <v>5.96920355253227</v>
      </c>
      <c r="AE30" s="54">
        <v>6.3896164821262103</v>
      </c>
      <c r="AF30" s="32">
        <f t="shared" si="0"/>
        <v>1.5773288275066615</v>
      </c>
      <c r="AG30" s="32">
        <f t="shared" si="1"/>
        <v>5.3915372812990308</v>
      </c>
      <c r="AH30" s="33">
        <f t="shared" si="2"/>
        <v>0.29255641669728411</v>
      </c>
      <c r="AI30" s="34">
        <f t="shared" si="3"/>
        <v>1.1468935962530515</v>
      </c>
      <c r="AJ30" s="34">
        <f t="shared" si="4"/>
        <v>5.1676643013542929</v>
      </c>
      <c r="AK30" s="36">
        <f t="shared" si="5"/>
        <v>0.22193655186783021</v>
      </c>
      <c r="AL30" s="34">
        <f t="shared" si="6"/>
        <v>2.3012989059291513</v>
      </c>
      <c r="AM30" s="34">
        <f t="shared" si="7"/>
        <v>4.240895441200065</v>
      </c>
      <c r="AN30" s="36">
        <f t="shared" si="8"/>
        <v>0.54264457538192512</v>
      </c>
      <c r="AO30" s="34">
        <f t="shared" si="9"/>
        <v>0.45167035990995652</v>
      </c>
      <c r="AP30" s="34">
        <f t="shared" si="10"/>
        <v>6.0895168009208946</v>
      </c>
      <c r="AQ30" s="35">
        <f t="shared" si="11"/>
        <v>7.4171789761981133E-2</v>
      </c>
      <c r="AR30" s="34">
        <f t="shared" si="12"/>
        <v>0.85611389890502698</v>
      </c>
      <c r="AS30" s="34">
        <f t="shared" si="13"/>
        <v>4.8838992316619807</v>
      </c>
      <c r="AT30" s="36">
        <f t="shared" si="14"/>
        <v>0.17529311279702492</v>
      </c>
      <c r="AU30" s="34">
        <f t="shared" si="15"/>
        <v>1.1689725817209422</v>
      </c>
      <c r="AV30" s="34">
        <f t="shared" si="16"/>
        <v>7.1677973063873699</v>
      </c>
      <c r="AW30" s="36">
        <f t="shared" si="17"/>
        <v>0.1630867241013145</v>
      </c>
      <c r="AX30" s="54">
        <v>734.19060000000002</v>
      </c>
      <c r="AY30" s="34">
        <v>-3.520616E-2</v>
      </c>
      <c r="AZ30" s="34">
        <v>9.7232810000000003E-2</v>
      </c>
      <c r="BA30" s="34">
        <v>0.73019449999999997</v>
      </c>
      <c r="BB30" s="34">
        <v>0.78436980000000001</v>
      </c>
      <c r="BC30" s="54">
        <v>807.38699999999994</v>
      </c>
      <c r="BD30" s="54">
        <v>782.63795000000005</v>
      </c>
      <c r="BE30" s="54">
        <v>767.35919999999999</v>
      </c>
      <c r="BF30" s="54">
        <v>802.17039999999997</v>
      </c>
      <c r="BG30" s="54">
        <v>743.94860000000006</v>
      </c>
      <c r="BH30" s="54">
        <v>664.81320000000005</v>
      </c>
      <c r="BI30" s="54">
        <v>453.88920000000002</v>
      </c>
      <c r="BJ30" s="54">
        <v>510.23669999999998</v>
      </c>
      <c r="BK30" s="54">
        <v>502.67599999999999</v>
      </c>
      <c r="BL30" s="54">
        <v>780.84230000000002</v>
      </c>
      <c r="BM30" s="54">
        <v>789.45619999999997</v>
      </c>
      <c r="BN30" s="54">
        <v>693.0856</v>
      </c>
      <c r="BO30" s="54">
        <v>1036.1610000000001</v>
      </c>
      <c r="BP30" s="54">
        <v>989.41309999999999</v>
      </c>
      <c r="BQ30" s="54">
        <v>957.98839999999996</v>
      </c>
      <c r="BR30" s="54">
        <v>731.92309999999998</v>
      </c>
      <c r="BS30" s="54">
        <v>726.95349999999996</v>
      </c>
      <c r="BT30" s="54">
        <v>779.05930000000001</v>
      </c>
      <c r="BU30" s="54">
        <v>582.68899999999996</v>
      </c>
      <c r="BV30" s="54">
        <v>519.77390000000003</v>
      </c>
      <c r="BW30" s="54">
        <v>625.81619999999998</v>
      </c>
      <c r="BX30" s="54">
        <v>727.69100000000003</v>
      </c>
      <c r="BY30" s="54">
        <v>665.26990000000001</v>
      </c>
      <c r="BZ30" s="54">
        <v>730.61940000000004</v>
      </c>
      <c r="CA30" s="54">
        <v>875.8895</v>
      </c>
      <c r="CB30" s="54">
        <v>930.48469999999998</v>
      </c>
      <c r="CC30" s="54">
        <v>677.73500000000001</v>
      </c>
      <c r="CD30" s="54">
        <v>701.36890000000005</v>
      </c>
      <c r="CE30" s="32">
        <f t="shared" si="18"/>
        <v>144.58251919822197</v>
      </c>
      <c r="CF30" s="32">
        <f t="shared" si="19"/>
        <v>734.19065178571441</v>
      </c>
      <c r="CG30" s="33">
        <f t="shared" si="20"/>
        <v>0.19692775826900716</v>
      </c>
      <c r="CH30" s="34">
        <f t="shared" si="21"/>
        <v>52.720304247949983</v>
      </c>
      <c r="CI30" s="34">
        <f t="shared" si="22"/>
        <v>761.38605833333338</v>
      </c>
      <c r="CJ30" s="35">
        <f t="shared" si="23"/>
        <v>6.9242539538160466E-2</v>
      </c>
      <c r="CK30" s="34">
        <f t="shared" si="24"/>
        <v>150.54272653433208</v>
      </c>
      <c r="CL30" s="34">
        <f t="shared" si="25"/>
        <v>621.69766666666658</v>
      </c>
      <c r="CM30" s="36">
        <f t="shared" si="26"/>
        <v>0.24214780689380974</v>
      </c>
      <c r="CN30" s="34">
        <f t="shared" si="27"/>
        <v>139.57671231197142</v>
      </c>
      <c r="CO30" s="34">
        <f t="shared" si="28"/>
        <v>870.24973333333321</v>
      </c>
      <c r="CP30" s="36">
        <f t="shared" si="29"/>
        <v>0.16038696361025959</v>
      </c>
      <c r="CQ30" s="34">
        <f t="shared" si="30"/>
        <v>83.014167602034988</v>
      </c>
      <c r="CR30" s="34">
        <f t="shared" si="31"/>
        <v>641.9765666666666</v>
      </c>
      <c r="CS30" s="35">
        <f t="shared" si="32"/>
        <v>0.12931027690476188</v>
      </c>
      <c r="CT30" s="34">
        <f t="shared" si="33"/>
        <v>125.71074716937582</v>
      </c>
      <c r="CU30" s="34">
        <f t="shared" si="34"/>
        <v>796.36952499999995</v>
      </c>
      <c r="CV30" s="110">
        <f t="shared" si="35"/>
        <v>0.15785479381493889</v>
      </c>
      <c r="CW30" s="31">
        <v>3</v>
      </c>
      <c r="CX30" s="36">
        <f>AVERAGE(CS30,CJ30,AQ30)/3</f>
        <v>3.030273402276705E-2</v>
      </c>
      <c r="CY30" s="29">
        <f t="shared" si="36"/>
        <v>2.333674858310022</v>
      </c>
      <c r="CZ30" s="29">
        <f>-AY30/$AY$5</f>
        <v>4.2502095155681356</v>
      </c>
      <c r="DA30" s="29">
        <f t="shared" si="37"/>
        <v>6.5838843738781581</v>
      </c>
      <c r="DB30" s="31"/>
    </row>
    <row r="31" spans="1:106" x14ac:dyDescent="0.2">
      <c r="A31" s="30" t="s">
        <v>105</v>
      </c>
      <c r="B31" s="30" t="s">
        <v>107</v>
      </c>
      <c r="C31" s="31" t="s">
        <v>106</v>
      </c>
      <c r="D31" s="54">
        <v>2.26434562998416</v>
      </c>
      <c r="E31" s="54">
        <v>2.3527577205699601</v>
      </c>
      <c r="F31" s="54">
        <v>1.7424507699476399</v>
      </c>
      <c r="G31" s="54">
        <v>5.2293857437051097</v>
      </c>
      <c r="H31" s="54">
        <v>5.1522206868913596</v>
      </c>
      <c r="I31" s="54">
        <v>4.3610741702259004</v>
      </c>
      <c r="J31" s="54">
        <v>1.7488946878924401</v>
      </c>
      <c r="K31" s="54">
        <v>1.4913914941003701</v>
      </c>
      <c r="L31" s="54">
        <v>1.3342026820058801</v>
      </c>
      <c r="M31" s="54">
        <v>4.6597363893791099</v>
      </c>
      <c r="N31" s="54">
        <v>5.60143490632883</v>
      </c>
      <c r="O31" s="54">
        <v>5.1753525372461704</v>
      </c>
      <c r="P31" s="54">
        <v>4.6376736522717597</v>
      </c>
      <c r="Q31" s="54">
        <v>4.6537674334503398</v>
      </c>
      <c r="R31" s="54">
        <v>4.0241236325233602</v>
      </c>
      <c r="S31" s="54">
        <v>4.5061814866838299</v>
      </c>
      <c r="T31" s="54">
        <v>4.6345320850946399</v>
      </c>
      <c r="U31" s="54">
        <v>5.1623422940149801</v>
      </c>
      <c r="V31" s="54">
        <v>2.7626194836844999</v>
      </c>
      <c r="W31" s="54">
        <v>2.8016623742051299</v>
      </c>
      <c r="X31" s="54">
        <v>3.4364753220787101</v>
      </c>
      <c r="Y31" s="54">
        <v>3.9411032598934899</v>
      </c>
      <c r="Z31" s="54">
        <v>3.7831111350905902</v>
      </c>
      <c r="AA31" s="54">
        <v>4.1473177243183601</v>
      </c>
      <c r="AB31" s="54">
        <v>5.5690802060629796</v>
      </c>
      <c r="AC31" s="54">
        <v>6.83988748251386</v>
      </c>
      <c r="AD31" s="54">
        <v>8.3614237879168396</v>
      </c>
      <c r="AE31" s="54">
        <v>9.1511239004816094</v>
      </c>
      <c r="AF31" s="32">
        <f t="shared" si="0"/>
        <v>1.8944553150333325</v>
      </c>
      <c r="AG31" s="32">
        <f t="shared" si="1"/>
        <v>4.2687740242343537</v>
      </c>
      <c r="AH31" s="33">
        <f t="shared" si="2"/>
        <v>0.44379376942379178</v>
      </c>
      <c r="AI31" s="34">
        <f t="shared" si="3"/>
        <v>1.5743126024747316</v>
      </c>
      <c r="AJ31" s="34">
        <f t="shared" si="4"/>
        <v>3.5170391202206885</v>
      </c>
      <c r="AK31" s="36">
        <f t="shared" si="5"/>
        <v>0.44762442175392864</v>
      </c>
      <c r="AL31" s="34">
        <f t="shared" si="6"/>
        <v>2.0097941819105398</v>
      </c>
      <c r="AM31" s="34">
        <f t="shared" si="7"/>
        <v>3.3351687828254666</v>
      </c>
      <c r="AN31" s="36">
        <f t="shared" si="8"/>
        <v>0.60260643846872886</v>
      </c>
      <c r="AO31" s="34">
        <f t="shared" si="9"/>
        <v>0.36389813901190315</v>
      </c>
      <c r="AP31" s="34">
        <f t="shared" si="10"/>
        <v>4.6031034306731513</v>
      </c>
      <c r="AQ31" s="35">
        <f t="shared" si="11"/>
        <v>7.9054955964499629E-2</v>
      </c>
      <c r="AR31" s="34">
        <f t="shared" si="12"/>
        <v>0.58761666924706324</v>
      </c>
      <c r="AS31" s="34">
        <f t="shared" si="13"/>
        <v>3.4787148832117967</v>
      </c>
      <c r="AT31" s="36">
        <f t="shared" si="14"/>
        <v>0.16891774375729632</v>
      </c>
      <c r="AU31" s="34">
        <f t="shared" si="15"/>
        <v>1.5948794002972428</v>
      </c>
      <c r="AV31" s="34">
        <f t="shared" si="16"/>
        <v>7.4803788442438215</v>
      </c>
      <c r="AW31" s="36">
        <f t="shared" si="17"/>
        <v>0.21320837266477596</v>
      </c>
      <c r="AX31" s="54">
        <v>854.62379999999996</v>
      </c>
      <c r="AY31" s="34">
        <v>-0.36531219999999998</v>
      </c>
      <c r="AZ31" s="34">
        <v>0.10000100000000001</v>
      </c>
      <c r="BA31" s="34">
        <v>2.2091950000000001E-4</v>
      </c>
      <c r="BB31" s="34">
        <v>4.9468579999999997E-4</v>
      </c>
      <c r="BC31" s="54">
        <v>602.18119999999999</v>
      </c>
      <c r="BD31" s="54">
        <v>630.13475000000005</v>
      </c>
      <c r="BE31" s="54">
        <v>546.37059999999997</v>
      </c>
      <c r="BF31" s="54">
        <v>940.73979999999995</v>
      </c>
      <c r="BG31" s="54">
        <v>939.54849999999999</v>
      </c>
      <c r="BH31" s="54">
        <v>812.54939999999999</v>
      </c>
      <c r="BI31" s="54">
        <v>557.33969999999999</v>
      </c>
      <c r="BJ31" s="54">
        <v>513.79229999999995</v>
      </c>
      <c r="BK31" s="54">
        <v>491.67989999999998</v>
      </c>
      <c r="BL31" s="54">
        <v>846.85709999999995</v>
      </c>
      <c r="BM31" s="54">
        <v>1015.521</v>
      </c>
      <c r="BN31" s="54">
        <v>916.63900000000001</v>
      </c>
      <c r="BO31" s="54">
        <v>1111.7560000000001</v>
      </c>
      <c r="BP31" s="54">
        <v>1091.0129999999999</v>
      </c>
      <c r="BQ31" s="54">
        <v>1076.001</v>
      </c>
      <c r="BR31" s="54">
        <v>847.42240000000004</v>
      </c>
      <c r="BS31" s="54">
        <v>874.65509999999995</v>
      </c>
      <c r="BT31" s="54">
        <v>934.87109999999996</v>
      </c>
      <c r="BU31" s="54">
        <v>579.53930000000003</v>
      </c>
      <c r="BV31" s="54">
        <v>589.35540000000003</v>
      </c>
      <c r="BW31" s="54">
        <v>714.24670000000003</v>
      </c>
      <c r="BX31" s="54">
        <v>743.66480000000001</v>
      </c>
      <c r="BY31" s="54">
        <v>725.37210000000005</v>
      </c>
      <c r="BZ31" s="54">
        <v>797.35159999999996</v>
      </c>
      <c r="CA31" s="54">
        <v>929.95680000000004</v>
      </c>
      <c r="CB31" s="54">
        <v>1147.5150000000001</v>
      </c>
      <c r="CC31" s="54">
        <v>1435.0160000000001</v>
      </c>
      <c r="CD31" s="54">
        <v>1518.376</v>
      </c>
      <c r="CE31" s="32">
        <f t="shared" si="18"/>
        <v>260.7986150064545</v>
      </c>
      <c r="CF31" s="32">
        <f t="shared" si="19"/>
        <v>854.62376964285716</v>
      </c>
      <c r="CG31" s="33">
        <f t="shared" si="20"/>
        <v>0.3051619019623581</v>
      </c>
      <c r="CH31" s="34">
        <f t="shared" si="21"/>
        <v>175.36852409084179</v>
      </c>
      <c r="CI31" s="34">
        <f t="shared" si="22"/>
        <v>745.25404166666669</v>
      </c>
      <c r="CJ31" s="36">
        <f t="shared" si="23"/>
        <v>0.23531375113196595</v>
      </c>
      <c r="CK31" s="34">
        <f t="shared" si="24"/>
        <v>229.40048859652995</v>
      </c>
      <c r="CL31" s="34">
        <f t="shared" si="25"/>
        <v>723.63816666666662</v>
      </c>
      <c r="CM31" s="36">
        <f t="shared" si="26"/>
        <v>0.31700993557765167</v>
      </c>
      <c r="CN31" s="34">
        <f t="shared" si="27"/>
        <v>117.55277983497515</v>
      </c>
      <c r="CO31" s="34">
        <f t="shared" si="28"/>
        <v>989.28643333333355</v>
      </c>
      <c r="CP31" s="35">
        <f t="shared" si="29"/>
        <v>0.11882582826784456</v>
      </c>
      <c r="CQ31" s="34">
        <f t="shared" si="30"/>
        <v>87.817002858841931</v>
      </c>
      <c r="CR31" s="34">
        <f t="shared" si="31"/>
        <v>691.58831666666663</v>
      </c>
      <c r="CS31" s="35">
        <f t="shared" si="32"/>
        <v>0.12697872526549372</v>
      </c>
      <c r="CT31" s="34">
        <f t="shared" si="33"/>
        <v>270.15383221763943</v>
      </c>
      <c r="CU31" s="34">
        <f t="shared" si="34"/>
        <v>1257.71595</v>
      </c>
      <c r="CV31" s="110">
        <f t="shared" si="35"/>
        <v>0.21479717436805937</v>
      </c>
      <c r="CW31" s="31">
        <v>3</v>
      </c>
      <c r="CX31" s="36">
        <f>AVERAGE(CS31,CP31,AQ31)/3</f>
        <v>3.6095501055315324E-2</v>
      </c>
      <c r="CY31" s="29">
        <f t="shared" si="36"/>
        <v>2.7797875679337931</v>
      </c>
      <c r="CZ31" s="29">
        <f>-AY31/$AY$5</f>
        <v>44.101753459994782</v>
      </c>
      <c r="DA31" s="29">
        <f t="shared" si="37"/>
        <v>46.881541027928577</v>
      </c>
      <c r="DB31" s="31"/>
    </row>
    <row r="32" spans="1:106" x14ac:dyDescent="0.2">
      <c r="A32" s="30" t="s">
        <v>206</v>
      </c>
      <c r="B32" s="30" t="s">
        <v>208</v>
      </c>
      <c r="C32" s="31" t="s">
        <v>207</v>
      </c>
      <c r="D32" s="54">
        <v>1.9898955500972599</v>
      </c>
      <c r="E32" s="54">
        <v>1.7317396646499199</v>
      </c>
      <c r="F32" s="54">
        <v>1.64669549193396</v>
      </c>
      <c r="G32" s="54">
        <v>2.3165826572078698</v>
      </c>
      <c r="H32" s="54">
        <v>2.3831088178913702</v>
      </c>
      <c r="I32" s="54">
        <v>2.6163553036102098</v>
      </c>
      <c r="J32" s="54">
        <v>2.23771262800016</v>
      </c>
      <c r="K32" s="54">
        <v>2.1317864723685198</v>
      </c>
      <c r="L32" s="54">
        <v>1.9842001289987801</v>
      </c>
      <c r="M32" s="54">
        <v>2.5828172441237198</v>
      </c>
      <c r="N32" s="54">
        <v>2.5389511455459699</v>
      </c>
      <c r="O32" s="54">
        <v>2.779960635433</v>
      </c>
      <c r="P32" s="54">
        <v>1.7368989596829401</v>
      </c>
      <c r="Q32" s="54">
        <v>2.1546890081520198</v>
      </c>
      <c r="R32" s="54">
        <v>1.71190014367488</v>
      </c>
      <c r="S32" s="54">
        <v>2.8724787187703802</v>
      </c>
      <c r="T32" s="54">
        <v>2.6552678851978602</v>
      </c>
      <c r="U32" s="54">
        <v>2.0465639572641798</v>
      </c>
      <c r="V32" s="54">
        <v>5.63350839566142</v>
      </c>
      <c r="W32" s="54">
        <v>5.2879106898885198</v>
      </c>
      <c r="X32" s="54">
        <v>3.5228709613029401</v>
      </c>
      <c r="Y32" s="54">
        <v>2.6135395997009701</v>
      </c>
      <c r="Z32" s="54">
        <v>2.41526678501645</v>
      </c>
      <c r="AA32" s="54">
        <v>1.9903109361109499</v>
      </c>
      <c r="AB32" s="54">
        <v>4.9477892637097396</v>
      </c>
      <c r="AC32" s="54">
        <v>4.2647518673175497</v>
      </c>
      <c r="AD32" s="54">
        <v>2.17929744447606</v>
      </c>
      <c r="AE32" s="54">
        <v>2.1778403368516099</v>
      </c>
      <c r="AF32" s="32">
        <f t="shared" si="0"/>
        <v>1.0744561294355826</v>
      </c>
      <c r="AG32" s="32">
        <f t="shared" si="1"/>
        <v>2.6839532390228293</v>
      </c>
      <c r="AH32" s="33">
        <f t="shared" si="2"/>
        <v>0.40032594972733926</v>
      </c>
      <c r="AI32" s="34">
        <f t="shared" si="3"/>
        <v>0.38619127331177594</v>
      </c>
      <c r="AJ32" s="34">
        <f t="shared" si="4"/>
        <v>2.1140629142317651</v>
      </c>
      <c r="AK32" s="36">
        <f t="shared" si="5"/>
        <v>0.18267728491520083</v>
      </c>
      <c r="AL32" s="34">
        <f t="shared" si="6"/>
        <v>0.30488731428130944</v>
      </c>
      <c r="AM32" s="34">
        <f t="shared" si="7"/>
        <v>2.3759047090783585</v>
      </c>
      <c r="AN32" s="35">
        <f t="shared" si="8"/>
        <v>0.12832472325861033</v>
      </c>
      <c r="AO32" s="34">
        <f t="shared" si="9"/>
        <v>0.47701448052435452</v>
      </c>
      <c r="AP32" s="34">
        <f t="shared" si="10"/>
        <v>2.1962997787903769</v>
      </c>
      <c r="AQ32" s="36">
        <f t="shared" si="11"/>
        <v>0.21719005990478799</v>
      </c>
      <c r="AR32" s="34">
        <f t="shared" si="12"/>
        <v>1.5462751361981173</v>
      </c>
      <c r="AS32" s="34">
        <f t="shared" si="13"/>
        <v>3.5772345612802083</v>
      </c>
      <c r="AT32" s="36">
        <f t="shared" si="14"/>
        <v>0.43225433214106646</v>
      </c>
      <c r="AU32" s="34">
        <f t="shared" si="15"/>
        <v>1.4291030434139447</v>
      </c>
      <c r="AV32" s="34">
        <f t="shared" si="16"/>
        <v>3.3924197280887398</v>
      </c>
      <c r="AW32" s="36">
        <f t="shared" si="17"/>
        <v>0.42126362831261127</v>
      </c>
      <c r="AX32" s="54">
        <v>844.47310000000004</v>
      </c>
      <c r="AY32" s="34">
        <v>0.55359460000000005</v>
      </c>
      <c r="AZ32" s="34">
        <v>0.12492900999999999</v>
      </c>
      <c r="BA32" s="34">
        <v>5.3263059999999999E-6</v>
      </c>
      <c r="BB32" s="34">
        <v>1.441805E-5</v>
      </c>
      <c r="BC32" s="54">
        <v>787.84360000000004</v>
      </c>
      <c r="BD32" s="54">
        <v>690.50059999999996</v>
      </c>
      <c r="BE32" s="54">
        <v>768.71500000000003</v>
      </c>
      <c r="BF32" s="54">
        <v>620.42870000000005</v>
      </c>
      <c r="BG32" s="54">
        <v>646.98450000000003</v>
      </c>
      <c r="BH32" s="54">
        <v>725.73530000000005</v>
      </c>
      <c r="BI32" s="54">
        <v>1061.6610000000001</v>
      </c>
      <c r="BJ32" s="54">
        <v>1093.364</v>
      </c>
      <c r="BK32" s="54">
        <v>1088.6079999999999</v>
      </c>
      <c r="BL32" s="54">
        <v>698.82380000000001</v>
      </c>
      <c r="BM32" s="54">
        <v>685.28200000000004</v>
      </c>
      <c r="BN32" s="54">
        <v>733.03089999999997</v>
      </c>
      <c r="BO32" s="54">
        <v>619.88220000000001</v>
      </c>
      <c r="BP32" s="54">
        <v>752.0299</v>
      </c>
      <c r="BQ32" s="54">
        <v>681.46759999999995</v>
      </c>
      <c r="BR32" s="54">
        <v>804.21709999999996</v>
      </c>
      <c r="BS32" s="54">
        <v>746.04409999999996</v>
      </c>
      <c r="BT32" s="54">
        <v>551.76670000000001</v>
      </c>
      <c r="BU32" s="54">
        <v>1759.4059999999999</v>
      </c>
      <c r="BV32" s="54">
        <v>1656.04</v>
      </c>
      <c r="BW32" s="54">
        <v>1090.077</v>
      </c>
      <c r="BX32" s="54">
        <v>734.19889999999998</v>
      </c>
      <c r="BY32" s="54">
        <v>689.44889999999998</v>
      </c>
      <c r="BZ32" s="54">
        <v>569.67700000000002</v>
      </c>
      <c r="CA32" s="54">
        <v>1230.03</v>
      </c>
      <c r="CB32" s="54">
        <v>1065.193</v>
      </c>
      <c r="CC32" s="54">
        <v>556.82449999999994</v>
      </c>
      <c r="CD32" s="54">
        <v>537.96759999999995</v>
      </c>
      <c r="CE32" s="32">
        <f t="shared" si="18"/>
        <v>309.60047994823651</v>
      </c>
      <c r="CF32" s="32">
        <f t="shared" si="19"/>
        <v>844.47313928571407</v>
      </c>
      <c r="CG32" s="33">
        <f t="shared" si="20"/>
        <v>0.36661968930131728</v>
      </c>
      <c r="CH32" s="34">
        <f t="shared" si="21"/>
        <v>66.428285220180626</v>
      </c>
      <c r="CI32" s="34">
        <f t="shared" si="22"/>
        <v>706.70128333333332</v>
      </c>
      <c r="CJ32" s="35">
        <f t="shared" si="23"/>
        <v>9.3997685849465287E-2</v>
      </c>
      <c r="CK32" s="34">
        <f t="shared" si="24"/>
        <v>206.54043365238172</v>
      </c>
      <c r="CL32" s="34">
        <f t="shared" si="25"/>
        <v>893.4616166666666</v>
      </c>
      <c r="CM32" s="36">
        <f t="shared" si="26"/>
        <v>0.23116878195948062</v>
      </c>
      <c r="CN32" s="34">
        <f t="shared" si="27"/>
        <v>93.90674399327753</v>
      </c>
      <c r="CO32" s="34">
        <f t="shared" si="28"/>
        <v>692.56793333333326</v>
      </c>
      <c r="CP32" s="35">
        <f t="shared" si="29"/>
        <v>0.13559210508246297</v>
      </c>
      <c r="CQ32" s="34">
        <f t="shared" si="30"/>
        <v>514.97476842507126</v>
      </c>
      <c r="CR32" s="34">
        <f t="shared" si="31"/>
        <v>1083.1413</v>
      </c>
      <c r="CS32" s="36">
        <f t="shared" si="32"/>
        <v>0.47544560291909399</v>
      </c>
      <c r="CT32" s="34">
        <f t="shared" si="33"/>
        <v>353.09205411715135</v>
      </c>
      <c r="CU32" s="34">
        <f t="shared" si="34"/>
        <v>847.50377499999991</v>
      </c>
      <c r="CV32" s="110">
        <f t="shared" si="35"/>
        <v>0.41662593670116854</v>
      </c>
      <c r="CW32" s="31">
        <v>3</v>
      </c>
      <c r="CX32" s="36">
        <f>AVERAGE(CJ32,CP32,AN32)/3</f>
        <v>3.9768279354504291E-2</v>
      </c>
      <c r="CY32" s="29">
        <f t="shared" si="36"/>
        <v>3.0626356558496997</v>
      </c>
      <c r="CZ32" s="29">
        <f>AY32/$AY$5</f>
        <v>66.831856603706171</v>
      </c>
      <c r="DA32" s="29">
        <f t="shared" si="37"/>
        <v>69.894492259555875</v>
      </c>
      <c r="DB32" s="31"/>
    </row>
    <row r="33" spans="1:106" x14ac:dyDescent="0.2">
      <c r="A33" s="30" t="s">
        <v>212</v>
      </c>
      <c r="B33" s="30" t="s">
        <v>214</v>
      </c>
      <c r="C33" s="31" t="s">
        <v>213</v>
      </c>
      <c r="D33" s="54">
        <v>2.2763856011185701E-2</v>
      </c>
      <c r="E33" s="54">
        <v>6.8592766089265303E-2</v>
      </c>
      <c r="F33" s="54">
        <v>2.1429177460557398E-2</v>
      </c>
      <c r="G33" s="54">
        <v>0.22061914681830699</v>
      </c>
      <c r="H33" s="54">
        <v>0.17606777627005399</v>
      </c>
      <c r="I33" s="54">
        <v>0.212700437600534</v>
      </c>
      <c r="J33" s="54">
        <v>7.0388946242029099E-2</v>
      </c>
      <c r="K33" s="54">
        <v>8.3124148757275695E-2</v>
      </c>
      <c r="L33" s="54">
        <v>9.5069238751126897E-2</v>
      </c>
      <c r="M33" s="54">
        <v>0.213670971663354</v>
      </c>
      <c r="N33" s="54">
        <v>0.33418906349987099</v>
      </c>
      <c r="O33" s="54">
        <v>0.38730163059358302</v>
      </c>
      <c r="P33" s="54">
        <v>4.1677791589332498E-2</v>
      </c>
      <c r="Q33" s="54">
        <v>6.0222105173793603E-2</v>
      </c>
      <c r="R33" s="54">
        <v>6.4336829029209494E-2</v>
      </c>
      <c r="S33" s="54">
        <v>0.19165632470189001</v>
      </c>
      <c r="T33" s="54">
        <v>0.211094605702319</v>
      </c>
      <c r="U33" s="54">
        <v>0.126389702816045</v>
      </c>
      <c r="V33" s="54">
        <v>0.40555501905240199</v>
      </c>
      <c r="W33" s="54">
        <v>0.51230953605850105</v>
      </c>
      <c r="X33" s="54">
        <v>0.27372706626156601</v>
      </c>
      <c r="Y33" s="54">
        <v>0.236974933838042</v>
      </c>
      <c r="Z33" s="54">
        <v>0.20089186648049101</v>
      </c>
      <c r="AA33" s="54">
        <v>0.31306835879773698</v>
      </c>
      <c r="AB33" s="54">
        <v>0.30088901226012399</v>
      </c>
      <c r="AC33" s="54">
        <v>0.27635824396456998</v>
      </c>
      <c r="AD33" s="54">
        <v>0.29863251072694902</v>
      </c>
      <c r="AE33" s="54">
        <v>0.262818281980427</v>
      </c>
      <c r="AF33" s="32">
        <f t="shared" si="0"/>
        <v>0.12677047562825755</v>
      </c>
      <c r="AG33" s="32">
        <f t="shared" si="1"/>
        <v>0.20294711957823366</v>
      </c>
      <c r="AH33" s="33">
        <f t="shared" si="2"/>
        <v>0.62464781905608202</v>
      </c>
      <c r="AI33" s="34">
        <f t="shared" si="3"/>
        <v>9.346033460422315E-2</v>
      </c>
      <c r="AJ33" s="34">
        <f t="shared" si="4"/>
        <v>0.1203621933749839</v>
      </c>
      <c r="AK33" s="36">
        <f t="shared" si="5"/>
        <v>0.77649245152130941</v>
      </c>
      <c r="AL33" s="34">
        <f t="shared" si="6"/>
        <v>0.13762333569791274</v>
      </c>
      <c r="AM33" s="34">
        <f t="shared" si="7"/>
        <v>0.19729066658453998</v>
      </c>
      <c r="AN33" s="36">
        <f t="shared" si="8"/>
        <v>0.69756637797632715</v>
      </c>
      <c r="AO33" s="34">
        <f t="shared" si="9"/>
        <v>7.235854097629256E-2</v>
      </c>
      <c r="AP33" s="34">
        <f t="shared" si="10"/>
        <v>0.11589622650209826</v>
      </c>
      <c r="AQ33" s="36">
        <f t="shared" si="11"/>
        <v>0.62433905883020735</v>
      </c>
      <c r="AR33" s="34">
        <f t="shared" si="12"/>
        <v>0.11617846969134334</v>
      </c>
      <c r="AS33" s="34">
        <f t="shared" si="13"/>
        <v>0.32375446341478986</v>
      </c>
      <c r="AT33" s="36">
        <f t="shared" si="14"/>
        <v>0.35884746874515533</v>
      </c>
      <c r="AU33" s="34">
        <f t="shared" si="15"/>
        <v>1.8299279146573595E-2</v>
      </c>
      <c r="AV33" s="34">
        <f t="shared" si="16"/>
        <v>0.28467451223301748</v>
      </c>
      <c r="AW33" s="35">
        <f t="shared" si="17"/>
        <v>6.4281410383501075E-2</v>
      </c>
      <c r="AX33" s="54">
        <v>32.323149999999998</v>
      </c>
      <c r="AY33" s="34">
        <v>-0.5908371</v>
      </c>
      <c r="AZ33" s="34">
        <v>0.25311531999999998</v>
      </c>
      <c r="BA33" s="34">
        <v>1.131242E-2</v>
      </c>
      <c r="BB33" s="34">
        <v>1.964488E-2</v>
      </c>
      <c r="BC33" s="54">
        <v>4.8858519999999999</v>
      </c>
      <c r="BD33" s="54">
        <v>14.826700000000001</v>
      </c>
      <c r="BE33" s="54">
        <v>5.4230330000000002</v>
      </c>
      <c r="BF33" s="54">
        <v>32.031109999999998</v>
      </c>
      <c r="BG33" s="54">
        <v>25.91282</v>
      </c>
      <c r="BH33" s="54">
        <v>31.98414</v>
      </c>
      <c r="BI33" s="54">
        <v>18.103840000000002</v>
      </c>
      <c r="BJ33" s="54">
        <v>23.11177</v>
      </c>
      <c r="BK33" s="54">
        <v>28.27552</v>
      </c>
      <c r="BL33" s="54">
        <v>31.34038</v>
      </c>
      <c r="BM33" s="54">
        <v>48.898099999999999</v>
      </c>
      <c r="BN33" s="54">
        <v>55.362749999999998</v>
      </c>
      <c r="BO33" s="54">
        <v>8.0635089999999998</v>
      </c>
      <c r="BP33" s="54">
        <v>11.39439</v>
      </c>
      <c r="BQ33" s="54">
        <v>13.883889999999999</v>
      </c>
      <c r="BR33" s="54">
        <v>29.088699999999999</v>
      </c>
      <c r="BS33" s="54">
        <v>32.152740000000001</v>
      </c>
      <c r="BT33" s="54">
        <v>18.472539999999999</v>
      </c>
      <c r="BU33" s="54">
        <v>68.662809999999993</v>
      </c>
      <c r="BV33" s="54">
        <v>86.976889999999997</v>
      </c>
      <c r="BW33" s="54">
        <v>45.915860000000002</v>
      </c>
      <c r="BX33" s="54">
        <v>36.088740000000001</v>
      </c>
      <c r="BY33" s="54">
        <v>31.08738</v>
      </c>
      <c r="BZ33" s="54">
        <v>48.577109999999998</v>
      </c>
      <c r="CA33" s="54">
        <v>40.550440000000002</v>
      </c>
      <c r="CB33" s="54">
        <v>37.418959999999998</v>
      </c>
      <c r="CC33" s="54">
        <v>41.364109999999997</v>
      </c>
      <c r="CD33" s="54">
        <v>35.194139999999997</v>
      </c>
      <c r="CE33" s="32">
        <f t="shared" si="18"/>
        <v>18.716756383171688</v>
      </c>
      <c r="CF33" s="32">
        <f t="shared" si="19"/>
        <v>32.323150857142856</v>
      </c>
      <c r="CG33" s="33">
        <f t="shared" si="20"/>
        <v>0.57905111001997533</v>
      </c>
      <c r="CH33" s="34">
        <f t="shared" si="21"/>
        <v>12.545563988698071</v>
      </c>
      <c r="CI33" s="34">
        <f t="shared" si="22"/>
        <v>19.177275833333333</v>
      </c>
      <c r="CJ33" s="36">
        <f t="shared" si="23"/>
        <v>0.65418905676330574</v>
      </c>
      <c r="CK33" s="34">
        <f t="shared" si="24"/>
        <v>14.759446474744246</v>
      </c>
      <c r="CL33" s="34">
        <f t="shared" si="25"/>
        <v>34.18206</v>
      </c>
      <c r="CM33" s="36">
        <f t="shared" si="26"/>
        <v>0.43178926240092746</v>
      </c>
      <c r="CN33" s="34">
        <f t="shared" si="27"/>
        <v>9.782972720834108</v>
      </c>
      <c r="CO33" s="34">
        <f t="shared" si="28"/>
        <v>18.842628166666664</v>
      </c>
      <c r="CP33" s="36">
        <f t="shared" si="29"/>
        <v>0.51919364083936892</v>
      </c>
      <c r="CQ33" s="34">
        <f t="shared" si="30"/>
        <v>21.1450876951025</v>
      </c>
      <c r="CR33" s="34">
        <f t="shared" si="31"/>
        <v>52.884798333333343</v>
      </c>
      <c r="CS33" s="36">
        <f t="shared" si="32"/>
        <v>0.39983300232752761</v>
      </c>
      <c r="CT33" s="34">
        <f t="shared" si="33"/>
        <v>2.8539554117210155</v>
      </c>
      <c r="CU33" s="34">
        <f t="shared" si="34"/>
        <v>38.631912499999999</v>
      </c>
      <c r="CV33" s="109">
        <f t="shared" si="35"/>
        <v>7.3875592147321617E-2</v>
      </c>
      <c r="CW33" s="31">
        <v>2</v>
      </c>
      <c r="CX33" s="36"/>
      <c r="CY33" s="31"/>
      <c r="CZ33" s="31"/>
      <c r="DA33" s="31"/>
      <c r="DB33" s="31"/>
    </row>
    <row r="34" spans="1:106" x14ac:dyDescent="0.2">
      <c r="A34" s="30" t="s">
        <v>230</v>
      </c>
      <c r="B34" s="30" t="s">
        <v>232</v>
      </c>
      <c r="C34" s="31" t="s">
        <v>231</v>
      </c>
      <c r="D34" s="54">
        <v>1.3005354146394801</v>
      </c>
      <c r="E34" s="54">
        <v>1.6507004991171099</v>
      </c>
      <c r="F34" s="54">
        <v>1.0214019001580501</v>
      </c>
      <c r="G34" s="54">
        <v>3.4383969202337599</v>
      </c>
      <c r="H34" s="54">
        <v>3.2114737557561202</v>
      </c>
      <c r="I34" s="54">
        <v>4.0407185267166597</v>
      </c>
      <c r="J34" s="54">
        <v>1.43130179921463</v>
      </c>
      <c r="K34" s="54">
        <v>1.25248753758881</v>
      </c>
      <c r="L34" s="54">
        <v>0.855238990249784</v>
      </c>
      <c r="M34" s="54">
        <v>3.80543223065912</v>
      </c>
      <c r="N34" s="54">
        <v>3.7189365113415902</v>
      </c>
      <c r="O34" s="54">
        <v>3.3034689672291799</v>
      </c>
      <c r="P34" s="54">
        <v>1.46268722122348</v>
      </c>
      <c r="Q34" s="54">
        <v>1.5990528174420799</v>
      </c>
      <c r="R34" s="54">
        <v>1.4212574019283499</v>
      </c>
      <c r="S34" s="54">
        <v>3.1431883726987899</v>
      </c>
      <c r="T34" s="54">
        <v>3.4845281615049202</v>
      </c>
      <c r="U34" s="54">
        <v>3.3583658522639399</v>
      </c>
      <c r="V34" s="54">
        <v>3.76064673488538</v>
      </c>
      <c r="W34" s="54">
        <v>3.4146123063124998</v>
      </c>
      <c r="X34" s="54">
        <v>3.5281698762984002</v>
      </c>
      <c r="Y34" s="54">
        <v>3.7642180822030098</v>
      </c>
      <c r="Z34" s="54">
        <v>3.5736219761081198</v>
      </c>
      <c r="AA34" s="54">
        <v>3.8033115980241199</v>
      </c>
      <c r="AB34" s="54">
        <v>5.8414172426270801</v>
      </c>
      <c r="AC34" s="54">
        <v>4.7637027184999798</v>
      </c>
      <c r="AD34" s="54">
        <v>4.4397012205834203</v>
      </c>
      <c r="AE34" s="54">
        <v>4.1429771364747898</v>
      </c>
      <c r="AF34" s="32">
        <f t="shared" si="0"/>
        <v>1.3004163076258901</v>
      </c>
      <c r="AG34" s="32">
        <f t="shared" si="1"/>
        <v>3.0189839918565227</v>
      </c>
      <c r="AH34" s="33">
        <f t="shared" si="2"/>
        <v>0.4307463408662196</v>
      </c>
      <c r="AI34" s="34">
        <f t="shared" si="3"/>
        <v>1.2718468354695702</v>
      </c>
      <c r="AJ34" s="34">
        <f t="shared" si="4"/>
        <v>2.4438711694368633</v>
      </c>
      <c r="AK34" s="36">
        <f t="shared" si="5"/>
        <v>0.52042302858486589</v>
      </c>
      <c r="AL34" s="34">
        <f t="shared" si="6"/>
        <v>1.3544263809390265</v>
      </c>
      <c r="AM34" s="34">
        <f t="shared" si="7"/>
        <v>2.3944776727138524</v>
      </c>
      <c r="AN34" s="36">
        <f t="shared" si="8"/>
        <v>0.56564585937606471</v>
      </c>
      <c r="AO34" s="34">
        <f t="shared" si="9"/>
        <v>1.0123446812127077</v>
      </c>
      <c r="AP34" s="34">
        <f t="shared" si="10"/>
        <v>2.4115133045102604</v>
      </c>
      <c r="AQ34" s="36">
        <f t="shared" si="11"/>
        <v>0.41979643210730644</v>
      </c>
      <c r="AR34" s="34">
        <f t="shared" si="12"/>
        <v>0.15771149531964634</v>
      </c>
      <c r="AS34" s="34">
        <f t="shared" si="13"/>
        <v>3.6407634289719213</v>
      </c>
      <c r="AT34" s="35">
        <f t="shared" si="14"/>
        <v>4.3318248602651155E-2</v>
      </c>
      <c r="AU34" s="34">
        <f t="shared" si="15"/>
        <v>0.74101830820150572</v>
      </c>
      <c r="AV34" s="34">
        <f t="shared" si="16"/>
        <v>4.7969495795463173</v>
      </c>
      <c r="AW34" s="36">
        <f t="shared" si="17"/>
        <v>0.15447698499086357</v>
      </c>
      <c r="AX34" s="54">
        <v>370.21640000000002</v>
      </c>
      <c r="AY34" s="34">
        <v>-0.42178460000000001</v>
      </c>
      <c r="AZ34" s="34">
        <v>0.11478758</v>
      </c>
      <c r="BA34" s="34">
        <v>1.7619289999999999E-4</v>
      </c>
      <c r="BB34" s="34">
        <v>3.9996299999999998E-4</v>
      </c>
      <c r="BC34" s="54">
        <v>213.756</v>
      </c>
      <c r="BD34" s="54">
        <v>273.23489999999998</v>
      </c>
      <c r="BE34" s="54">
        <v>197.94069999999999</v>
      </c>
      <c r="BF34" s="54">
        <v>382.28429999999997</v>
      </c>
      <c r="BG34" s="54">
        <v>361.94349999999997</v>
      </c>
      <c r="BH34" s="54">
        <v>465.29309999999998</v>
      </c>
      <c r="BI34" s="54">
        <v>281.90269999999998</v>
      </c>
      <c r="BJ34" s="54">
        <v>266.67419999999998</v>
      </c>
      <c r="BK34" s="54">
        <v>194.7869</v>
      </c>
      <c r="BL34" s="54">
        <v>427.42939999999999</v>
      </c>
      <c r="BM34" s="54">
        <v>416.6968</v>
      </c>
      <c r="BN34" s="54">
        <v>361.60989999999998</v>
      </c>
      <c r="BO34" s="54">
        <v>216.70679999999999</v>
      </c>
      <c r="BP34" s="54">
        <v>231.68600000000001</v>
      </c>
      <c r="BQ34" s="54">
        <v>234.8691</v>
      </c>
      <c r="BR34" s="54">
        <v>365.31990000000002</v>
      </c>
      <c r="BS34" s="54">
        <v>406.43079999999998</v>
      </c>
      <c r="BT34" s="54">
        <v>375.87599999999998</v>
      </c>
      <c r="BU34" s="54">
        <v>487.56900000000002</v>
      </c>
      <c r="BV34" s="54">
        <v>443.93</v>
      </c>
      <c r="BW34" s="54">
        <v>453.20650000000001</v>
      </c>
      <c r="BX34" s="54">
        <v>438.98110000000003</v>
      </c>
      <c r="BY34" s="54">
        <v>423.47919999999999</v>
      </c>
      <c r="BZ34" s="54">
        <v>451.91430000000003</v>
      </c>
      <c r="CA34" s="54">
        <v>602.84990000000005</v>
      </c>
      <c r="CB34" s="54">
        <v>493.93020000000001</v>
      </c>
      <c r="CC34" s="54">
        <v>470.9144</v>
      </c>
      <c r="CD34" s="54">
        <v>424.84350000000001</v>
      </c>
      <c r="CE34" s="32">
        <f t="shared" si="18"/>
        <v>107.65929110673841</v>
      </c>
      <c r="CF34" s="32">
        <f t="shared" si="19"/>
        <v>370.2163964285715</v>
      </c>
      <c r="CG34" s="33">
        <f t="shared" si="20"/>
        <v>0.29080098057599102</v>
      </c>
      <c r="CH34" s="34">
        <f t="shared" si="21"/>
        <v>104.89340477914554</v>
      </c>
      <c r="CI34" s="34">
        <f t="shared" si="22"/>
        <v>315.74208333333331</v>
      </c>
      <c r="CJ34" s="36">
        <f t="shared" si="23"/>
        <v>0.33221230338310054</v>
      </c>
      <c r="CK34" s="34">
        <f t="shared" si="24"/>
        <v>92.146581582984666</v>
      </c>
      <c r="CL34" s="34">
        <f t="shared" si="25"/>
        <v>324.84998333333334</v>
      </c>
      <c r="CM34" s="36">
        <f t="shared" si="26"/>
        <v>0.28365887736072842</v>
      </c>
      <c r="CN34" s="34">
        <f t="shared" si="27"/>
        <v>86.068517119838759</v>
      </c>
      <c r="CO34" s="34">
        <f t="shared" si="28"/>
        <v>305.1481</v>
      </c>
      <c r="CP34" s="36">
        <f t="shared" si="29"/>
        <v>0.28205490094756863</v>
      </c>
      <c r="CQ34" s="34">
        <f t="shared" si="30"/>
        <v>21.386204906847471</v>
      </c>
      <c r="CR34" s="34">
        <f t="shared" si="31"/>
        <v>449.84668333333326</v>
      </c>
      <c r="CS34" s="35">
        <f t="shared" si="32"/>
        <v>4.7541097220895688E-2</v>
      </c>
      <c r="CT34" s="34">
        <f t="shared" si="33"/>
        <v>75.488400125803196</v>
      </c>
      <c r="CU34" s="34">
        <f t="shared" si="34"/>
        <v>498.1345</v>
      </c>
      <c r="CV34" s="110">
        <f t="shared" si="35"/>
        <v>0.15154220421553455</v>
      </c>
      <c r="CW34" s="31">
        <v>2</v>
      </c>
      <c r="CX34" s="36"/>
      <c r="CY34" s="31"/>
      <c r="CZ34" s="31"/>
      <c r="DA34" s="31"/>
      <c r="DB34" s="31"/>
    </row>
    <row r="35" spans="1:106" x14ac:dyDescent="0.2">
      <c r="A35" s="30" t="s">
        <v>140</v>
      </c>
      <c r="B35" s="30" t="s">
        <v>142</v>
      </c>
      <c r="C35" s="31" t="s">
        <v>141</v>
      </c>
      <c r="D35" s="54">
        <v>7.50337821578586</v>
      </c>
      <c r="E35" s="54">
        <v>6.4319767340256897</v>
      </c>
      <c r="F35" s="54">
        <v>5.8389919135093198</v>
      </c>
      <c r="G35" s="54">
        <v>15.8318859064638</v>
      </c>
      <c r="H35" s="54">
        <v>16.4654440740367</v>
      </c>
      <c r="I35" s="54">
        <v>15.752738318878899</v>
      </c>
      <c r="J35" s="54">
        <v>6.04584558149205</v>
      </c>
      <c r="K35" s="54">
        <v>5.0059677764712998</v>
      </c>
      <c r="L35" s="54">
        <v>4.0178514485388401</v>
      </c>
      <c r="M35" s="54">
        <v>16.015087911963199</v>
      </c>
      <c r="N35" s="54">
        <v>15.241616102161201</v>
      </c>
      <c r="O35" s="54">
        <v>14.491465340318101</v>
      </c>
      <c r="P35" s="54">
        <v>7.2065444788999597</v>
      </c>
      <c r="Q35" s="54">
        <v>8.4771055297453302</v>
      </c>
      <c r="R35" s="54">
        <v>5.5020668541602298</v>
      </c>
      <c r="S35" s="54">
        <v>17.558044907318301</v>
      </c>
      <c r="T35" s="54">
        <v>17.680192378260301</v>
      </c>
      <c r="U35" s="54">
        <v>14.9185798607246</v>
      </c>
      <c r="V35" s="54">
        <v>15.133607610783701</v>
      </c>
      <c r="W35" s="54">
        <v>15.4725094668054</v>
      </c>
      <c r="X35" s="54">
        <v>10.9314324777369</v>
      </c>
      <c r="Y35" s="54">
        <v>13.5306861035727</v>
      </c>
      <c r="Z35" s="54">
        <v>13.2669957801228</v>
      </c>
      <c r="AA35" s="54">
        <v>14.2306635862561</v>
      </c>
      <c r="AB35" s="54">
        <v>14.347160659912999</v>
      </c>
      <c r="AC35" s="54">
        <v>14.6125370007538</v>
      </c>
      <c r="AD35" s="54">
        <v>18.5069066514097</v>
      </c>
      <c r="AE35" s="54">
        <v>19.382671324461601</v>
      </c>
      <c r="AF35" s="32">
        <f t="shared" ref="AF35:AF66" si="39">STDEV(D35:AE35)</f>
        <v>4.7250377057916344</v>
      </c>
      <c r="AG35" s="32">
        <f t="shared" ref="AG35:AG66" si="40">AVERAGE(D35:AE35)</f>
        <v>12.478569785520335</v>
      </c>
      <c r="AH35" s="33">
        <f t="shared" ref="AH35:AH66" si="41">AF35/AG35</f>
        <v>0.37865218426509029</v>
      </c>
      <c r="AI35" s="34">
        <f t="shared" ref="AI35:AI66" si="42">STDEVA(D35:I35)</f>
        <v>5.1957901872331886</v>
      </c>
      <c r="AJ35" s="34">
        <f t="shared" ref="AJ35:AJ66" si="43">AVERAGE(D35:I35)</f>
        <v>11.304069193783377</v>
      </c>
      <c r="AK35" s="36">
        <f t="shared" ref="AK35:AK66" si="44">AI35/AJ35</f>
        <v>0.45963892277752427</v>
      </c>
      <c r="AL35" s="34">
        <f t="shared" ref="AL35:AL66" si="45">STDEVA(J35:O35)</f>
        <v>5.6582577479059761</v>
      </c>
      <c r="AM35" s="34">
        <f t="shared" ref="AM35:AM66" si="46">AVERAGE(J35:O35)</f>
        <v>10.136305693490781</v>
      </c>
      <c r="AN35" s="36">
        <f t="shared" ref="AN35:AN66" si="47">AL35/AM35</f>
        <v>0.55821695980810171</v>
      </c>
      <c r="AO35" s="34">
        <f t="shared" ref="AO35:AO66" si="48">STDEVA(P35:U35)</f>
        <v>5.4628499871433833</v>
      </c>
      <c r="AP35" s="34">
        <f t="shared" ref="AP35:AP66" si="49">AVERAGE(P35:U35)</f>
        <v>11.890422334851456</v>
      </c>
      <c r="AQ35" s="36">
        <f t="shared" ref="AQ35:AQ66" si="50">AO35/AP35</f>
        <v>0.45943279669145826</v>
      </c>
      <c r="AR35" s="34">
        <f t="shared" ref="AR35:AR66" si="51">STDEVA(V35:AA35)</f>
        <v>1.633244452845598</v>
      </c>
      <c r="AS35" s="34">
        <f t="shared" ref="AS35:AS66" si="52">AVERAGE(V35:AA35)</f>
        <v>13.760982504212933</v>
      </c>
      <c r="AT35" s="35">
        <f t="shared" ref="AT35:AT66" si="53">AR35/AS35</f>
        <v>0.11868661647855298</v>
      </c>
      <c r="AU35" s="34">
        <f t="shared" ref="AU35:AU66" si="54">STDEVA(AB35:AE35)</f>
        <v>2.6047638916282678</v>
      </c>
      <c r="AV35" s="34">
        <f t="shared" ref="AV35:AV66" si="55">AVERAGE(AB35:AE35)</f>
        <v>16.712318909134524</v>
      </c>
      <c r="AW35" s="36">
        <f t="shared" ref="AW35:AW66" si="56">AU35/AV35</f>
        <v>0.15585891495910664</v>
      </c>
      <c r="AX35" s="54">
        <v>3549.1669999999999</v>
      </c>
      <c r="AY35" s="34">
        <v>-0.49178450000000001</v>
      </c>
      <c r="AZ35" s="34">
        <v>9.9823129999999996E-2</v>
      </c>
      <c r="BA35" s="34">
        <v>6.0359760000000001E-7</v>
      </c>
      <c r="BB35" s="34">
        <v>1.81425E-6</v>
      </c>
      <c r="BC35" s="54">
        <v>2832.5729999999999</v>
      </c>
      <c r="BD35" s="54">
        <v>2445.3464600000002</v>
      </c>
      <c r="BE35" s="54">
        <v>2598.989</v>
      </c>
      <c r="BF35" s="54">
        <v>4042.8829999999998</v>
      </c>
      <c r="BG35" s="54">
        <v>4262.24</v>
      </c>
      <c r="BH35" s="54">
        <v>4166.3149999999996</v>
      </c>
      <c r="BI35" s="54">
        <v>2734.973</v>
      </c>
      <c r="BJ35" s="54">
        <v>2448.069</v>
      </c>
      <c r="BK35" s="54">
        <v>2101.8139999999999</v>
      </c>
      <c r="BL35" s="54">
        <v>4131.5959999999995</v>
      </c>
      <c r="BM35" s="54">
        <v>3922.4780000000001</v>
      </c>
      <c r="BN35" s="54">
        <v>3643.43</v>
      </c>
      <c r="BO35" s="54">
        <v>2452.3150000000001</v>
      </c>
      <c r="BP35" s="54">
        <v>2821.0619999999999</v>
      </c>
      <c r="BQ35" s="54">
        <v>2088.3679999999999</v>
      </c>
      <c r="BR35" s="54">
        <v>4687.1310000000003</v>
      </c>
      <c r="BS35" s="54">
        <v>4736.5010000000002</v>
      </c>
      <c r="BT35" s="54">
        <v>3835.06</v>
      </c>
      <c r="BU35" s="54">
        <v>4506.5479999999998</v>
      </c>
      <c r="BV35" s="54">
        <v>4620.2120000000004</v>
      </c>
      <c r="BW35" s="54">
        <v>3225.1640000000002</v>
      </c>
      <c r="BX35" s="54">
        <v>3624.2559999999999</v>
      </c>
      <c r="BY35" s="54">
        <v>3610.9720000000002</v>
      </c>
      <c r="BZ35" s="54">
        <v>3883.7150000000001</v>
      </c>
      <c r="CA35" s="54">
        <v>3400.83</v>
      </c>
      <c r="CB35" s="54">
        <v>3479.9630000000002</v>
      </c>
      <c r="CC35" s="54">
        <v>4508.6880000000001</v>
      </c>
      <c r="CD35" s="54">
        <v>4565.183</v>
      </c>
      <c r="CE35" s="32">
        <f t="shared" ref="CE35:CE66" si="57">STDEV(BC35:CD35)</f>
        <v>842.15211515613601</v>
      </c>
      <c r="CF35" s="32">
        <f t="shared" ref="CF35:CF66" si="58">AVERAGE(BC35:CD35)</f>
        <v>3549.1669450000004</v>
      </c>
      <c r="CG35" s="33">
        <f t="shared" ref="CG35:CG66" si="59">CE35/CF35</f>
        <v>0.23728162924050222</v>
      </c>
      <c r="CH35" s="34">
        <f t="shared" ref="CH35:CH66" si="60">STDEVA(BC35:BH35)</f>
        <v>850.70626787778701</v>
      </c>
      <c r="CI35" s="34">
        <f t="shared" ref="CI35:CI66" si="61">AVERAGE(BC35:BH35)</f>
        <v>3391.3910766666668</v>
      </c>
      <c r="CJ35" s="36">
        <f t="shared" ref="CJ35:CJ66" si="62">CH35/CI35</f>
        <v>0.2508428690901463</v>
      </c>
      <c r="CK35" s="34">
        <f t="shared" ref="CK35:CK66" si="63">STDEVA(BI35:BN35)</f>
        <v>844.54058924593085</v>
      </c>
      <c r="CL35" s="34">
        <f t="shared" ref="CL35:CL66" si="64">AVERAGE(BI35:BN35)</f>
        <v>3163.7266666666669</v>
      </c>
      <c r="CM35" s="36">
        <f t="shared" ref="CM35:CM66" si="65">CK35/CL35</f>
        <v>0.26694486541586948</v>
      </c>
      <c r="CN35" s="34">
        <f t="shared" ref="CN35:CN66" si="66">STDEVA(BO35:BT35)</f>
        <v>1146.9763871234222</v>
      </c>
      <c r="CO35" s="34">
        <f t="shared" ref="CO35:CO66" si="67">AVERAGE(BO35:BT35)</f>
        <v>3436.7395000000001</v>
      </c>
      <c r="CP35" s="36">
        <f t="shared" ref="CP35:CP66" si="68">CN35/CO35</f>
        <v>0.33373969342844351</v>
      </c>
      <c r="CQ35" s="34">
        <f t="shared" ref="CQ35:CQ66" si="69">STDEVA(BU35:BZ35)</f>
        <v>547.90684349455114</v>
      </c>
      <c r="CR35" s="34">
        <f t="shared" ref="CR35:CR66" si="70">AVERAGE(BU35:BZ35)</f>
        <v>3911.8111666666668</v>
      </c>
      <c r="CS35" s="35">
        <f t="shared" ref="CS35:CS66" si="71">CQ35/CR35</f>
        <v>0.14006474754287121</v>
      </c>
      <c r="CT35" s="34">
        <f t="shared" ref="CT35:CT66" si="72">STDEVA(CA35:CD35)</f>
        <v>634.33026016368467</v>
      </c>
      <c r="CU35" s="34">
        <f t="shared" ref="CU35:CU66" si="73">AVERAGE(CA35:CD35)</f>
        <v>3988.6660000000002</v>
      </c>
      <c r="CV35" s="110">
        <f t="shared" ref="CV35:CV66" si="74">CT35/CU35</f>
        <v>0.15903318557224011</v>
      </c>
      <c r="CW35" s="31">
        <v>2</v>
      </c>
      <c r="CX35" s="36"/>
      <c r="CY35" s="31"/>
      <c r="CZ35" s="31"/>
      <c r="DA35" s="31"/>
      <c r="DB35" s="31"/>
    </row>
    <row r="36" spans="1:106" x14ac:dyDescent="0.2">
      <c r="A36" s="30" t="s">
        <v>161</v>
      </c>
      <c r="B36" s="30" t="s">
        <v>163</v>
      </c>
      <c r="C36" s="31" t="s">
        <v>162</v>
      </c>
      <c r="D36" s="54">
        <v>0.330484126928416</v>
      </c>
      <c r="E36" s="54">
        <v>0.27904990574988497</v>
      </c>
      <c r="F36" s="54">
        <v>0.23931334900671</v>
      </c>
      <c r="G36" s="54">
        <v>0.55435394428395002</v>
      </c>
      <c r="H36" s="54">
        <v>0.42179483141200103</v>
      </c>
      <c r="I36" s="54">
        <v>0.46376115444284699</v>
      </c>
      <c r="J36" s="54">
        <v>0.42392087475042201</v>
      </c>
      <c r="K36" s="54">
        <v>0.39631295101747099</v>
      </c>
      <c r="L36" s="54">
        <v>0.30376390234989298</v>
      </c>
      <c r="M36" s="54">
        <v>0.61431972533666102</v>
      </c>
      <c r="N36" s="54">
        <v>0.56522434086225704</v>
      </c>
      <c r="O36" s="54">
        <v>0.66521178575690898</v>
      </c>
      <c r="P36" s="54">
        <v>0.16290490691869999</v>
      </c>
      <c r="Q36" s="54">
        <v>0.22978409604380301</v>
      </c>
      <c r="R36" s="54">
        <v>0.16465408993348099</v>
      </c>
      <c r="S36" s="54">
        <v>0.47528336403508098</v>
      </c>
      <c r="T36" s="54">
        <v>0.36650648656452001</v>
      </c>
      <c r="U36" s="54">
        <v>0.49401616514632701</v>
      </c>
      <c r="V36" s="54">
        <v>0.409280389515014</v>
      </c>
      <c r="W36" s="54">
        <v>0.46914567319662598</v>
      </c>
      <c r="X36" s="54">
        <v>0.353806187186194</v>
      </c>
      <c r="Y36" s="54">
        <v>0.30369108190866601</v>
      </c>
      <c r="Z36" s="54">
        <v>0.29913175120942298</v>
      </c>
      <c r="AA36" s="54">
        <v>0.32313685893345401</v>
      </c>
      <c r="AB36" s="54">
        <v>1.1536756377436299</v>
      </c>
      <c r="AC36" s="54">
        <v>0.91559328613755098</v>
      </c>
      <c r="AD36" s="54">
        <v>0.51308007789408605</v>
      </c>
      <c r="AE36" s="54">
        <v>0.48218844117156401</v>
      </c>
      <c r="AF36" s="32">
        <f t="shared" si="39"/>
        <v>0.21255576792770065</v>
      </c>
      <c r="AG36" s="32">
        <f t="shared" si="40"/>
        <v>0.44190676376555504</v>
      </c>
      <c r="AH36" s="33">
        <f t="shared" si="41"/>
        <v>0.48099686485103887</v>
      </c>
      <c r="AI36" s="34">
        <f t="shared" si="42"/>
        <v>0.11965344294658047</v>
      </c>
      <c r="AJ36" s="34">
        <f t="shared" si="43"/>
        <v>0.3814595519706348</v>
      </c>
      <c r="AK36" s="36">
        <f t="shared" si="44"/>
        <v>0.31367268778156465</v>
      </c>
      <c r="AL36" s="34">
        <f t="shared" si="45"/>
        <v>0.14106953513425313</v>
      </c>
      <c r="AM36" s="34">
        <f t="shared" si="46"/>
        <v>0.49479226334560217</v>
      </c>
      <c r="AN36" s="36">
        <f t="shared" si="47"/>
        <v>0.28510861140065763</v>
      </c>
      <c r="AO36" s="34">
        <f t="shared" si="48"/>
        <v>0.15059041789856673</v>
      </c>
      <c r="AP36" s="34">
        <f t="shared" si="49"/>
        <v>0.31552485144031867</v>
      </c>
      <c r="AQ36" s="36">
        <f t="shared" si="50"/>
        <v>0.47726959449040673</v>
      </c>
      <c r="AR36" s="34">
        <f t="shared" si="51"/>
        <v>6.7251293484299007E-2</v>
      </c>
      <c r="AS36" s="34">
        <f t="shared" si="52"/>
        <v>0.35969865699156278</v>
      </c>
      <c r="AT36" s="36">
        <f t="shared" si="53"/>
        <v>0.18696565076659843</v>
      </c>
      <c r="AU36" s="34">
        <f t="shared" si="54"/>
        <v>0.32516045632314095</v>
      </c>
      <c r="AV36" s="34">
        <f t="shared" si="55"/>
        <v>0.76613436073670771</v>
      </c>
      <c r="AW36" s="36">
        <f t="shared" si="56"/>
        <v>0.42441701219414002</v>
      </c>
      <c r="AX36" s="54">
        <v>131.65110000000001</v>
      </c>
      <c r="AY36" s="34">
        <v>9.0157029999999999E-2</v>
      </c>
      <c r="AZ36" s="34">
        <v>0.14456500999999999</v>
      </c>
      <c r="BA36" s="34">
        <v>0.52222120000000005</v>
      </c>
      <c r="BB36" s="34">
        <v>0.59615669999999998</v>
      </c>
      <c r="BC36" s="54">
        <v>127.0321</v>
      </c>
      <c r="BD36" s="54">
        <v>108.0231</v>
      </c>
      <c r="BE36" s="54">
        <v>108.4607</v>
      </c>
      <c r="BF36" s="54">
        <v>144.13999999999999</v>
      </c>
      <c r="BG36" s="54">
        <v>111.1743</v>
      </c>
      <c r="BH36" s="54">
        <v>124.8904</v>
      </c>
      <c r="BI36" s="54">
        <v>195.2629</v>
      </c>
      <c r="BJ36" s="54">
        <v>197.3389</v>
      </c>
      <c r="BK36" s="54">
        <v>161.7988</v>
      </c>
      <c r="BL36" s="54">
        <v>161.36959999999999</v>
      </c>
      <c r="BM36" s="54">
        <v>148.11160000000001</v>
      </c>
      <c r="BN36" s="54">
        <v>170.29300000000001</v>
      </c>
      <c r="BO36" s="54">
        <v>56.444560000000003</v>
      </c>
      <c r="BP36" s="54">
        <v>77.861680000000007</v>
      </c>
      <c r="BQ36" s="54">
        <v>63.634500000000003</v>
      </c>
      <c r="BR36" s="54">
        <v>129.18809999999999</v>
      </c>
      <c r="BS36" s="54">
        <v>99.974940000000004</v>
      </c>
      <c r="BT36" s="54">
        <v>129.30779999999999</v>
      </c>
      <c r="BU36" s="54">
        <v>124.09699999999999</v>
      </c>
      <c r="BV36" s="54">
        <v>142.6421</v>
      </c>
      <c r="BW36" s="54">
        <v>106.2867</v>
      </c>
      <c r="BX36" s="54">
        <v>82.826620000000005</v>
      </c>
      <c r="BY36" s="54">
        <v>82.89967</v>
      </c>
      <c r="BZ36" s="54">
        <v>89.794049999999999</v>
      </c>
      <c r="CA36" s="54">
        <v>278.44639999999998</v>
      </c>
      <c r="CB36" s="54">
        <v>222.01910000000001</v>
      </c>
      <c r="CC36" s="54">
        <v>127.27419999999999</v>
      </c>
      <c r="CD36" s="54">
        <v>115.6379</v>
      </c>
      <c r="CE36" s="32">
        <f t="shared" si="57"/>
        <v>49.129856569741563</v>
      </c>
      <c r="CF36" s="32">
        <f t="shared" si="58"/>
        <v>131.65109714285714</v>
      </c>
      <c r="CG36" s="33">
        <f t="shared" si="59"/>
        <v>0.37318227979847224</v>
      </c>
      <c r="CH36" s="34">
        <f t="shared" si="60"/>
        <v>14.200658133340111</v>
      </c>
      <c r="CI36" s="34">
        <f t="shared" si="61"/>
        <v>120.62009999999999</v>
      </c>
      <c r="CJ36" s="35">
        <f t="shared" si="62"/>
        <v>0.11773044569968116</v>
      </c>
      <c r="CK36" s="34">
        <f t="shared" si="63"/>
        <v>19.864911106135001</v>
      </c>
      <c r="CL36" s="34">
        <f t="shared" si="64"/>
        <v>172.36246666666671</v>
      </c>
      <c r="CM36" s="35">
        <f t="shared" si="65"/>
        <v>0.11525079380856117</v>
      </c>
      <c r="CN36" s="34">
        <f t="shared" si="66"/>
        <v>31.949540571668759</v>
      </c>
      <c r="CO36" s="34">
        <f t="shared" si="67"/>
        <v>92.735263333333322</v>
      </c>
      <c r="CP36" s="36">
        <f t="shared" si="68"/>
        <v>0.34452418015817099</v>
      </c>
      <c r="CQ36" s="34">
        <f t="shared" si="69"/>
        <v>24.471333006680361</v>
      </c>
      <c r="CR36" s="34">
        <f t="shared" si="70"/>
        <v>104.75768999999998</v>
      </c>
      <c r="CS36" s="36">
        <f t="shared" si="71"/>
        <v>0.23359939501033639</v>
      </c>
      <c r="CT36" s="34">
        <f t="shared" si="72"/>
        <v>77.981109452610397</v>
      </c>
      <c r="CU36" s="34">
        <f t="shared" si="73"/>
        <v>185.84440000000001</v>
      </c>
      <c r="CV36" s="110">
        <f t="shared" si="74"/>
        <v>0.41960430043956337</v>
      </c>
      <c r="CW36" s="31">
        <v>2</v>
      </c>
      <c r="CX36" s="36"/>
      <c r="CY36" s="31"/>
      <c r="CZ36" s="31"/>
      <c r="DA36" s="31"/>
      <c r="DB36" s="31"/>
    </row>
    <row r="37" spans="1:106" x14ac:dyDescent="0.2">
      <c r="A37" s="30" t="s">
        <v>173</v>
      </c>
      <c r="B37" s="30" t="s">
        <v>175</v>
      </c>
      <c r="C37" s="31" t="s">
        <v>174</v>
      </c>
      <c r="D37" s="54">
        <v>0.21358989339895601</v>
      </c>
      <c r="E37" s="54">
        <v>0.27041839369582799</v>
      </c>
      <c r="F37" s="54">
        <v>0.141929507296294</v>
      </c>
      <c r="G37" s="54">
        <v>0.46589063922549701</v>
      </c>
      <c r="H37" s="54">
        <v>0.429461958378276</v>
      </c>
      <c r="I37" s="54">
        <v>0.39411607897189999</v>
      </c>
      <c r="J37" s="54">
        <v>0.249749648188066</v>
      </c>
      <c r="K37" s="54">
        <v>0.22586543808312601</v>
      </c>
      <c r="L37" s="54">
        <v>0.15158520054466701</v>
      </c>
      <c r="M37" s="54">
        <v>0.50183807706182704</v>
      </c>
      <c r="N37" s="54">
        <v>0.41167056087024101</v>
      </c>
      <c r="O37" s="54">
        <v>0.416705183411131</v>
      </c>
      <c r="P37" s="54">
        <v>0.13226912819008199</v>
      </c>
      <c r="Q37" s="54">
        <v>0.163422799667087</v>
      </c>
      <c r="R37" s="54">
        <v>0.100610491526738</v>
      </c>
      <c r="S37" s="54">
        <v>0.51179505879326703</v>
      </c>
      <c r="T37" s="54">
        <v>0.500628769048855</v>
      </c>
      <c r="U37" s="54">
        <v>0.47314516094238301</v>
      </c>
      <c r="V37" s="54">
        <v>0.96723084427675998</v>
      </c>
      <c r="W37" s="54">
        <v>0.96817116422001503</v>
      </c>
      <c r="X37" s="54">
        <v>0.45603432763306201</v>
      </c>
      <c r="Y37" s="54">
        <v>0.55319497864336398</v>
      </c>
      <c r="Z37" s="54">
        <v>0.40655539820361097</v>
      </c>
      <c r="AA37" s="54">
        <v>0.445071832888767</v>
      </c>
      <c r="AB37" s="54">
        <v>0.52035397349631096</v>
      </c>
      <c r="AC37" s="54">
        <v>0.66096805418637095</v>
      </c>
      <c r="AD37" s="54">
        <v>0.48179609713399502</v>
      </c>
      <c r="AE37" s="54">
        <v>0.64239946941086301</v>
      </c>
      <c r="AF37" s="32">
        <f t="shared" si="39"/>
        <v>0.21942135799149684</v>
      </c>
      <c r="AG37" s="32">
        <f t="shared" si="40"/>
        <v>0.42344529026383354</v>
      </c>
      <c r="AH37" s="33">
        <f t="shared" si="41"/>
        <v>0.51818112761340029</v>
      </c>
      <c r="AI37" s="34">
        <f t="shared" si="42"/>
        <v>0.12980463951538251</v>
      </c>
      <c r="AJ37" s="34">
        <f t="shared" si="43"/>
        <v>0.31923441182779183</v>
      </c>
      <c r="AK37" s="36">
        <f t="shared" si="44"/>
        <v>0.40661230339229365</v>
      </c>
      <c r="AL37" s="34">
        <f t="shared" si="45"/>
        <v>0.13619628502231185</v>
      </c>
      <c r="AM37" s="34">
        <f t="shared" si="46"/>
        <v>0.32623568469317638</v>
      </c>
      <c r="AN37" s="36">
        <f t="shared" si="47"/>
        <v>0.41747819571118966</v>
      </c>
      <c r="AO37" s="34">
        <f t="shared" si="48"/>
        <v>0.20025698248796231</v>
      </c>
      <c r="AP37" s="34">
        <f t="shared" si="49"/>
        <v>0.31364523469473538</v>
      </c>
      <c r="AQ37" s="36">
        <f t="shared" si="50"/>
        <v>0.63848246469572034</v>
      </c>
      <c r="AR37" s="34">
        <f t="shared" si="51"/>
        <v>0.26394291256002095</v>
      </c>
      <c r="AS37" s="34">
        <f t="shared" si="52"/>
        <v>0.63270975764426318</v>
      </c>
      <c r="AT37" s="36">
        <f t="shared" si="53"/>
        <v>0.41716270275765382</v>
      </c>
      <c r="AU37" s="34">
        <f t="shared" si="54"/>
        <v>8.8691862794807799E-2</v>
      </c>
      <c r="AV37" s="34">
        <f t="shared" si="55"/>
        <v>0.57637939855688503</v>
      </c>
      <c r="AW37" s="36">
        <f t="shared" si="56"/>
        <v>0.15387757268367125</v>
      </c>
      <c r="AX37" s="54">
        <v>124.9106</v>
      </c>
      <c r="AY37" s="34">
        <v>-0.22437000000000001</v>
      </c>
      <c r="AZ37" s="34">
        <v>0.19998541</v>
      </c>
      <c r="BA37" s="34">
        <v>0.23484769999999999</v>
      </c>
      <c r="BB37" s="34">
        <v>0.30174909999999999</v>
      </c>
      <c r="BC37" s="54">
        <v>83.059479999999994</v>
      </c>
      <c r="BD37" s="54">
        <v>105.905</v>
      </c>
      <c r="BE37" s="54">
        <v>65.076400000000007</v>
      </c>
      <c r="BF37" s="54">
        <v>122.5538</v>
      </c>
      <c r="BG37" s="54">
        <v>114.5179</v>
      </c>
      <c r="BH37" s="54">
        <v>107.3753</v>
      </c>
      <c r="BI37" s="54">
        <v>116.3818</v>
      </c>
      <c r="BJ37" s="54">
        <v>113.78100000000001</v>
      </c>
      <c r="BK37" s="54">
        <v>81.684849999999997</v>
      </c>
      <c r="BL37" s="54">
        <v>133.36330000000001</v>
      </c>
      <c r="BM37" s="54">
        <v>109.1349</v>
      </c>
      <c r="BN37" s="54">
        <v>107.92230000000001</v>
      </c>
      <c r="BO37" s="54">
        <v>46.365180000000002</v>
      </c>
      <c r="BP37" s="54">
        <v>56.02243</v>
      </c>
      <c r="BQ37" s="54">
        <v>39.337690000000002</v>
      </c>
      <c r="BR37" s="54">
        <v>140.738</v>
      </c>
      <c r="BS37" s="54">
        <v>138.15629999999999</v>
      </c>
      <c r="BT37" s="54">
        <v>125.292</v>
      </c>
      <c r="BU37" s="54">
        <v>296.69889999999998</v>
      </c>
      <c r="BV37" s="54">
        <v>297.80889999999999</v>
      </c>
      <c r="BW37" s="54">
        <v>138.59790000000001</v>
      </c>
      <c r="BX37" s="54">
        <v>152.63759999999999</v>
      </c>
      <c r="BY37" s="54">
        <v>113.9871</v>
      </c>
      <c r="BZ37" s="54">
        <v>125.1229</v>
      </c>
      <c r="CA37" s="54">
        <v>127.0581</v>
      </c>
      <c r="CB37" s="54">
        <v>162.14879999999999</v>
      </c>
      <c r="CC37" s="54">
        <v>120.9105</v>
      </c>
      <c r="CD37" s="54">
        <v>155.85980000000001</v>
      </c>
      <c r="CE37" s="32">
        <f t="shared" si="57"/>
        <v>57.830333413996179</v>
      </c>
      <c r="CF37" s="32">
        <f t="shared" si="58"/>
        <v>124.9106475</v>
      </c>
      <c r="CG37" s="33">
        <f t="shared" si="59"/>
        <v>0.4629736101079468</v>
      </c>
      <c r="CH37" s="34">
        <f t="shared" si="60"/>
        <v>21.51727380635381</v>
      </c>
      <c r="CI37" s="34">
        <f t="shared" si="61"/>
        <v>99.747979999999998</v>
      </c>
      <c r="CJ37" s="36">
        <f t="shared" si="62"/>
        <v>0.21571638650079741</v>
      </c>
      <c r="CK37" s="34">
        <f t="shared" si="63"/>
        <v>16.773924147609154</v>
      </c>
      <c r="CL37" s="34">
        <f t="shared" si="64"/>
        <v>110.37802500000002</v>
      </c>
      <c r="CM37" s="36">
        <f t="shared" si="65"/>
        <v>0.15196796778714922</v>
      </c>
      <c r="CN37" s="34">
        <f t="shared" si="66"/>
        <v>48.493746131510036</v>
      </c>
      <c r="CO37" s="34">
        <f t="shared" si="67"/>
        <v>90.985266666666675</v>
      </c>
      <c r="CP37" s="36">
        <f t="shared" si="68"/>
        <v>0.5329846018825396</v>
      </c>
      <c r="CQ37" s="34">
        <f t="shared" si="69"/>
        <v>86.016627442134677</v>
      </c>
      <c r="CR37" s="34">
        <f t="shared" si="70"/>
        <v>187.47555</v>
      </c>
      <c r="CS37" s="36">
        <f t="shared" si="71"/>
        <v>0.45881517585698339</v>
      </c>
      <c r="CT37" s="34">
        <f t="shared" si="72"/>
        <v>20.535113451354288</v>
      </c>
      <c r="CU37" s="34">
        <f t="shared" si="73"/>
        <v>141.49430000000001</v>
      </c>
      <c r="CV37" s="109">
        <f t="shared" si="74"/>
        <v>0.14513032292717296</v>
      </c>
      <c r="CW37" s="31">
        <v>1</v>
      </c>
      <c r="CX37" s="36"/>
      <c r="CY37" s="31"/>
      <c r="CZ37" s="31"/>
      <c r="DA37" s="31"/>
      <c r="DB37" s="31"/>
    </row>
    <row r="38" spans="1:106" x14ac:dyDescent="0.2">
      <c r="A38" s="30" t="s">
        <v>113</v>
      </c>
      <c r="B38" s="30" t="s">
        <v>115</v>
      </c>
      <c r="C38" s="31" t="s">
        <v>114</v>
      </c>
      <c r="D38" s="54">
        <v>5.2420992826705799</v>
      </c>
      <c r="E38" s="54">
        <v>4.6932154699360504</v>
      </c>
      <c r="F38" s="54">
        <v>4.1178952201822803</v>
      </c>
      <c r="G38" s="54">
        <v>9.6614893800277795</v>
      </c>
      <c r="H38" s="54">
        <v>10.2595098168929</v>
      </c>
      <c r="I38" s="54">
        <v>10.587912080535</v>
      </c>
      <c r="J38" s="54">
        <v>3.8781431798163899</v>
      </c>
      <c r="K38" s="54">
        <v>2.95925588566362</v>
      </c>
      <c r="L38" s="54">
        <v>2.7049085045935</v>
      </c>
      <c r="M38" s="54">
        <v>10.5322469394929</v>
      </c>
      <c r="N38" s="54">
        <v>9.5698823688977406</v>
      </c>
      <c r="O38" s="54">
        <v>9.2867789400614402</v>
      </c>
      <c r="P38" s="54">
        <v>4.6913451328029403</v>
      </c>
      <c r="Q38" s="54">
        <v>4.6406873685765504</v>
      </c>
      <c r="R38" s="54">
        <v>3.2410614281986798</v>
      </c>
      <c r="S38" s="54">
        <v>9.5504790525553407</v>
      </c>
      <c r="T38" s="54">
        <v>9.26843729858785</v>
      </c>
      <c r="U38" s="54">
        <v>10.705147052795301</v>
      </c>
      <c r="V38" s="54">
        <v>7.2248717638036899</v>
      </c>
      <c r="W38" s="54">
        <v>6.8703788856060202</v>
      </c>
      <c r="X38" s="54">
        <v>6.7014753786035204</v>
      </c>
      <c r="Y38" s="54">
        <v>9.5018172533722502</v>
      </c>
      <c r="Z38" s="54">
        <v>9.0891790139870992</v>
      </c>
      <c r="AA38" s="54">
        <v>9.1385749462742893</v>
      </c>
      <c r="AB38" s="54">
        <v>6.6927864705696303</v>
      </c>
      <c r="AC38" s="54">
        <v>6.0479920359215997</v>
      </c>
      <c r="AD38" s="54">
        <v>8.8801430785893896</v>
      </c>
      <c r="AE38" s="54">
        <v>9.7657249829235599</v>
      </c>
      <c r="AF38" s="32">
        <f t="shared" si="39"/>
        <v>2.6586593418868332</v>
      </c>
      <c r="AG38" s="32">
        <f t="shared" si="40"/>
        <v>7.3394085075692104</v>
      </c>
      <c r="AH38" s="33">
        <f t="shared" si="41"/>
        <v>0.36224436058368048</v>
      </c>
      <c r="AI38" s="34">
        <f t="shared" si="42"/>
        <v>3.0399001061182767</v>
      </c>
      <c r="AJ38" s="34">
        <f t="shared" si="43"/>
        <v>7.4270202083740982</v>
      </c>
      <c r="AK38" s="36">
        <f t="shared" si="44"/>
        <v>0.40930279181019796</v>
      </c>
      <c r="AL38" s="34">
        <f t="shared" si="45"/>
        <v>3.6677585248761915</v>
      </c>
      <c r="AM38" s="34">
        <f t="shared" si="46"/>
        <v>6.4885359697542659</v>
      </c>
      <c r="AN38" s="36">
        <f t="shared" si="47"/>
        <v>0.56526750286553429</v>
      </c>
      <c r="AO38" s="34">
        <f t="shared" si="48"/>
        <v>3.1750009504023509</v>
      </c>
      <c r="AP38" s="34">
        <f t="shared" si="49"/>
        <v>7.016192888919444</v>
      </c>
      <c r="AQ38" s="36">
        <f t="shared" si="50"/>
        <v>0.45252475247888019</v>
      </c>
      <c r="AR38" s="34">
        <f t="shared" si="51"/>
        <v>1.2849115093706229</v>
      </c>
      <c r="AS38" s="34">
        <f t="shared" si="52"/>
        <v>8.0877162069411455</v>
      </c>
      <c r="AT38" s="36">
        <f t="shared" si="53"/>
        <v>0.15887198270729003</v>
      </c>
      <c r="AU38" s="34">
        <f t="shared" si="54"/>
        <v>1.762340134529959</v>
      </c>
      <c r="AV38" s="34">
        <f t="shared" si="55"/>
        <v>7.8466616420010453</v>
      </c>
      <c r="AW38" s="36">
        <f t="shared" si="56"/>
        <v>0.22459744219078234</v>
      </c>
      <c r="AX38" s="54">
        <v>1335.4839999999999</v>
      </c>
      <c r="AY38" s="34">
        <v>-0.57468269999999999</v>
      </c>
      <c r="AZ38" s="34">
        <v>6.4262639999999996E-2</v>
      </c>
      <c r="BA38" s="34">
        <v>3.2479599999999998E-19</v>
      </c>
      <c r="BB38" s="34">
        <v>3.1200140000000001E-18</v>
      </c>
      <c r="BC38" s="54">
        <v>1254.442</v>
      </c>
      <c r="BD38" s="54">
        <v>1131.0654099999999</v>
      </c>
      <c r="BE38" s="54">
        <v>1161.885</v>
      </c>
      <c r="BF38" s="54">
        <v>1563.954</v>
      </c>
      <c r="BG38" s="54">
        <v>1683.4970000000001</v>
      </c>
      <c r="BH38" s="54">
        <v>1775.12</v>
      </c>
      <c r="BI38" s="54">
        <v>1112.0930000000001</v>
      </c>
      <c r="BJ38" s="54">
        <v>917.35929999999996</v>
      </c>
      <c r="BK38" s="54">
        <v>896.96249999999998</v>
      </c>
      <c r="BL38" s="54">
        <v>1722.3869999999999</v>
      </c>
      <c r="BM38" s="54">
        <v>1561.1959999999999</v>
      </c>
      <c r="BN38" s="54">
        <v>1480.078</v>
      </c>
      <c r="BO38" s="54">
        <v>1011.97</v>
      </c>
      <c r="BP38" s="54">
        <v>978.96820000000002</v>
      </c>
      <c r="BQ38" s="54">
        <v>779.81179999999995</v>
      </c>
      <c r="BR38" s="54">
        <v>1616.134</v>
      </c>
      <c r="BS38" s="54">
        <v>1573.9770000000001</v>
      </c>
      <c r="BT38" s="54">
        <v>1744.45</v>
      </c>
      <c r="BU38" s="54">
        <v>1363.807</v>
      </c>
      <c r="BV38" s="54">
        <v>1300.4780000000001</v>
      </c>
      <c r="BW38" s="54">
        <v>1253.3330000000001</v>
      </c>
      <c r="BX38" s="54">
        <v>1613.3440000000001</v>
      </c>
      <c r="BY38" s="54">
        <v>1568.1849999999999</v>
      </c>
      <c r="BZ38" s="54">
        <v>1580.9639999999999</v>
      </c>
      <c r="CA38" s="54">
        <v>1005.651</v>
      </c>
      <c r="CB38" s="54">
        <v>913.02250000000004</v>
      </c>
      <c r="CC38" s="54">
        <v>1371.3789999999999</v>
      </c>
      <c r="CD38" s="54">
        <v>1458.0429999999999</v>
      </c>
      <c r="CE38" s="32">
        <f t="shared" si="57"/>
        <v>300.06550792173505</v>
      </c>
      <c r="CF38" s="32">
        <f t="shared" si="58"/>
        <v>1335.4841682142855</v>
      </c>
      <c r="CG38" s="33">
        <f t="shared" si="59"/>
        <v>0.22468668297503017</v>
      </c>
      <c r="CH38" s="34">
        <f t="shared" si="60"/>
        <v>280.48657092844809</v>
      </c>
      <c r="CI38" s="34">
        <f t="shared" si="61"/>
        <v>1428.327235</v>
      </c>
      <c r="CJ38" s="36">
        <f t="shared" si="62"/>
        <v>0.19637416696633114</v>
      </c>
      <c r="CK38" s="34">
        <f t="shared" si="63"/>
        <v>352.47992803273149</v>
      </c>
      <c r="CL38" s="34">
        <f t="shared" si="64"/>
        <v>1281.6793</v>
      </c>
      <c r="CM38" s="36">
        <f t="shared" si="65"/>
        <v>0.27501413811764885</v>
      </c>
      <c r="CN38" s="34">
        <f t="shared" si="66"/>
        <v>406.85723084688618</v>
      </c>
      <c r="CO38" s="34">
        <f t="shared" si="67"/>
        <v>1284.2184999999999</v>
      </c>
      <c r="CP38" s="36">
        <f t="shared" si="68"/>
        <v>0.31681308970933386</v>
      </c>
      <c r="CQ38" s="34">
        <f t="shared" si="69"/>
        <v>158.87011535139845</v>
      </c>
      <c r="CR38" s="34">
        <f t="shared" si="70"/>
        <v>1446.6851666666664</v>
      </c>
      <c r="CS38" s="35">
        <f t="shared" si="71"/>
        <v>0.10981664774890447</v>
      </c>
      <c r="CT38" s="34">
        <f t="shared" si="72"/>
        <v>267.96209403395574</v>
      </c>
      <c r="CU38" s="34">
        <f t="shared" si="73"/>
        <v>1187.0238749999999</v>
      </c>
      <c r="CV38" s="110">
        <f t="shared" si="74"/>
        <v>0.22574280069468339</v>
      </c>
      <c r="CW38" s="31">
        <v>1</v>
      </c>
      <c r="CX38" s="36"/>
      <c r="CY38" s="31"/>
      <c r="CZ38" s="31"/>
      <c r="DA38" s="31"/>
      <c r="DB38" s="31"/>
    </row>
    <row r="39" spans="1:106" x14ac:dyDescent="0.2">
      <c r="A39" s="30" t="s">
        <v>102</v>
      </c>
      <c r="B39" s="30" t="s">
        <v>104</v>
      </c>
      <c r="C39" s="31" t="s">
        <v>103</v>
      </c>
      <c r="D39" s="54">
        <v>2.03074628955323</v>
      </c>
      <c r="E39" s="54">
        <v>1.6516013265028899</v>
      </c>
      <c r="F39" s="54">
        <v>2.2208034560682099</v>
      </c>
      <c r="G39" s="54">
        <v>4.7992431226726504</v>
      </c>
      <c r="H39" s="54">
        <v>3.8809019151821098</v>
      </c>
      <c r="I39" s="54">
        <v>3.7296046630329101</v>
      </c>
      <c r="J39" s="54">
        <v>2.11474576829572</v>
      </c>
      <c r="K39" s="54">
        <v>1.81563034539226</v>
      </c>
      <c r="L39" s="54">
        <v>1.5959620320117101</v>
      </c>
      <c r="M39" s="54">
        <v>3.9003006231874102</v>
      </c>
      <c r="N39" s="54">
        <v>4.6994384758083498</v>
      </c>
      <c r="O39" s="54">
        <v>3.9231491273321399</v>
      </c>
      <c r="P39" s="54">
        <v>1.75618253423219</v>
      </c>
      <c r="Q39" s="54">
        <v>1.9355766357911699</v>
      </c>
      <c r="R39" s="54">
        <v>1.71776135800362</v>
      </c>
      <c r="S39" s="54">
        <v>3.2397544121581201</v>
      </c>
      <c r="T39" s="54">
        <v>3.5509565992864198</v>
      </c>
      <c r="U39" s="54">
        <v>4.0386032075111098</v>
      </c>
      <c r="V39" s="54">
        <v>2.6553581610699601</v>
      </c>
      <c r="W39" s="54">
        <v>2.7631684694597101</v>
      </c>
      <c r="X39" s="54">
        <v>3.0480433295502798</v>
      </c>
      <c r="Y39" s="54">
        <v>4.1174654708790497</v>
      </c>
      <c r="Z39" s="54">
        <v>3.57919804979253</v>
      </c>
      <c r="AA39" s="54">
        <v>4.8402353775110099</v>
      </c>
      <c r="AB39" s="54">
        <v>4.6602419825057098</v>
      </c>
      <c r="AC39" s="54">
        <v>5.9588538849700097</v>
      </c>
      <c r="AD39" s="54">
        <v>7.7088212326591696</v>
      </c>
      <c r="AE39" s="54">
        <v>7.6394887895646697</v>
      </c>
      <c r="AF39" s="32">
        <f t="shared" si="39"/>
        <v>1.6564097521225309</v>
      </c>
      <c r="AG39" s="32">
        <f t="shared" si="40"/>
        <v>3.5561370228565825</v>
      </c>
      <c r="AH39" s="33">
        <f t="shared" si="41"/>
        <v>0.46578906872153258</v>
      </c>
      <c r="AI39" s="34">
        <f t="shared" si="42"/>
        <v>1.2565069151683408</v>
      </c>
      <c r="AJ39" s="34">
        <f t="shared" si="43"/>
        <v>3.0521501288353332</v>
      </c>
      <c r="AK39" s="36">
        <f t="shared" si="44"/>
        <v>0.41167926285716816</v>
      </c>
      <c r="AL39" s="34">
        <f t="shared" si="45"/>
        <v>1.3197092053104005</v>
      </c>
      <c r="AM39" s="34">
        <f t="shared" si="46"/>
        <v>3.0082043953379318</v>
      </c>
      <c r="AN39" s="36">
        <f t="shared" si="47"/>
        <v>0.43870330332462287</v>
      </c>
      <c r="AO39" s="34">
        <f t="shared" si="48"/>
        <v>1.0244019121885419</v>
      </c>
      <c r="AP39" s="34">
        <f t="shared" si="49"/>
        <v>2.7064724578304382</v>
      </c>
      <c r="AQ39" s="36">
        <f t="shared" si="50"/>
        <v>0.37850077107739083</v>
      </c>
      <c r="AR39" s="34">
        <f t="shared" si="51"/>
        <v>0.85374119882878896</v>
      </c>
      <c r="AS39" s="34">
        <f t="shared" si="52"/>
        <v>3.5005781430437568</v>
      </c>
      <c r="AT39" s="36">
        <f t="shared" si="53"/>
        <v>0.24388577084768631</v>
      </c>
      <c r="AU39" s="34">
        <f t="shared" si="54"/>
        <v>1.4648056254228392</v>
      </c>
      <c r="AV39" s="34">
        <f t="shared" si="55"/>
        <v>6.4918514724248899</v>
      </c>
      <c r="AW39" s="36">
        <f t="shared" si="56"/>
        <v>0.22563757529648054</v>
      </c>
      <c r="AX39" s="54">
        <v>379.01909999999998</v>
      </c>
      <c r="AY39" s="34">
        <v>-0.442882</v>
      </c>
      <c r="AZ39" s="34">
        <v>7.4827749999999998E-2</v>
      </c>
      <c r="BA39" s="34">
        <v>2.8622009999999998E-9</v>
      </c>
      <c r="BB39" s="34">
        <v>1.099232E-8</v>
      </c>
      <c r="BC39" s="54">
        <v>287.04379999999998</v>
      </c>
      <c r="BD39" s="54">
        <v>235.10910000000001</v>
      </c>
      <c r="BE39" s="54">
        <v>370.12200000000001</v>
      </c>
      <c r="BF39" s="54">
        <v>458.88049999999998</v>
      </c>
      <c r="BG39" s="54">
        <v>376.15379999999999</v>
      </c>
      <c r="BH39" s="54">
        <v>369.34059999999999</v>
      </c>
      <c r="BI39" s="54">
        <v>358.19740000000002</v>
      </c>
      <c r="BJ39" s="54">
        <v>332.45389999999998</v>
      </c>
      <c r="BK39" s="54">
        <v>312.60160000000002</v>
      </c>
      <c r="BL39" s="54">
        <v>376.75139999999999</v>
      </c>
      <c r="BM39" s="54">
        <v>452.83890000000002</v>
      </c>
      <c r="BN39" s="54">
        <v>369.3186</v>
      </c>
      <c r="BO39" s="54">
        <v>223.76240000000001</v>
      </c>
      <c r="BP39" s="54">
        <v>241.18129999999999</v>
      </c>
      <c r="BQ39" s="54">
        <v>244.1251</v>
      </c>
      <c r="BR39" s="54">
        <v>323.82569999999998</v>
      </c>
      <c r="BS39" s="54">
        <v>356.19209999999998</v>
      </c>
      <c r="BT39" s="54">
        <v>388.72649999999999</v>
      </c>
      <c r="BU39" s="54">
        <v>296.06900000000002</v>
      </c>
      <c r="BV39" s="54">
        <v>308.94189999999998</v>
      </c>
      <c r="BW39" s="54">
        <v>336.71629999999999</v>
      </c>
      <c r="BX39" s="54">
        <v>412.94990000000001</v>
      </c>
      <c r="BY39" s="54">
        <v>364.7586</v>
      </c>
      <c r="BZ39" s="54">
        <v>494.60329999999999</v>
      </c>
      <c r="CA39" s="54">
        <v>413.61450000000002</v>
      </c>
      <c r="CB39" s="54">
        <v>531.3492</v>
      </c>
      <c r="CC39" s="54">
        <v>703.18979999999999</v>
      </c>
      <c r="CD39" s="54">
        <v>673.71640000000002</v>
      </c>
      <c r="CE39" s="32">
        <f t="shared" si="57"/>
        <v>115.12987193129267</v>
      </c>
      <c r="CF39" s="32">
        <f t="shared" si="58"/>
        <v>379.01905714285715</v>
      </c>
      <c r="CG39" s="33">
        <f t="shared" si="59"/>
        <v>0.30375747541342951</v>
      </c>
      <c r="CH39" s="34">
        <f t="shared" si="60"/>
        <v>78.07620586106006</v>
      </c>
      <c r="CI39" s="34">
        <f t="shared" si="61"/>
        <v>349.44163333333336</v>
      </c>
      <c r="CJ39" s="36">
        <f t="shared" si="62"/>
        <v>0.22343132132336088</v>
      </c>
      <c r="CK39" s="34">
        <f t="shared" si="63"/>
        <v>48.371236933643843</v>
      </c>
      <c r="CL39" s="34">
        <f t="shared" si="64"/>
        <v>367.02696666666662</v>
      </c>
      <c r="CM39" s="35">
        <f t="shared" si="65"/>
        <v>0.1317920516112227</v>
      </c>
      <c r="CN39" s="34">
        <f t="shared" si="66"/>
        <v>69.151110432166476</v>
      </c>
      <c r="CO39" s="34">
        <f t="shared" si="67"/>
        <v>296.30218333333329</v>
      </c>
      <c r="CP39" s="36">
        <f t="shared" si="68"/>
        <v>0.23338036073251958</v>
      </c>
      <c r="CQ39" s="34">
        <f t="shared" si="69"/>
        <v>74.423000911895997</v>
      </c>
      <c r="CR39" s="34">
        <f t="shared" si="70"/>
        <v>369.00649999999996</v>
      </c>
      <c r="CS39" s="36">
        <f t="shared" si="71"/>
        <v>0.20168479664151176</v>
      </c>
      <c r="CT39" s="34">
        <f t="shared" si="72"/>
        <v>134.17482534910434</v>
      </c>
      <c r="CU39" s="34">
        <f t="shared" si="73"/>
        <v>580.46747499999992</v>
      </c>
      <c r="CV39" s="110">
        <f t="shared" si="74"/>
        <v>0.23114960118842895</v>
      </c>
      <c r="CW39" s="31">
        <v>1</v>
      </c>
      <c r="CX39" s="36"/>
      <c r="CY39" s="31"/>
      <c r="CZ39" s="31"/>
      <c r="DA39" s="31"/>
      <c r="DB39" s="31"/>
    </row>
    <row r="40" spans="1:106" x14ac:dyDescent="0.2">
      <c r="A40" s="30" t="s">
        <v>236</v>
      </c>
      <c r="B40" s="30" t="s">
        <v>238</v>
      </c>
      <c r="C40" s="31" t="s">
        <v>237</v>
      </c>
      <c r="D40" s="54">
        <v>0.34366348549922798</v>
      </c>
      <c r="E40" s="54">
        <v>0.22311348998906899</v>
      </c>
      <c r="F40" s="54">
        <v>0.25456838320634101</v>
      </c>
      <c r="G40" s="54">
        <v>0.55550624764986101</v>
      </c>
      <c r="H40" s="54">
        <v>0.60723900181711599</v>
      </c>
      <c r="I40" s="54">
        <v>0.81217912797067504</v>
      </c>
      <c r="J40" s="54">
        <v>0.428048122126029</v>
      </c>
      <c r="K40" s="54">
        <v>0.42410791553016403</v>
      </c>
      <c r="L40" s="54">
        <v>0.43920220747452898</v>
      </c>
      <c r="M40" s="54">
        <v>0.78309532667376203</v>
      </c>
      <c r="N40" s="54">
        <v>0.70961465314223104</v>
      </c>
      <c r="O40" s="54">
        <v>1.04346626010021</v>
      </c>
      <c r="P40" s="54">
        <v>0.42806578948791801</v>
      </c>
      <c r="Q40" s="54">
        <v>0.407386146372479</v>
      </c>
      <c r="R40" s="54">
        <v>0.52014232973553798</v>
      </c>
      <c r="S40" s="54">
        <v>0.95982134200272096</v>
      </c>
      <c r="T40" s="54">
        <v>0.95671481412470505</v>
      </c>
      <c r="U40" s="54">
        <v>0.761604689035564</v>
      </c>
      <c r="V40" s="54">
        <v>1.33336659346317</v>
      </c>
      <c r="W40" s="54">
        <v>1.2699437390184101</v>
      </c>
      <c r="X40" s="54">
        <v>0.58712092863264298</v>
      </c>
      <c r="Y40" s="54">
        <v>1.1306745659109501</v>
      </c>
      <c r="Z40" s="54">
        <v>1.0650858120336799</v>
      </c>
      <c r="AA40" s="54">
        <v>0.76698661191778905</v>
      </c>
      <c r="AB40" s="54">
        <v>0.59573626905494503</v>
      </c>
      <c r="AC40" s="54">
        <v>0.56540621255506196</v>
      </c>
      <c r="AD40" s="54">
        <v>0.54578637768016303</v>
      </c>
      <c r="AE40" s="54">
        <v>0.31593240580832099</v>
      </c>
      <c r="AF40" s="32">
        <f t="shared" si="39"/>
        <v>0.30479729107549269</v>
      </c>
      <c r="AG40" s="32">
        <f t="shared" si="40"/>
        <v>0.67262781600047405</v>
      </c>
      <c r="AH40" s="33">
        <f t="shared" si="41"/>
        <v>0.45314404760697241</v>
      </c>
      <c r="AI40" s="34">
        <f t="shared" si="42"/>
        <v>0.23085199094848421</v>
      </c>
      <c r="AJ40" s="34">
        <f t="shared" si="43"/>
        <v>0.46604495602204832</v>
      </c>
      <c r="AK40" s="36">
        <f t="shared" si="44"/>
        <v>0.49534275173565606</v>
      </c>
      <c r="AL40" s="34">
        <f t="shared" si="45"/>
        <v>0.25295625766689211</v>
      </c>
      <c r="AM40" s="34">
        <f t="shared" si="46"/>
        <v>0.63792241417448758</v>
      </c>
      <c r="AN40" s="36">
        <f t="shared" si="47"/>
        <v>0.39653138382703434</v>
      </c>
      <c r="AO40" s="34">
        <f t="shared" si="48"/>
        <v>0.25476157144717054</v>
      </c>
      <c r="AP40" s="34">
        <f t="shared" si="49"/>
        <v>0.6722891851264875</v>
      </c>
      <c r="AQ40" s="36">
        <f t="shared" si="50"/>
        <v>0.37894640741430125</v>
      </c>
      <c r="AR40" s="34">
        <f t="shared" si="51"/>
        <v>0.29194817467486289</v>
      </c>
      <c r="AS40" s="34">
        <f t="shared" si="52"/>
        <v>1.025529708496107</v>
      </c>
      <c r="AT40" s="36">
        <f t="shared" si="53"/>
        <v>0.28468036786861267</v>
      </c>
      <c r="AU40" s="34">
        <f t="shared" si="54"/>
        <v>0.12817958509511287</v>
      </c>
      <c r="AV40" s="34">
        <f t="shared" si="55"/>
        <v>0.50571531627462274</v>
      </c>
      <c r="AW40" s="36">
        <f t="shared" si="56"/>
        <v>0.25346193989012283</v>
      </c>
      <c r="AX40" s="54">
        <v>113.6593</v>
      </c>
      <c r="AY40" s="34">
        <v>-0.1667788</v>
      </c>
      <c r="AZ40" s="34">
        <v>0.15156459</v>
      </c>
      <c r="BA40" s="34">
        <v>0.26492949999999998</v>
      </c>
      <c r="BB40" s="34">
        <v>0.3353738</v>
      </c>
      <c r="BC40" s="54">
        <v>74.509240000000005</v>
      </c>
      <c r="BD40" s="54">
        <v>48.716299999999997</v>
      </c>
      <c r="BE40" s="54">
        <v>65.076400000000007</v>
      </c>
      <c r="BF40" s="54">
        <v>81.470429999999993</v>
      </c>
      <c r="BG40" s="54">
        <v>90.276910000000001</v>
      </c>
      <c r="BH40" s="54">
        <v>123.3674</v>
      </c>
      <c r="BI40" s="54">
        <v>111.2093</v>
      </c>
      <c r="BJ40" s="54">
        <v>119.11450000000001</v>
      </c>
      <c r="BK40" s="54">
        <v>131.95240000000001</v>
      </c>
      <c r="BL40" s="54">
        <v>116.0261</v>
      </c>
      <c r="BM40" s="54">
        <v>104.88290000000001</v>
      </c>
      <c r="BN40" s="54">
        <v>150.67080000000001</v>
      </c>
      <c r="BO40" s="54">
        <v>83.658900000000003</v>
      </c>
      <c r="BP40" s="54">
        <v>77.861680000000007</v>
      </c>
      <c r="BQ40" s="54">
        <v>113.38509999999999</v>
      </c>
      <c r="BR40" s="54">
        <v>147.15459999999999</v>
      </c>
      <c r="BS40" s="54">
        <v>147.19929999999999</v>
      </c>
      <c r="BT40" s="54">
        <v>112.4415</v>
      </c>
      <c r="BU40" s="54">
        <v>228.0361</v>
      </c>
      <c r="BV40" s="54">
        <v>217.7901</v>
      </c>
      <c r="BW40" s="54">
        <v>99.484359999999995</v>
      </c>
      <c r="BX40" s="54">
        <v>173.9359</v>
      </c>
      <c r="BY40" s="54">
        <v>166.49019999999999</v>
      </c>
      <c r="BZ40" s="54">
        <v>120.2161</v>
      </c>
      <c r="CA40" s="54">
        <v>81.100880000000004</v>
      </c>
      <c r="CB40" s="54">
        <v>77.332509999999999</v>
      </c>
      <c r="CC40" s="54">
        <v>76.364500000000007</v>
      </c>
      <c r="CD40" s="54">
        <v>42.73574</v>
      </c>
      <c r="CE40" s="32">
        <f t="shared" si="57"/>
        <v>45.311608340841232</v>
      </c>
      <c r="CF40" s="32">
        <f t="shared" si="58"/>
        <v>113.6592910714286</v>
      </c>
      <c r="CG40" s="33">
        <f t="shared" si="59"/>
        <v>0.39866171884149254</v>
      </c>
      <c r="CH40" s="34">
        <f t="shared" si="60"/>
        <v>25.369647129132574</v>
      </c>
      <c r="CI40" s="34">
        <f t="shared" si="61"/>
        <v>80.569446666666678</v>
      </c>
      <c r="CJ40" s="36">
        <f t="shared" si="62"/>
        <v>0.31487925235594977</v>
      </c>
      <c r="CK40" s="34">
        <f t="shared" si="63"/>
        <v>16.576723597221097</v>
      </c>
      <c r="CL40" s="34">
        <f t="shared" si="64"/>
        <v>122.30933333333333</v>
      </c>
      <c r="CM40" s="35">
        <f t="shared" si="65"/>
        <v>0.13553114178166642</v>
      </c>
      <c r="CN40" s="34">
        <f t="shared" si="66"/>
        <v>29.765442139102706</v>
      </c>
      <c r="CO40" s="34">
        <f t="shared" si="67"/>
        <v>113.61684666666666</v>
      </c>
      <c r="CP40" s="36">
        <f t="shared" si="68"/>
        <v>0.26198088586659751</v>
      </c>
      <c r="CQ40" s="34">
        <f t="shared" si="69"/>
        <v>51.181827356891681</v>
      </c>
      <c r="CR40" s="34">
        <f t="shared" si="70"/>
        <v>167.65879333333334</v>
      </c>
      <c r="CS40" s="36">
        <f t="shared" si="71"/>
        <v>0.30527374281606434</v>
      </c>
      <c r="CT40" s="34">
        <f t="shared" si="72"/>
        <v>17.88221861727337</v>
      </c>
      <c r="CU40" s="34">
        <f t="shared" si="73"/>
        <v>69.383407500000004</v>
      </c>
      <c r="CV40" s="110">
        <f t="shared" si="74"/>
        <v>0.25773047565116153</v>
      </c>
      <c r="CW40" s="31">
        <v>1</v>
      </c>
      <c r="CX40" s="36"/>
      <c r="CY40" s="31"/>
      <c r="CZ40" s="31"/>
      <c r="DA40" s="31"/>
      <c r="DB40" s="31"/>
    </row>
    <row r="41" spans="1:106" x14ac:dyDescent="0.2">
      <c r="A41" s="30" t="s">
        <v>110</v>
      </c>
      <c r="B41" s="30" t="s">
        <v>112</v>
      </c>
      <c r="C41" s="31" t="s">
        <v>111</v>
      </c>
      <c r="D41" s="54">
        <v>2.17545871205742</v>
      </c>
      <c r="E41" s="54">
        <v>2.08548299972963</v>
      </c>
      <c r="F41" s="54">
        <v>1.63912820952125</v>
      </c>
      <c r="G41" s="54">
        <v>2.6693308834565799</v>
      </c>
      <c r="H41" s="54">
        <v>2.68521688945791</v>
      </c>
      <c r="I41" s="54">
        <v>3.2277715870007802</v>
      </c>
      <c r="J41" s="54">
        <v>3.6445533469220099</v>
      </c>
      <c r="K41" s="54">
        <v>2.8221492434351898</v>
      </c>
      <c r="L41" s="54">
        <v>2.2797510846004201</v>
      </c>
      <c r="M41" s="54">
        <v>2.9859758401592602</v>
      </c>
      <c r="N41" s="54">
        <v>2.8115704512403501</v>
      </c>
      <c r="O41" s="54">
        <v>3.7444848929927499</v>
      </c>
      <c r="P41" s="54">
        <v>1.9252439491261599</v>
      </c>
      <c r="Q41" s="54">
        <v>2.0085034198046099</v>
      </c>
      <c r="R41" s="54">
        <v>1.3395810007670601</v>
      </c>
      <c r="S41" s="54">
        <v>3.5758903841976402</v>
      </c>
      <c r="T41" s="54">
        <v>3.3507423754097601</v>
      </c>
      <c r="U41" s="54">
        <v>2.3267214542158299</v>
      </c>
      <c r="V41" s="54">
        <v>3.6851517324911001</v>
      </c>
      <c r="W41" s="54">
        <v>3.70674605697153</v>
      </c>
      <c r="X41" s="54">
        <v>2.51788661343392</v>
      </c>
      <c r="Y41" s="54">
        <v>4.4870817110042998</v>
      </c>
      <c r="Z41" s="54">
        <v>4.7188493041560502</v>
      </c>
      <c r="AA41" s="54">
        <v>3.2787727634780399</v>
      </c>
      <c r="AB41" s="54">
        <v>3.5713805837351802</v>
      </c>
      <c r="AC41" s="54">
        <v>3.2802143861503099</v>
      </c>
      <c r="AD41" s="54">
        <v>3.8665208633749799</v>
      </c>
      <c r="AE41" s="54">
        <v>6.2212172728672002</v>
      </c>
      <c r="AF41" s="32">
        <f t="shared" si="39"/>
        <v>1.0313089700133993</v>
      </c>
      <c r="AG41" s="32">
        <f t="shared" si="40"/>
        <v>3.0939777861341864</v>
      </c>
      <c r="AH41" s="33">
        <f t="shared" si="41"/>
        <v>0.33332785213754962</v>
      </c>
      <c r="AI41" s="34">
        <f t="shared" si="42"/>
        <v>0.55968346085638643</v>
      </c>
      <c r="AJ41" s="34">
        <f t="shared" si="43"/>
        <v>2.4137315468705949</v>
      </c>
      <c r="AK41" s="36">
        <f t="shared" si="44"/>
        <v>0.2318747756278102</v>
      </c>
      <c r="AL41" s="34">
        <f t="shared" si="45"/>
        <v>0.55532476099913319</v>
      </c>
      <c r="AM41" s="34">
        <f t="shared" si="46"/>
        <v>3.0480808098916632</v>
      </c>
      <c r="AN41" s="36">
        <f t="shared" si="47"/>
        <v>0.18218833280173793</v>
      </c>
      <c r="AO41" s="34">
        <f t="shared" si="48"/>
        <v>0.87091625237326364</v>
      </c>
      <c r="AP41" s="34">
        <f t="shared" si="49"/>
        <v>2.421113763920177</v>
      </c>
      <c r="AQ41" s="36">
        <f t="shared" si="50"/>
        <v>0.35971719518173678</v>
      </c>
      <c r="AR41" s="34">
        <f t="shared" si="51"/>
        <v>0.80328546267645162</v>
      </c>
      <c r="AS41" s="34">
        <f t="shared" si="52"/>
        <v>3.7324146969224898</v>
      </c>
      <c r="AT41" s="36">
        <f t="shared" si="53"/>
        <v>0.21521870636153839</v>
      </c>
      <c r="AU41" s="34">
        <f t="shared" si="54"/>
        <v>1.3457144466831334</v>
      </c>
      <c r="AV41" s="34">
        <f t="shared" si="55"/>
        <v>4.2348332765319174</v>
      </c>
      <c r="AW41" s="36">
        <f t="shared" si="56"/>
        <v>0.31777271000033214</v>
      </c>
      <c r="AX41" s="54">
        <v>702.37919999999997</v>
      </c>
      <c r="AY41" s="34">
        <v>-2.760396E-2</v>
      </c>
      <c r="AZ41" s="34">
        <v>0.13715764</v>
      </c>
      <c r="BA41" s="34">
        <v>0.83684159999999996</v>
      </c>
      <c r="BB41" s="34">
        <v>0.87247909999999995</v>
      </c>
      <c r="BC41" s="54">
        <v>624.16759999999999</v>
      </c>
      <c r="BD41" s="54">
        <v>602.59945000000005</v>
      </c>
      <c r="BE41" s="54">
        <v>554.50519999999995</v>
      </c>
      <c r="BF41" s="54">
        <v>518.0684</v>
      </c>
      <c r="BG41" s="54">
        <v>528.28710000000001</v>
      </c>
      <c r="BH41" s="54">
        <v>648.8211</v>
      </c>
      <c r="BI41" s="54">
        <v>1253.0440000000001</v>
      </c>
      <c r="BJ41" s="54">
        <v>1048.9190000000001</v>
      </c>
      <c r="BK41" s="54">
        <v>906.38760000000002</v>
      </c>
      <c r="BL41" s="54">
        <v>585.46500000000003</v>
      </c>
      <c r="BM41" s="54">
        <v>549.92639999999994</v>
      </c>
      <c r="BN41" s="54">
        <v>715.51099999999997</v>
      </c>
      <c r="BO41" s="54">
        <v>497.92169999999999</v>
      </c>
      <c r="BP41" s="54">
        <v>508</v>
      </c>
      <c r="BQ41" s="54">
        <v>386.43490000000003</v>
      </c>
      <c r="BR41" s="54">
        <v>725.50649999999996</v>
      </c>
      <c r="BS41" s="54">
        <v>682.24099999999999</v>
      </c>
      <c r="BT41" s="54">
        <v>454.58510000000001</v>
      </c>
      <c r="BU41" s="54">
        <v>834.03269999999998</v>
      </c>
      <c r="BV41" s="54">
        <v>841.24040000000002</v>
      </c>
      <c r="BW41" s="54">
        <v>564.59500000000003</v>
      </c>
      <c r="BX41" s="54">
        <v>913.45929999999998</v>
      </c>
      <c r="BY41" s="54">
        <v>976.14369999999997</v>
      </c>
      <c r="BZ41" s="54">
        <v>680.07950000000005</v>
      </c>
      <c r="CA41" s="54">
        <v>643.40030000000002</v>
      </c>
      <c r="CB41" s="54">
        <v>593.71410000000003</v>
      </c>
      <c r="CC41" s="54">
        <v>715.91719999999998</v>
      </c>
      <c r="CD41" s="54">
        <v>1113.643</v>
      </c>
      <c r="CE41" s="32">
        <f t="shared" si="57"/>
        <v>211.61344204150393</v>
      </c>
      <c r="CF41" s="32">
        <f t="shared" si="58"/>
        <v>702.3791517857145</v>
      </c>
      <c r="CG41" s="33">
        <f t="shared" si="59"/>
        <v>0.30128092712248394</v>
      </c>
      <c r="CH41" s="34">
        <f t="shared" si="60"/>
        <v>53.582620297186082</v>
      </c>
      <c r="CI41" s="34">
        <f t="shared" si="61"/>
        <v>579.40814166666667</v>
      </c>
      <c r="CJ41" s="35">
        <f t="shared" si="62"/>
        <v>9.2478197049588831E-2</v>
      </c>
      <c r="CK41" s="34">
        <f t="shared" si="63"/>
        <v>276.77655212302699</v>
      </c>
      <c r="CL41" s="34">
        <f t="shared" si="64"/>
        <v>843.20883333333347</v>
      </c>
      <c r="CM41" s="36">
        <f t="shared" si="65"/>
        <v>0.32824199792699865</v>
      </c>
      <c r="CN41" s="34">
        <f t="shared" si="66"/>
        <v>132.8771838463777</v>
      </c>
      <c r="CO41" s="34">
        <f t="shared" si="67"/>
        <v>542.44819999999993</v>
      </c>
      <c r="CP41" s="36">
        <f t="shared" si="68"/>
        <v>0.24495829066513211</v>
      </c>
      <c r="CQ41" s="34">
        <f t="shared" si="69"/>
        <v>152.66947899705082</v>
      </c>
      <c r="CR41" s="34">
        <f t="shared" si="70"/>
        <v>801.59176666666656</v>
      </c>
      <c r="CS41" s="36">
        <f t="shared" si="71"/>
        <v>0.19045789308928468</v>
      </c>
      <c r="CT41" s="34">
        <f t="shared" si="72"/>
        <v>236.69619889389145</v>
      </c>
      <c r="CU41" s="34">
        <f t="shared" si="73"/>
        <v>766.66864999999996</v>
      </c>
      <c r="CV41" s="110">
        <f t="shared" si="74"/>
        <v>0.30873337379047838</v>
      </c>
      <c r="CW41" s="31">
        <v>1</v>
      </c>
      <c r="CX41" s="36"/>
      <c r="CY41" s="31"/>
      <c r="CZ41" s="31"/>
      <c r="DA41" s="31"/>
      <c r="DB41" s="31"/>
    </row>
    <row r="42" spans="1:106" x14ac:dyDescent="0.2">
      <c r="A42" s="30" t="s">
        <v>170</v>
      </c>
      <c r="B42" s="30" t="s">
        <v>172</v>
      </c>
      <c r="C42" s="31" t="s">
        <v>171</v>
      </c>
      <c r="D42" s="54">
        <v>2.42696128201161</v>
      </c>
      <c r="E42" s="54">
        <v>1.8599527350839999</v>
      </c>
      <c r="F42" s="54">
        <v>1.7696248761495701</v>
      </c>
      <c r="G42" s="54">
        <v>1.7852260795836199</v>
      </c>
      <c r="H42" s="54">
        <v>1.2460604113014899</v>
      </c>
      <c r="I42" s="54">
        <v>1.37322810866588</v>
      </c>
      <c r="J42" s="54">
        <v>1.07826767751778</v>
      </c>
      <c r="K42" s="54">
        <v>1.41859124197856</v>
      </c>
      <c r="L42" s="54">
        <v>1.3149819493677699</v>
      </c>
      <c r="M42" s="54">
        <v>1.2215326264862401</v>
      </c>
      <c r="N42" s="54">
        <v>1.30136926850857</v>
      </c>
      <c r="O42" s="54">
        <v>1.4985623790771001</v>
      </c>
      <c r="P42" s="54">
        <v>1.36129259838348</v>
      </c>
      <c r="Q42" s="54">
        <v>1.7443141582303101</v>
      </c>
      <c r="R42" s="54">
        <v>2.04852378303785</v>
      </c>
      <c r="S42" s="54">
        <v>0.96573939879605397</v>
      </c>
      <c r="T42" s="54">
        <v>1.31717379638451</v>
      </c>
      <c r="U42" s="54">
        <v>1.38170374494675</v>
      </c>
      <c r="V42" s="54">
        <v>1.0822714352909399</v>
      </c>
      <c r="W42" s="54">
        <v>1.1820591112554399</v>
      </c>
      <c r="X42" s="54">
        <v>1.5119598530984599</v>
      </c>
      <c r="Y42" s="54">
        <v>1.21620617163182</v>
      </c>
      <c r="Z42" s="54">
        <v>1.2325336045203099</v>
      </c>
      <c r="AA42" s="54">
        <v>1.5980440604239501</v>
      </c>
      <c r="AB42" s="54">
        <v>2.0273551404908798</v>
      </c>
      <c r="AC42" s="54">
        <v>2.7249800182665198</v>
      </c>
      <c r="AD42" s="54">
        <v>4.6434256057428502</v>
      </c>
      <c r="AE42" s="54">
        <v>4.7201805867790902</v>
      </c>
      <c r="AF42" s="32">
        <f t="shared" si="39"/>
        <v>0.92220419437095191</v>
      </c>
      <c r="AG42" s="32">
        <f t="shared" si="40"/>
        <v>1.7518614893932647</v>
      </c>
      <c r="AH42" s="33">
        <f t="shared" si="41"/>
        <v>0.52641387458682354</v>
      </c>
      <c r="AI42" s="34">
        <f t="shared" si="42"/>
        <v>0.41656969544807654</v>
      </c>
      <c r="AJ42" s="34">
        <f t="shared" si="43"/>
        <v>1.7435089154660286</v>
      </c>
      <c r="AK42" s="36">
        <f t="shared" si="44"/>
        <v>0.23892604835733242</v>
      </c>
      <c r="AL42" s="34">
        <f t="shared" si="45"/>
        <v>0.1475497978381477</v>
      </c>
      <c r="AM42" s="34">
        <f t="shared" si="46"/>
        <v>1.3055508571560035</v>
      </c>
      <c r="AN42" s="35">
        <f t="shared" si="47"/>
        <v>0.11301727315285781</v>
      </c>
      <c r="AO42" s="34">
        <f t="shared" si="48"/>
        <v>0.37608134591839126</v>
      </c>
      <c r="AP42" s="34">
        <f t="shared" si="49"/>
        <v>1.4697912466298257</v>
      </c>
      <c r="AQ42" s="36">
        <f t="shared" si="50"/>
        <v>0.25587398671799905</v>
      </c>
      <c r="AR42" s="34">
        <f t="shared" si="51"/>
        <v>0.20325225994794119</v>
      </c>
      <c r="AS42" s="34">
        <f t="shared" si="52"/>
        <v>1.30384570603682</v>
      </c>
      <c r="AT42" s="36">
        <f t="shared" si="53"/>
        <v>0.15588674258532353</v>
      </c>
      <c r="AU42" s="34">
        <f t="shared" si="54"/>
        <v>1.361646189398658</v>
      </c>
      <c r="AV42" s="34">
        <f t="shared" si="55"/>
        <v>3.5289853378198348</v>
      </c>
      <c r="AW42" s="36">
        <f t="shared" si="56"/>
        <v>0.38584637198857474</v>
      </c>
      <c r="AX42" s="54">
        <v>122.1347</v>
      </c>
      <c r="AY42" s="34">
        <v>0.48242859999999999</v>
      </c>
      <c r="AZ42" s="34">
        <v>0.17158649000000001</v>
      </c>
      <c r="BA42" s="34">
        <v>3.3134670000000001E-3</v>
      </c>
      <c r="BB42" s="34">
        <v>6.278133E-3</v>
      </c>
      <c r="BC42" s="54">
        <v>211.31309999999999</v>
      </c>
      <c r="BD42" s="54">
        <v>163.09370000000001</v>
      </c>
      <c r="BE42" s="54">
        <v>181.67160000000001</v>
      </c>
      <c r="BF42" s="54">
        <v>105.1456</v>
      </c>
      <c r="BG42" s="54">
        <v>74.394859999999994</v>
      </c>
      <c r="BH42" s="54">
        <v>83.767979999999994</v>
      </c>
      <c r="BI42" s="54">
        <v>112.50239999999999</v>
      </c>
      <c r="BJ42" s="54">
        <v>160.00450000000001</v>
      </c>
      <c r="BK42" s="54">
        <v>158.65710000000001</v>
      </c>
      <c r="BL42" s="54">
        <v>72.683009999999996</v>
      </c>
      <c r="BM42" s="54">
        <v>77.244820000000004</v>
      </c>
      <c r="BN42" s="54">
        <v>86.898499999999999</v>
      </c>
      <c r="BO42" s="54">
        <v>106.8415</v>
      </c>
      <c r="BP42" s="54">
        <v>133.88409999999999</v>
      </c>
      <c r="BQ42" s="54">
        <v>179.33359999999999</v>
      </c>
      <c r="BR42" s="54">
        <v>59.460729999999998</v>
      </c>
      <c r="BS42" s="54">
        <v>81.386629999999997</v>
      </c>
      <c r="BT42" s="54">
        <v>81.921700000000001</v>
      </c>
      <c r="BU42" s="54">
        <v>74.332220000000007</v>
      </c>
      <c r="BV42" s="54">
        <v>81.41037</v>
      </c>
      <c r="BW42" s="54">
        <v>102.88549999999999</v>
      </c>
      <c r="BX42" s="54">
        <v>75.135580000000004</v>
      </c>
      <c r="BY42" s="54">
        <v>77.37303</v>
      </c>
      <c r="BZ42" s="54">
        <v>100.589</v>
      </c>
      <c r="CA42" s="54">
        <v>110.8379</v>
      </c>
      <c r="CB42" s="54">
        <v>149.67580000000001</v>
      </c>
      <c r="CC42" s="54">
        <v>260.91210000000001</v>
      </c>
      <c r="CD42" s="54">
        <v>256.4144</v>
      </c>
      <c r="CE42" s="32">
        <f t="shared" si="57"/>
        <v>55.708920468991131</v>
      </c>
      <c r="CF42" s="32">
        <f t="shared" si="58"/>
        <v>122.13469035714287</v>
      </c>
      <c r="CG42" s="33">
        <f t="shared" si="59"/>
        <v>0.45612692271203742</v>
      </c>
      <c r="CH42" s="34">
        <f t="shared" si="60"/>
        <v>56.507496961121468</v>
      </c>
      <c r="CI42" s="34">
        <f t="shared" si="61"/>
        <v>136.56447333333332</v>
      </c>
      <c r="CJ42" s="36">
        <f t="shared" si="62"/>
        <v>0.41377889565169101</v>
      </c>
      <c r="CK42" s="34">
        <f t="shared" si="63"/>
        <v>39.655323407022429</v>
      </c>
      <c r="CL42" s="34">
        <f t="shared" si="64"/>
        <v>111.33172166666667</v>
      </c>
      <c r="CM42" s="36">
        <f t="shared" si="65"/>
        <v>0.35619069581760948</v>
      </c>
      <c r="CN42" s="34">
        <f t="shared" si="66"/>
        <v>43.588446528933567</v>
      </c>
      <c r="CO42" s="34">
        <f t="shared" si="67"/>
        <v>107.13804333333333</v>
      </c>
      <c r="CP42" s="36">
        <f t="shared" si="68"/>
        <v>0.40684377997569898</v>
      </c>
      <c r="CQ42" s="34">
        <f t="shared" si="69"/>
        <v>12.996738961377424</v>
      </c>
      <c r="CR42" s="34">
        <f t="shared" si="70"/>
        <v>85.287616666666665</v>
      </c>
      <c r="CS42" s="36">
        <f t="shared" si="71"/>
        <v>0.15238717494209211</v>
      </c>
      <c r="CT42" s="34">
        <f t="shared" si="72"/>
        <v>75.834269851675032</v>
      </c>
      <c r="CU42" s="34">
        <f t="shared" si="73"/>
        <v>194.46005</v>
      </c>
      <c r="CV42" s="110">
        <f t="shared" si="74"/>
        <v>0.38997351821968079</v>
      </c>
      <c r="CW42" s="31">
        <v>1</v>
      </c>
      <c r="CX42" s="36"/>
      <c r="CY42" s="31"/>
      <c r="CZ42" s="31"/>
      <c r="DA42" s="31"/>
      <c r="DB42" s="31"/>
    </row>
    <row r="43" spans="1:106" x14ac:dyDescent="0.2">
      <c r="A43" s="30" t="s">
        <v>81</v>
      </c>
      <c r="B43" s="30" t="s">
        <v>83</v>
      </c>
      <c r="C43" s="31" t="s">
        <v>82</v>
      </c>
      <c r="D43" s="54">
        <v>13.678534361642299</v>
      </c>
      <c r="E43" s="54">
        <v>13.3601460024686</v>
      </c>
      <c r="F43" s="54">
        <v>14.336487578927599</v>
      </c>
      <c r="G43" s="54">
        <v>10.8375725444092</v>
      </c>
      <c r="H43" s="54">
        <v>8.85407503841612</v>
      </c>
      <c r="I43" s="54">
        <v>6.8062042558022897</v>
      </c>
      <c r="J43" s="54">
        <v>9.9910218252459906</v>
      </c>
      <c r="K43" s="54">
        <v>12.4897875233818</v>
      </c>
      <c r="L43" s="54">
        <v>12.444347482316401</v>
      </c>
      <c r="M43" s="54">
        <v>10.396050939991801</v>
      </c>
      <c r="N43" s="54">
        <v>13.305372730618499</v>
      </c>
      <c r="O43" s="54">
        <v>12.712951268261</v>
      </c>
      <c r="P43" s="54">
        <v>20.123139344938501</v>
      </c>
      <c r="Q43" s="54">
        <v>22.595487014608398</v>
      </c>
      <c r="R43" s="54">
        <v>21.1446114871848</v>
      </c>
      <c r="S43" s="54">
        <v>7.1416970921023797</v>
      </c>
      <c r="T43" s="54">
        <v>7.4476348232749503</v>
      </c>
      <c r="U43" s="54">
        <v>9.1153912713588898</v>
      </c>
      <c r="V43" s="54">
        <v>9.5411626233172093</v>
      </c>
      <c r="W43" s="54">
        <v>11.0926746026259</v>
      </c>
      <c r="X43" s="54">
        <v>12.4324794838471</v>
      </c>
      <c r="Y43" s="54">
        <v>7.7132244740217502</v>
      </c>
      <c r="Z43" s="54">
        <v>8.5689631932794708</v>
      </c>
      <c r="AA43" s="54">
        <v>9.2600955483807397</v>
      </c>
      <c r="AB43" s="54">
        <v>6.8245891258154003</v>
      </c>
      <c r="AC43" s="54">
        <v>8.6382609080416106</v>
      </c>
      <c r="AD43" s="54">
        <v>16.991845597355798</v>
      </c>
      <c r="AE43" s="54">
        <v>15.8877692454497</v>
      </c>
      <c r="AF43" s="32">
        <f t="shared" si="39"/>
        <v>4.2807823864300287</v>
      </c>
      <c r="AG43" s="32">
        <f t="shared" si="40"/>
        <v>11.918984906681576</v>
      </c>
      <c r="AH43" s="33">
        <f t="shared" si="41"/>
        <v>0.35915662448991748</v>
      </c>
      <c r="AI43" s="34">
        <f t="shared" si="42"/>
        <v>3.0170045969421126</v>
      </c>
      <c r="AJ43" s="34">
        <f t="shared" si="43"/>
        <v>11.312169963611018</v>
      </c>
      <c r="AK43" s="36">
        <f t="shared" si="44"/>
        <v>0.26670431991803617</v>
      </c>
      <c r="AL43" s="34">
        <f t="shared" si="45"/>
        <v>1.3554022890948241</v>
      </c>
      <c r="AM43" s="34">
        <f t="shared" si="46"/>
        <v>11.889921961635915</v>
      </c>
      <c r="AN43" s="35">
        <f t="shared" si="47"/>
        <v>0.11399589446155932</v>
      </c>
      <c r="AO43" s="34">
        <f t="shared" si="48"/>
        <v>7.4044336995272939</v>
      </c>
      <c r="AP43" s="34">
        <f t="shared" si="49"/>
        <v>14.594660172244653</v>
      </c>
      <c r="AQ43" s="36">
        <f t="shared" si="50"/>
        <v>0.50733854794431266</v>
      </c>
      <c r="AR43" s="34">
        <f t="shared" si="51"/>
        <v>1.7218262116812855</v>
      </c>
      <c r="AS43" s="34">
        <f t="shared" si="52"/>
        <v>9.7680999875786956</v>
      </c>
      <c r="AT43" s="36">
        <f t="shared" si="53"/>
        <v>0.17627033034784584</v>
      </c>
      <c r="AU43" s="34">
        <f t="shared" si="54"/>
        <v>5.1019642970395136</v>
      </c>
      <c r="AV43" s="34">
        <f t="shared" si="55"/>
        <v>12.085616219165626</v>
      </c>
      <c r="AW43" s="36">
        <f t="shared" si="56"/>
        <v>0.42215177153720229</v>
      </c>
      <c r="AX43" s="54">
        <v>1281.9860000000001</v>
      </c>
      <c r="AY43" s="34">
        <v>0.81101109999999998</v>
      </c>
      <c r="AZ43" s="34">
        <v>0.2010004</v>
      </c>
      <c r="BA43" s="34">
        <v>1.6655850000000001E-5</v>
      </c>
      <c r="BB43" s="34">
        <v>4.2760799999999999E-5</v>
      </c>
      <c r="BC43" s="54">
        <v>1734.4770000000001</v>
      </c>
      <c r="BD43" s="54">
        <v>1706.1295600000001</v>
      </c>
      <c r="BE43" s="54">
        <v>2143.4540000000002</v>
      </c>
      <c r="BF43" s="54">
        <v>929.59849999999994</v>
      </c>
      <c r="BG43" s="54">
        <v>769.8614</v>
      </c>
      <c r="BH43" s="54">
        <v>604.65250000000003</v>
      </c>
      <c r="BI43" s="54">
        <v>1518.136</v>
      </c>
      <c r="BJ43" s="54">
        <v>2051.614</v>
      </c>
      <c r="BK43" s="54">
        <v>2186.6410000000001</v>
      </c>
      <c r="BL43" s="54">
        <v>900.86919999999998</v>
      </c>
      <c r="BM43" s="54">
        <v>1150.1679999999999</v>
      </c>
      <c r="BN43" s="54">
        <v>1073.617</v>
      </c>
      <c r="BO43" s="54">
        <v>2300.116</v>
      </c>
      <c r="BP43" s="54">
        <v>2525.7570000000001</v>
      </c>
      <c r="BQ43" s="54">
        <v>2695.7890000000002</v>
      </c>
      <c r="BR43" s="54">
        <v>640.37929999999994</v>
      </c>
      <c r="BS43" s="54">
        <v>670.18380000000002</v>
      </c>
      <c r="BT43" s="54">
        <v>787.09079999999994</v>
      </c>
      <c r="BU43" s="54">
        <v>954.3501</v>
      </c>
      <c r="BV43" s="54">
        <v>1112.6079999999999</v>
      </c>
      <c r="BW43" s="54">
        <v>1232.076</v>
      </c>
      <c r="BX43" s="54">
        <v>693.96879999999999</v>
      </c>
      <c r="BY43" s="54">
        <v>783.40189999999996</v>
      </c>
      <c r="BZ43" s="54">
        <v>848.87270000000001</v>
      </c>
      <c r="CA43" s="54">
        <v>543.3759</v>
      </c>
      <c r="CB43" s="54">
        <v>691.00340000000006</v>
      </c>
      <c r="CC43" s="54">
        <v>1390.47</v>
      </c>
      <c r="CD43" s="54">
        <v>1256.934</v>
      </c>
      <c r="CE43" s="32">
        <f t="shared" si="57"/>
        <v>640.76000071714952</v>
      </c>
      <c r="CF43" s="32">
        <f t="shared" si="58"/>
        <v>1281.9855307142857</v>
      </c>
      <c r="CG43" s="33">
        <f t="shared" si="59"/>
        <v>0.49981843426901734</v>
      </c>
      <c r="CH43" s="34">
        <f t="shared" si="60"/>
        <v>626.99007012446305</v>
      </c>
      <c r="CI43" s="34">
        <f t="shared" si="61"/>
        <v>1314.6954933333334</v>
      </c>
      <c r="CJ43" s="36">
        <f t="shared" si="62"/>
        <v>0.47690896736457694</v>
      </c>
      <c r="CK43" s="34">
        <f t="shared" si="63"/>
        <v>536.07219937631567</v>
      </c>
      <c r="CL43" s="34">
        <f t="shared" si="64"/>
        <v>1480.1741999999997</v>
      </c>
      <c r="CM43" s="36">
        <f t="shared" si="65"/>
        <v>0.36216831733475408</v>
      </c>
      <c r="CN43" s="34">
        <f t="shared" si="66"/>
        <v>999.41294829742617</v>
      </c>
      <c r="CO43" s="34">
        <f t="shared" si="67"/>
        <v>1603.2193166666666</v>
      </c>
      <c r="CP43" s="36">
        <f t="shared" si="68"/>
        <v>0.62337880906734311</v>
      </c>
      <c r="CQ43" s="34">
        <f t="shared" si="69"/>
        <v>204.26953398780466</v>
      </c>
      <c r="CR43" s="34">
        <f t="shared" si="70"/>
        <v>937.54624999999999</v>
      </c>
      <c r="CS43" s="36">
        <f t="shared" si="71"/>
        <v>0.21787675433377784</v>
      </c>
      <c r="CT43" s="34">
        <f t="shared" si="72"/>
        <v>415.92169604732402</v>
      </c>
      <c r="CU43" s="34">
        <f t="shared" si="73"/>
        <v>970.44582500000001</v>
      </c>
      <c r="CV43" s="110">
        <f t="shared" si="74"/>
        <v>0.42858826874475348</v>
      </c>
      <c r="CW43" s="31">
        <v>1</v>
      </c>
      <c r="CX43" s="36"/>
      <c r="CY43" s="31"/>
      <c r="CZ43" s="31"/>
      <c r="DA43" s="31"/>
      <c r="DB43" s="31"/>
    </row>
    <row r="44" spans="1:106" s="100" customFormat="1" x14ac:dyDescent="0.2">
      <c r="A44" s="38" t="s">
        <v>57</v>
      </c>
      <c r="B44" s="38" t="s">
        <v>59</v>
      </c>
      <c r="C44" s="39" t="s">
        <v>58</v>
      </c>
      <c r="D44" s="45">
        <v>279.58258934991198</v>
      </c>
      <c r="E44" s="45">
        <v>275.38787567276501</v>
      </c>
      <c r="F44" s="45">
        <v>236.769013910328</v>
      </c>
      <c r="G44" s="45">
        <v>420.99332881693402</v>
      </c>
      <c r="H44" s="45">
        <v>396.55082256512901</v>
      </c>
      <c r="I44" s="45">
        <v>327.73436889598401</v>
      </c>
      <c r="J44" s="45">
        <v>431.04031326599801</v>
      </c>
      <c r="K44" s="45">
        <v>328.38993058936899</v>
      </c>
      <c r="L44" s="45">
        <v>258.58603248042499</v>
      </c>
      <c r="M44" s="45">
        <v>540.86253025190194</v>
      </c>
      <c r="N44" s="45">
        <v>617.59055238514702</v>
      </c>
      <c r="O44" s="45">
        <v>481.129296157255</v>
      </c>
      <c r="P44" s="45">
        <v>511.05600533798298</v>
      </c>
      <c r="Q44" s="45">
        <v>518.52334900296103</v>
      </c>
      <c r="R44" s="45">
        <v>368.97392754297402</v>
      </c>
      <c r="S44" s="45">
        <v>322.29702400219702</v>
      </c>
      <c r="T44" s="45">
        <v>336.12383846613199</v>
      </c>
      <c r="U44" s="45">
        <v>408.91111954304</v>
      </c>
      <c r="V44" s="45">
        <v>263.136566608961</v>
      </c>
      <c r="W44" s="45">
        <v>281.41764496180502</v>
      </c>
      <c r="X44" s="45">
        <v>367.47836227346102</v>
      </c>
      <c r="Y44" s="45">
        <v>467.36149776248601</v>
      </c>
      <c r="Z44" s="45">
        <v>498.750249786165</v>
      </c>
      <c r="AA44" s="45">
        <v>520.46399842641199</v>
      </c>
      <c r="AB44" s="45">
        <v>116.992375460622</v>
      </c>
      <c r="AC44" s="45">
        <v>146.33042268852199</v>
      </c>
      <c r="AD44" s="45">
        <v>370.03054331591602</v>
      </c>
      <c r="AE44" s="45">
        <v>281.51214324821399</v>
      </c>
      <c r="AF44" s="40">
        <f t="shared" si="39"/>
        <v>121.32154002391759</v>
      </c>
      <c r="AG44" s="40">
        <f t="shared" si="40"/>
        <v>370.49913295603568</v>
      </c>
      <c r="AH44" s="41">
        <f t="shared" si="41"/>
        <v>0.3274543156307842</v>
      </c>
      <c r="AI44" s="42">
        <f t="shared" si="42"/>
        <v>72.969087171290255</v>
      </c>
      <c r="AJ44" s="42">
        <f t="shared" si="43"/>
        <v>322.83633320184202</v>
      </c>
      <c r="AK44" s="43">
        <f t="shared" si="44"/>
        <v>0.22602501536178987</v>
      </c>
      <c r="AL44" s="42">
        <f t="shared" si="45"/>
        <v>133.26647419513617</v>
      </c>
      <c r="AM44" s="42">
        <f t="shared" si="46"/>
        <v>442.93310918834936</v>
      </c>
      <c r="AN44" s="43">
        <f t="shared" si="47"/>
        <v>0.30087268580878879</v>
      </c>
      <c r="AO44" s="42">
        <f t="shared" si="48"/>
        <v>85.811053245585867</v>
      </c>
      <c r="AP44" s="42">
        <f t="shared" si="49"/>
        <v>410.98087731588117</v>
      </c>
      <c r="AQ44" s="43">
        <f t="shared" si="50"/>
        <v>0.20879573231245799</v>
      </c>
      <c r="AR44" s="42">
        <f t="shared" si="51"/>
        <v>111.93879272289587</v>
      </c>
      <c r="AS44" s="42">
        <f t="shared" si="52"/>
        <v>399.76805330321503</v>
      </c>
      <c r="AT44" s="43">
        <f t="shared" si="53"/>
        <v>0.28000934991669491</v>
      </c>
      <c r="AU44" s="42">
        <f t="shared" si="54"/>
        <v>118.35931807154316</v>
      </c>
      <c r="AV44" s="42">
        <f t="shared" si="55"/>
        <v>228.7163711783185</v>
      </c>
      <c r="AW44" s="43">
        <f t="shared" si="56"/>
        <v>0.51749386133476394</v>
      </c>
      <c r="AX44" s="45">
        <v>33879.839999999997</v>
      </c>
      <c r="AY44" s="42">
        <v>-6.5963369999999993E-2</v>
      </c>
      <c r="AZ44" s="42">
        <v>0.15973423</v>
      </c>
      <c r="BA44" s="42">
        <v>0.66505990000000004</v>
      </c>
      <c r="BB44" s="42">
        <v>0.7266186</v>
      </c>
      <c r="BC44" s="45">
        <v>31452.67</v>
      </c>
      <c r="BD44" s="45">
        <v>31200.67223</v>
      </c>
      <c r="BE44" s="45">
        <v>31406.14</v>
      </c>
      <c r="BF44" s="45">
        <v>32037.38</v>
      </c>
      <c r="BG44" s="45">
        <v>30590.5</v>
      </c>
      <c r="BH44" s="45">
        <v>25831</v>
      </c>
      <c r="BI44" s="45">
        <v>58108.160000000003</v>
      </c>
      <c r="BJ44" s="45">
        <v>47857.36</v>
      </c>
      <c r="BK44" s="45">
        <v>40311.47</v>
      </c>
      <c r="BL44" s="45">
        <v>41581.35</v>
      </c>
      <c r="BM44" s="45">
        <v>47364.54</v>
      </c>
      <c r="BN44" s="45">
        <v>36048.160000000003</v>
      </c>
      <c r="BO44" s="45">
        <v>51825.18</v>
      </c>
      <c r="BP44" s="45">
        <v>51422.89</v>
      </c>
      <c r="BQ44" s="45">
        <v>41734.97</v>
      </c>
      <c r="BR44" s="45">
        <v>25639.55</v>
      </c>
      <c r="BS44" s="45">
        <v>26834.48</v>
      </c>
      <c r="BT44" s="45">
        <v>31325.41</v>
      </c>
      <c r="BU44" s="45">
        <v>23351.03</v>
      </c>
      <c r="BV44" s="45">
        <v>25042.39</v>
      </c>
      <c r="BW44" s="45">
        <v>32309.46</v>
      </c>
      <c r="BX44" s="45">
        <v>37305.699999999997</v>
      </c>
      <c r="BY44" s="45">
        <v>40453.660000000003</v>
      </c>
      <c r="BZ44" s="45">
        <v>42328.82</v>
      </c>
      <c r="CA44" s="45">
        <v>8264.18</v>
      </c>
      <c r="CB44" s="45">
        <v>10385.01</v>
      </c>
      <c r="CC44" s="45">
        <v>26864.400000000001</v>
      </c>
      <c r="CD44" s="45">
        <v>19759</v>
      </c>
      <c r="CE44" s="40">
        <f t="shared" si="57"/>
        <v>11797.506605629313</v>
      </c>
      <c r="CF44" s="40">
        <f t="shared" si="58"/>
        <v>33879.840436785707</v>
      </c>
      <c r="CG44" s="41">
        <f t="shared" si="59"/>
        <v>0.34821612066448626</v>
      </c>
      <c r="CH44" s="42">
        <f t="shared" si="60"/>
        <v>2295.7455184120363</v>
      </c>
      <c r="CI44" s="42">
        <f t="shared" si="61"/>
        <v>30419.727038333334</v>
      </c>
      <c r="CJ44" s="44">
        <f t="shared" si="62"/>
        <v>7.5468971681404595E-2</v>
      </c>
      <c r="CK44" s="42">
        <f t="shared" si="63"/>
        <v>7734.5339590979738</v>
      </c>
      <c r="CL44" s="42">
        <f t="shared" si="64"/>
        <v>45211.840000000004</v>
      </c>
      <c r="CM44" s="43">
        <f t="shared" si="65"/>
        <v>0.17107319585086503</v>
      </c>
      <c r="CN44" s="42">
        <f t="shared" si="66"/>
        <v>11892.495497592861</v>
      </c>
      <c r="CO44" s="42">
        <f t="shared" si="67"/>
        <v>38130.413333333338</v>
      </c>
      <c r="CP44" s="43">
        <f t="shared" si="68"/>
        <v>0.31189002315892878</v>
      </c>
      <c r="CQ44" s="42">
        <f t="shared" si="69"/>
        <v>7958.9907771693479</v>
      </c>
      <c r="CR44" s="42">
        <f t="shared" si="70"/>
        <v>33465.176666666666</v>
      </c>
      <c r="CS44" s="43">
        <f t="shared" si="71"/>
        <v>0.23782903812060202</v>
      </c>
      <c r="CT44" s="42">
        <f t="shared" si="72"/>
        <v>8624.2182410054811</v>
      </c>
      <c r="CU44" s="42">
        <f t="shared" si="73"/>
        <v>16318.147500000001</v>
      </c>
      <c r="CV44" s="112">
        <f t="shared" si="74"/>
        <v>0.52850473627631323</v>
      </c>
      <c r="CW44" s="39">
        <v>1</v>
      </c>
      <c r="CX44" s="43"/>
      <c r="CY44" s="39"/>
      <c r="CZ44" s="39"/>
      <c r="DA44" s="39"/>
      <c r="DB44" s="39"/>
    </row>
    <row r="45" spans="1:106" s="100" customFormat="1" x14ac:dyDescent="0.2">
      <c r="A45" s="38" t="s">
        <v>188</v>
      </c>
      <c r="B45" s="38" t="s">
        <v>190</v>
      </c>
      <c r="C45" s="39" t="s">
        <v>189</v>
      </c>
      <c r="D45" s="45">
        <v>532.62381296390197</v>
      </c>
      <c r="E45" s="45">
        <v>527.46692273765404</v>
      </c>
      <c r="F45" s="45">
        <v>533.94789022460498</v>
      </c>
      <c r="G45" s="45">
        <v>331.11576138178702</v>
      </c>
      <c r="H45" s="45">
        <v>323.50356054646602</v>
      </c>
      <c r="I45" s="45">
        <v>339.47640572740801</v>
      </c>
      <c r="J45" s="45">
        <v>477.68563043801697</v>
      </c>
      <c r="K45" s="45">
        <v>541.97128130230897</v>
      </c>
      <c r="L45" s="45">
        <v>599.98888590933302</v>
      </c>
      <c r="M45" s="45">
        <v>324.89833025011097</v>
      </c>
      <c r="N45" s="45">
        <v>298.90044323025501</v>
      </c>
      <c r="O45" s="45">
        <v>338.497311150428</v>
      </c>
      <c r="P45" s="45">
        <v>297.47312243558702</v>
      </c>
      <c r="Q45" s="45">
        <v>258.18041339963202</v>
      </c>
      <c r="R45" s="45">
        <v>308.135813434</v>
      </c>
      <c r="S45" s="45">
        <v>193.65883547813399</v>
      </c>
      <c r="T45" s="45">
        <v>188.39856410789301</v>
      </c>
      <c r="U45" s="45">
        <v>252.705503299414</v>
      </c>
      <c r="V45" s="45">
        <v>451.98674463300102</v>
      </c>
      <c r="W45" s="45">
        <v>481.42271872966302</v>
      </c>
      <c r="X45" s="45">
        <v>440.439138803476</v>
      </c>
      <c r="Y45" s="45">
        <v>796.74025627984497</v>
      </c>
      <c r="Z45" s="45">
        <v>703.53398695070905</v>
      </c>
      <c r="AA45" s="45">
        <v>455.62785169994203</v>
      </c>
      <c r="AB45" s="45">
        <v>566.497512097597</v>
      </c>
      <c r="AC45" s="45">
        <v>449.75193280299197</v>
      </c>
      <c r="AD45" s="45">
        <v>723.71997854984704</v>
      </c>
      <c r="AE45" s="45">
        <v>799.47901938976395</v>
      </c>
      <c r="AF45" s="40">
        <f t="shared" si="39"/>
        <v>171.51093729952115</v>
      </c>
      <c r="AG45" s="40">
        <f t="shared" si="40"/>
        <v>447.77955814120622</v>
      </c>
      <c r="AH45" s="41">
        <f t="shared" si="41"/>
        <v>0.38302538421246013</v>
      </c>
      <c r="AI45" s="42">
        <f t="shared" si="42"/>
        <v>109.67195569460004</v>
      </c>
      <c r="AJ45" s="42">
        <f t="shared" si="43"/>
        <v>431.35572559697033</v>
      </c>
      <c r="AK45" s="43">
        <f t="shared" si="44"/>
        <v>0.25424944932125493</v>
      </c>
      <c r="AL45" s="42">
        <f t="shared" si="45"/>
        <v>126.73853152938385</v>
      </c>
      <c r="AM45" s="42">
        <f t="shared" si="46"/>
        <v>430.32364704674211</v>
      </c>
      <c r="AN45" s="43">
        <f t="shared" si="47"/>
        <v>0.29451909603196269</v>
      </c>
      <c r="AO45" s="42">
        <f t="shared" si="48"/>
        <v>50.35161062684665</v>
      </c>
      <c r="AP45" s="42">
        <f t="shared" si="49"/>
        <v>249.75870869244332</v>
      </c>
      <c r="AQ45" s="43">
        <f t="shared" si="50"/>
        <v>0.2016010208030439</v>
      </c>
      <c r="AR45" s="42">
        <f t="shared" si="51"/>
        <v>154.61244988897971</v>
      </c>
      <c r="AS45" s="42">
        <f t="shared" si="52"/>
        <v>554.95844951610604</v>
      </c>
      <c r="AT45" s="43">
        <f t="shared" si="53"/>
        <v>0.27860184852360292</v>
      </c>
      <c r="AU45" s="42">
        <f t="shared" si="54"/>
        <v>156.98613909994833</v>
      </c>
      <c r="AV45" s="42">
        <f t="shared" si="55"/>
        <v>634.86211071004993</v>
      </c>
      <c r="AW45" s="43">
        <f t="shared" si="56"/>
        <v>0.24727596190040393</v>
      </c>
      <c r="AX45" s="45">
        <v>78677.47</v>
      </c>
      <c r="AY45" s="42">
        <v>0.64935050000000005</v>
      </c>
      <c r="AZ45" s="42">
        <v>0.20126774</v>
      </c>
      <c r="BA45" s="42">
        <v>5.5263679999999996E-4</v>
      </c>
      <c r="BB45" s="42">
        <v>1.174493E-3</v>
      </c>
      <c r="BC45" s="45">
        <v>112054.6</v>
      </c>
      <c r="BD45" s="45">
        <v>111757.31095</v>
      </c>
      <c r="BE45" s="45">
        <v>132449.5</v>
      </c>
      <c r="BF45" s="45">
        <v>47121.94</v>
      </c>
      <c r="BG45" s="45">
        <v>46668.98</v>
      </c>
      <c r="BH45" s="45">
        <v>50036.9</v>
      </c>
      <c r="BI45" s="45">
        <v>120426.8</v>
      </c>
      <c r="BJ45" s="45">
        <v>147705.5</v>
      </c>
      <c r="BK45" s="45">
        <v>174915.5</v>
      </c>
      <c r="BL45" s="45">
        <v>46711.17</v>
      </c>
      <c r="BM45" s="45">
        <v>42868.75</v>
      </c>
      <c r="BN45" s="45">
        <v>47428.36</v>
      </c>
      <c r="BO45" s="45">
        <v>56413.32</v>
      </c>
      <c r="BP45" s="45">
        <v>47882.080000000002</v>
      </c>
      <c r="BQ45" s="45">
        <v>65179.08</v>
      </c>
      <c r="BR45" s="45">
        <v>28810.65</v>
      </c>
      <c r="BS45" s="45">
        <v>28127.62</v>
      </c>
      <c r="BT45" s="45">
        <v>36202.959999999999</v>
      </c>
      <c r="BU45" s="45">
        <v>75008.77</v>
      </c>
      <c r="BV45" s="45">
        <v>80114.759999999995</v>
      </c>
      <c r="BW45" s="45">
        <v>72417.81</v>
      </c>
      <c r="BX45" s="45">
        <v>118932.5</v>
      </c>
      <c r="BY45" s="45">
        <v>106714</v>
      </c>
      <c r="BZ45" s="45">
        <v>69297.460000000006</v>
      </c>
      <c r="CA45" s="45">
        <v>74834.490000000005</v>
      </c>
      <c r="CB45" s="45">
        <v>59690.720000000001</v>
      </c>
      <c r="CC45" s="45">
        <v>98258.84</v>
      </c>
      <c r="CD45" s="45">
        <v>104938.9</v>
      </c>
      <c r="CE45" s="40">
        <f t="shared" si="57"/>
        <v>38229.549405580154</v>
      </c>
      <c r="CF45" s="40">
        <f t="shared" si="58"/>
        <v>78677.473962500007</v>
      </c>
      <c r="CG45" s="41">
        <f t="shared" si="59"/>
        <v>0.48590209471902313</v>
      </c>
      <c r="CH45" s="42">
        <f t="shared" si="60"/>
        <v>39520.684327843446</v>
      </c>
      <c r="CI45" s="42">
        <f t="shared" si="61"/>
        <v>83348.205158333338</v>
      </c>
      <c r="CJ45" s="43">
        <f t="shared" si="62"/>
        <v>0.47416359179861811</v>
      </c>
      <c r="CK45" s="42">
        <f t="shared" si="63"/>
        <v>58491.989479243952</v>
      </c>
      <c r="CL45" s="42">
        <f t="shared" si="64"/>
        <v>96676.013333333321</v>
      </c>
      <c r="CM45" s="43">
        <f t="shared" si="65"/>
        <v>0.6050310460937911</v>
      </c>
      <c r="CN45" s="42">
        <f t="shared" si="66"/>
        <v>15237.045282969764</v>
      </c>
      <c r="CO45" s="42">
        <f t="shared" si="67"/>
        <v>43769.284999999996</v>
      </c>
      <c r="CP45" s="43">
        <f t="shared" si="68"/>
        <v>0.34812186863390082</v>
      </c>
      <c r="CQ45" s="42">
        <f t="shared" si="69"/>
        <v>20617.969900000018</v>
      </c>
      <c r="CR45" s="42">
        <f t="shared" si="70"/>
        <v>87080.883333333331</v>
      </c>
      <c r="CS45" s="43">
        <f t="shared" si="71"/>
        <v>0.2367680380672913</v>
      </c>
      <c r="CT45" s="42">
        <f t="shared" si="72"/>
        <v>20944.033198490932</v>
      </c>
      <c r="CU45" s="42">
        <f t="shared" si="73"/>
        <v>84430.737500000003</v>
      </c>
      <c r="CV45" s="112">
        <f t="shared" si="74"/>
        <v>0.24806171092004178</v>
      </c>
      <c r="CW45" s="39">
        <v>0</v>
      </c>
      <c r="CX45" s="43"/>
      <c r="CY45" s="39"/>
      <c r="CZ45" s="39"/>
      <c r="DA45" s="39"/>
      <c r="DB45" s="39"/>
    </row>
    <row r="46" spans="1:106" x14ac:dyDescent="0.2">
      <c r="A46" s="38" t="s">
        <v>185</v>
      </c>
      <c r="B46" s="38" t="s">
        <v>187</v>
      </c>
      <c r="C46" s="39" t="s">
        <v>186</v>
      </c>
      <c r="D46" s="45">
        <v>13.061182900999301</v>
      </c>
      <c r="E46" s="45">
        <v>14.6368201689492</v>
      </c>
      <c r="F46" s="45">
        <v>11.086340095177899</v>
      </c>
      <c r="G46" s="45">
        <v>8.7324829012745298</v>
      </c>
      <c r="H46" s="45">
        <v>7.9514199822299698</v>
      </c>
      <c r="I46" s="45">
        <v>8.4847416996252303</v>
      </c>
      <c r="J46" s="45">
        <v>12.443029500963201</v>
      </c>
      <c r="K46" s="45">
        <v>10.7372681935964</v>
      </c>
      <c r="L46" s="45">
        <v>11.616646616555499</v>
      </c>
      <c r="M46" s="45">
        <v>10.259946609683499</v>
      </c>
      <c r="N46" s="45">
        <v>8.7814636182498695</v>
      </c>
      <c r="O46" s="45">
        <v>7.9512152927672801</v>
      </c>
      <c r="P46" s="45">
        <v>14.148763343640899</v>
      </c>
      <c r="Q46" s="45">
        <v>13.571864745438299</v>
      </c>
      <c r="R46" s="45">
        <v>14.1300288972388</v>
      </c>
      <c r="S46" s="45">
        <v>9.5411986001123399</v>
      </c>
      <c r="T46" s="45">
        <v>8.6802257846029196</v>
      </c>
      <c r="U46" s="45">
        <v>11.960285459554299</v>
      </c>
      <c r="V46" s="45">
        <v>3.7857361427330698</v>
      </c>
      <c r="W46" s="45">
        <v>2.9473091898676702</v>
      </c>
      <c r="X46" s="45">
        <v>8.1242527871677002</v>
      </c>
      <c r="Y46" s="45">
        <v>8.2027046710112508</v>
      </c>
      <c r="Z46" s="45">
        <v>8.9992408963051407</v>
      </c>
      <c r="AA46" s="45">
        <v>8.1165585205216395</v>
      </c>
      <c r="AB46" s="45">
        <v>7.0590835001112398</v>
      </c>
      <c r="AC46" s="45">
        <v>4.6512589966963098</v>
      </c>
      <c r="AD46" s="45">
        <v>9.1384490474670095</v>
      </c>
      <c r="AE46" s="45">
        <v>6.5345299198310904</v>
      </c>
      <c r="AF46" s="40">
        <f t="shared" si="39"/>
        <v>3.0418773402421557</v>
      </c>
      <c r="AG46" s="40">
        <f t="shared" si="40"/>
        <v>9.4762160029418396</v>
      </c>
      <c r="AH46" s="41">
        <f t="shared" si="41"/>
        <v>0.32100126667625783</v>
      </c>
      <c r="AI46" s="42">
        <f t="shared" si="42"/>
        <v>2.7402924009521716</v>
      </c>
      <c r="AJ46" s="42">
        <f t="shared" si="43"/>
        <v>10.658831291376023</v>
      </c>
      <c r="AK46" s="43">
        <f t="shared" si="44"/>
        <v>0.25709126320155951</v>
      </c>
      <c r="AL46" s="42">
        <f t="shared" si="45"/>
        <v>1.693615405829803</v>
      </c>
      <c r="AM46" s="42">
        <f t="shared" si="46"/>
        <v>10.298261638635958</v>
      </c>
      <c r="AN46" s="43">
        <f t="shared" si="47"/>
        <v>0.16445643597516216</v>
      </c>
      <c r="AO46" s="42">
        <f t="shared" si="48"/>
        <v>2.3955364157563022</v>
      </c>
      <c r="AP46" s="42">
        <f t="shared" si="49"/>
        <v>12.005394471764594</v>
      </c>
      <c r="AQ46" s="43">
        <f t="shared" si="50"/>
        <v>0.19953833432048801</v>
      </c>
      <c r="AR46" s="42">
        <f t="shared" si="51"/>
        <v>2.6136292249935948</v>
      </c>
      <c r="AS46" s="42">
        <f t="shared" si="52"/>
        <v>6.695967034601078</v>
      </c>
      <c r="AT46" s="43">
        <f t="shared" si="53"/>
        <v>0.39032886683697743</v>
      </c>
      <c r="AU46" s="42">
        <f t="shared" si="54"/>
        <v>1.8452306793977675</v>
      </c>
      <c r="AV46" s="42">
        <f t="shared" si="55"/>
        <v>6.8458303660264122</v>
      </c>
      <c r="AW46" s="43">
        <f t="shared" si="56"/>
        <v>0.26954081254409051</v>
      </c>
      <c r="AX46" s="45">
        <v>458.005</v>
      </c>
      <c r="AY46" s="42">
        <v>0.52849199999999996</v>
      </c>
      <c r="AZ46" s="42">
        <v>0.2043635</v>
      </c>
      <c r="BA46" s="42">
        <v>5.3135170000000002E-3</v>
      </c>
      <c r="BB46" s="42">
        <v>9.7563059999999993E-3</v>
      </c>
      <c r="BC46" s="45">
        <v>732.87779999999998</v>
      </c>
      <c r="BD46" s="45">
        <v>827.11805000000004</v>
      </c>
      <c r="BE46" s="45">
        <v>733.46529999999996</v>
      </c>
      <c r="BF46" s="45">
        <v>331.45240000000001</v>
      </c>
      <c r="BG46" s="45">
        <v>305.9384</v>
      </c>
      <c r="BH46" s="45">
        <v>333.5489</v>
      </c>
      <c r="BI46" s="45">
        <v>836.65610000000004</v>
      </c>
      <c r="BJ46" s="45">
        <v>780.46659999999997</v>
      </c>
      <c r="BK46" s="45">
        <v>903.24590000000001</v>
      </c>
      <c r="BL46" s="45">
        <v>393.42180000000002</v>
      </c>
      <c r="BM46" s="45">
        <v>335.90870000000001</v>
      </c>
      <c r="BN46" s="45">
        <v>297.13679999999999</v>
      </c>
      <c r="BO46" s="45">
        <v>715.63639999999998</v>
      </c>
      <c r="BP46" s="45">
        <v>671.31960000000004</v>
      </c>
      <c r="BQ46" s="45">
        <v>797.16669999999999</v>
      </c>
      <c r="BR46" s="45">
        <v>378.58089999999999</v>
      </c>
      <c r="BS46" s="45">
        <v>345.642</v>
      </c>
      <c r="BT46" s="45">
        <v>456.99459999999999</v>
      </c>
      <c r="BU46" s="45">
        <v>167.5625</v>
      </c>
      <c r="BV46" s="45">
        <v>130.81319999999999</v>
      </c>
      <c r="BW46" s="45">
        <v>356.2731</v>
      </c>
      <c r="BX46" s="45">
        <v>326.57350000000002</v>
      </c>
      <c r="BY46" s="45">
        <v>364.0677</v>
      </c>
      <c r="BZ46" s="45">
        <v>329.24489999999997</v>
      </c>
      <c r="CA46" s="45">
        <v>248.70939999999999</v>
      </c>
      <c r="CB46" s="45">
        <v>164.64340000000001</v>
      </c>
      <c r="CC46" s="45">
        <v>330.91289999999998</v>
      </c>
      <c r="CD46" s="45">
        <v>228.7619</v>
      </c>
      <c r="CE46" s="40">
        <f t="shared" si="57"/>
        <v>237.40205343709795</v>
      </c>
      <c r="CF46" s="40">
        <f t="shared" si="58"/>
        <v>458.00498035714287</v>
      </c>
      <c r="CG46" s="41">
        <f t="shared" si="59"/>
        <v>0.51833945834383</v>
      </c>
      <c r="CH46" s="42">
        <f t="shared" si="60"/>
        <v>244.07670918960773</v>
      </c>
      <c r="CI46" s="42">
        <f t="shared" si="61"/>
        <v>544.06680833333337</v>
      </c>
      <c r="CJ46" s="43">
        <f t="shared" si="62"/>
        <v>0.4486153271089996</v>
      </c>
      <c r="CK46" s="42">
        <f t="shared" si="63"/>
        <v>277.20252320639088</v>
      </c>
      <c r="CL46" s="42">
        <f t="shared" si="64"/>
        <v>591.13931666666667</v>
      </c>
      <c r="CM46" s="43">
        <f t="shared" si="65"/>
        <v>0.46892926149708397</v>
      </c>
      <c r="CN46" s="42">
        <f t="shared" si="66"/>
        <v>190.96093182636807</v>
      </c>
      <c r="CO46" s="42">
        <f t="shared" si="67"/>
        <v>560.89003333333324</v>
      </c>
      <c r="CP46" s="43">
        <f t="shared" si="68"/>
        <v>0.34046055461442165</v>
      </c>
      <c r="CQ46" s="42">
        <f t="shared" si="69"/>
        <v>102.34552248077595</v>
      </c>
      <c r="CR46" s="42">
        <f t="shared" si="70"/>
        <v>279.08914999999996</v>
      </c>
      <c r="CS46" s="43">
        <f t="shared" si="71"/>
        <v>0.36671265250109497</v>
      </c>
      <c r="CT46" s="42">
        <f t="shared" si="72"/>
        <v>68.565033604357524</v>
      </c>
      <c r="CU46" s="42">
        <f t="shared" si="73"/>
        <v>243.25689999999997</v>
      </c>
      <c r="CV46" s="112">
        <f t="shared" si="74"/>
        <v>0.28186264646288567</v>
      </c>
      <c r="CW46" s="39">
        <v>0</v>
      </c>
      <c r="CX46" s="43"/>
      <c r="CY46" s="39"/>
      <c r="CZ46" s="39"/>
      <c r="DA46" s="39"/>
      <c r="DB46" s="39"/>
    </row>
    <row r="47" spans="1:106" s="100" customFormat="1" x14ac:dyDescent="0.2">
      <c r="A47" s="38" t="s">
        <v>224</v>
      </c>
      <c r="B47" s="38" t="s">
        <v>226</v>
      </c>
      <c r="C47" s="39" t="s">
        <v>225</v>
      </c>
      <c r="D47" s="45">
        <v>208.691651120594</v>
      </c>
      <c r="E47" s="45">
        <v>204.609298357585</v>
      </c>
      <c r="F47" s="45">
        <v>213.68871152165099</v>
      </c>
      <c r="G47" s="45">
        <v>123.32708133087399</v>
      </c>
      <c r="H47" s="45">
        <v>125.55576226463</v>
      </c>
      <c r="I47" s="45">
        <v>132.588058256605</v>
      </c>
      <c r="J47" s="45">
        <v>182.91355427321</v>
      </c>
      <c r="K47" s="45">
        <v>215.86400774374499</v>
      </c>
      <c r="L47" s="45">
        <v>252.940728500006</v>
      </c>
      <c r="M47" s="45">
        <v>116.226242154462</v>
      </c>
      <c r="N47" s="45">
        <v>110.32695998770301</v>
      </c>
      <c r="O47" s="45">
        <v>116.25267371763</v>
      </c>
      <c r="P47" s="45">
        <v>212.38090892232799</v>
      </c>
      <c r="Q47" s="45">
        <v>194.43562700626899</v>
      </c>
      <c r="R47" s="45">
        <v>225.91362180251599</v>
      </c>
      <c r="S47" s="45">
        <v>106.18794168618</v>
      </c>
      <c r="T47" s="45">
        <v>110.028657479773</v>
      </c>
      <c r="U47" s="45">
        <v>140.02624117269301</v>
      </c>
      <c r="V47" s="45">
        <v>70.845883501417106</v>
      </c>
      <c r="W47" s="45">
        <v>65.269292803797498</v>
      </c>
      <c r="X47" s="45">
        <v>88.576320955070997</v>
      </c>
      <c r="Y47" s="45">
        <v>83.734441425517403</v>
      </c>
      <c r="Z47" s="45">
        <v>93.195058411286695</v>
      </c>
      <c r="AA47" s="45">
        <v>107.471593862167</v>
      </c>
      <c r="AB47" s="45">
        <v>15.8852923804202</v>
      </c>
      <c r="AC47" s="45">
        <v>13.5056207313273</v>
      </c>
      <c r="AD47" s="45">
        <v>27.818849891233899</v>
      </c>
      <c r="AE47" s="45">
        <v>25.154583101554699</v>
      </c>
      <c r="AF47" s="40">
        <f t="shared" si="39"/>
        <v>68.694396460717911</v>
      </c>
      <c r="AG47" s="40">
        <f t="shared" si="40"/>
        <v>127.97909515579452</v>
      </c>
      <c r="AH47" s="41">
        <f t="shared" si="41"/>
        <v>0.53676263593748053</v>
      </c>
      <c r="AI47" s="42">
        <f t="shared" si="42"/>
        <v>45.021467772680566</v>
      </c>
      <c r="AJ47" s="42">
        <f t="shared" si="43"/>
        <v>168.07676047532317</v>
      </c>
      <c r="AK47" s="43">
        <f t="shared" si="44"/>
        <v>0.2678625387909625</v>
      </c>
      <c r="AL47" s="42">
        <f t="shared" si="45"/>
        <v>60.634191131583833</v>
      </c>
      <c r="AM47" s="42">
        <f t="shared" si="46"/>
        <v>165.75402772945935</v>
      </c>
      <c r="AN47" s="43">
        <f t="shared" si="47"/>
        <v>0.36580825191499922</v>
      </c>
      <c r="AO47" s="42">
        <f t="shared" si="48"/>
        <v>52.775175094696664</v>
      </c>
      <c r="AP47" s="42">
        <f t="shared" si="49"/>
        <v>164.82883301162647</v>
      </c>
      <c r="AQ47" s="43">
        <f t="shared" si="50"/>
        <v>0.32018169473404012</v>
      </c>
      <c r="AR47" s="42">
        <f t="shared" si="51"/>
        <v>15.336399913970894</v>
      </c>
      <c r="AS47" s="42">
        <f t="shared" si="52"/>
        <v>84.848765159876123</v>
      </c>
      <c r="AT47" s="43">
        <f t="shared" si="53"/>
        <v>0.18074983041972753</v>
      </c>
      <c r="AU47" s="42">
        <f t="shared" si="54"/>
        <v>6.9621449838146496</v>
      </c>
      <c r="AV47" s="42">
        <f t="shared" si="55"/>
        <v>20.591086526134028</v>
      </c>
      <c r="AW47" s="43">
        <f t="shared" si="56"/>
        <v>0.33811450284463407</v>
      </c>
      <c r="AX47" s="45">
        <v>17950.240000000002</v>
      </c>
      <c r="AY47" s="42">
        <v>0.78061219999999998</v>
      </c>
      <c r="AZ47" s="42">
        <v>0.21833253</v>
      </c>
      <c r="BA47" s="42">
        <v>1.051441E-4</v>
      </c>
      <c r="BB47" s="42">
        <v>2.451628E-4</v>
      </c>
      <c r="BC47" s="45">
        <v>31957.14</v>
      </c>
      <c r="BD47" s="45">
        <v>31554.394929999999</v>
      </c>
      <c r="BE47" s="45">
        <v>38582.17</v>
      </c>
      <c r="BF47" s="45">
        <v>12774.84</v>
      </c>
      <c r="BG47" s="45">
        <v>13183.77</v>
      </c>
      <c r="BH47" s="45">
        <v>14224.56</v>
      </c>
      <c r="BI47" s="45">
        <v>33564.519999999997</v>
      </c>
      <c r="BJ47" s="45">
        <v>42820.77</v>
      </c>
      <c r="BK47" s="45">
        <v>53673.23</v>
      </c>
      <c r="BL47" s="45">
        <v>12162.73</v>
      </c>
      <c r="BM47" s="45">
        <v>11517.27</v>
      </c>
      <c r="BN47" s="45">
        <v>11856.04</v>
      </c>
      <c r="BO47" s="45">
        <v>29315.89</v>
      </c>
      <c r="BP47" s="45">
        <v>26246.98</v>
      </c>
      <c r="BQ47" s="45">
        <v>34782.620000000003</v>
      </c>
      <c r="BR47" s="45">
        <v>11498.59</v>
      </c>
      <c r="BS47" s="45">
        <v>11956.8</v>
      </c>
      <c r="BT47" s="45">
        <v>14601.34</v>
      </c>
      <c r="BU47" s="45">
        <v>8557.6540000000005</v>
      </c>
      <c r="BV47" s="45">
        <v>7905.8509999999997</v>
      </c>
      <c r="BW47" s="45">
        <v>10600.61</v>
      </c>
      <c r="BX47" s="45">
        <v>9097.9130000000005</v>
      </c>
      <c r="BY47" s="45">
        <v>10289.23</v>
      </c>
      <c r="BZ47" s="45">
        <v>11897.47</v>
      </c>
      <c r="CA47" s="45">
        <v>1527.4</v>
      </c>
      <c r="CB47" s="45">
        <v>1304.674</v>
      </c>
      <c r="CC47" s="45">
        <v>2749.1219999999998</v>
      </c>
      <c r="CD47" s="45">
        <v>2403.2570000000001</v>
      </c>
      <c r="CE47" s="40">
        <f t="shared" si="57"/>
        <v>13780.44079743283</v>
      </c>
      <c r="CF47" s="40">
        <f t="shared" si="58"/>
        <v>17950.244140357139</v>
      </c>
      <c r="CG47" s="41">
        <f t="shared" si="59"/>
        <v>0.76770213762444417</v>
      </c>
      <c r="CH47" s="42">
        <f t="shared" si="60"/>
        <v>11585.197946326734</v>
      </c>
      <c r="CI47" s="42">
        <f t="shared" si="61"/>
        <v>23712.812488333333</v>
      </c>
      <c r="CJ47" s="43">
        <f t="shared" si="62"/>
        <v>0.48856279498801053</v>
      </c>
      <c r="CK47" s="42">
        <f t="shared" si="63"/>
        <v>18395.088701668898</v>
      </c>
      <c r="CL47" s="42">
        <f t="shared" si="64"/>
        <v>27599.093333333334</v>
      </c>
      <c r="CM47" s="43">
        <f t="shared" si="65"/>
        <v>0.66651061610969209</v>
      </c>
      <c r="CN47" s="42">
        <f t="shared" si="66"/>
        <v>9986.8190218827986</v>
      </c>
      <c r="CO47" s="42">
        <f t="shared" si="67"/>
        <v>21400.37</v>
      </c>
      <c r="CP47" s="43">
        <f t="shared" si="68"/>
        <v>0.46666571754987407</v>
      </c>
      <c r="CQ47" s="42">
        <f t="shared" si="69"/>
        <v>1474.4430724664828</v>
      </c>
      <c r="CR47" s="42">
        <f t="shared" si="70"/>
        <v>9724.7880000000005</v>
      </c>
      <c r="CS47" s="43">
        <f t="shared" si="71"/>
        <v>0.15161698871651319</v>
      </c>
      <c r="CT47" s="42">
        <f t="shared" si="72"/>
        <v>690.54774343916063</v>
      </c>
      <c r="CU47" s="42">
        <f t="shared" si="73"/>
        <v>1996.1132499999999</v>
      </c>
      <c r="CV47" s="112">
        <f t="shared" si="74"/>
        <v>0.34594617486716278</v>
      </c>
      <c r="CW47" s="39">
        <v>0</v>
      </c>
      <c r="CX47" s="43"/>
      <c r="CY47" s="39"/>
      <c r="CZ47" s="39"/>
      <c r="DA47" s="39"/>
      <c r="DB47" s="39"/>
    </row>
    <row r="48" spans="1:106" s="100" customFormat="1" x14ac:dyDescent="0.2">
      <c r="A48" s="30" t="s">
        <v>233</v>
      </c>
      <c r="B48" s="30" t="s">
        <v>235</v>
      </c>
      <c r="C48" s="31" t="s">
        <v>234</v>
      </c>
      <c r="D48" s="54">
        <v>0.71805727072849401</v>
      </c>
      <c r="E48" s="54">
        <v>0.55265946481359096</v>
      </c>
      <c r="F48" s="54">
        <v>0.54697540978541903</v>
      </c>
      <c r="G48" s="54">
        <v>2.6921416629030102</v>
      </c>
      <c r="H48" s="54">
        <v>2.7601424294298802</v>
      </c>
      <c r="I48" s="54">
        <v>3.0030152933223002</v>
      </c>
      <c r="J48" s="54">
        <v>1.2530691725554699</v>
      </c>
      <c r="K48" s="54">
        <v>1.0605071683376699</v>
      </c>
      <c r="L48" s="54">
        <v>0.861857383632192</v>
      </c>
      <c r="M48" s="54">
        <v>2.8478086263008202</v>
      </c>
      <c r="N48" s="54">
        <v>2.6970710716129398</v>
      </c>
      <c r="O48" s="54">
        <v>3.0928971896108401</v>
      </c>
      <c r="P48" s="54">
        <v>0.55978152915790702</v>
      </c>
      <c r="Q48" s="54">
        <v>0.81668459071363098</v>
      </c>
      <c r="R48" s="54">
        <v>0.70994003105963299</v>
      </c>
      <c r="S48" s="54">
        <v>3.05859255295635</v>
      </c>
      <c r="T48" s="54">
        <v>3.0190681799152799</v>
      </c>
      <c r="U48" s="54">
        <v>1.86936972361695</v>
      </c>
      <c r="V48" s="54">
        <v>3.0041979319102001</v>
      </c>
      <c r="W48" s="54">
        <v>3.1265058550549898</v>
      </c>
      <c r="X48" s="54">
        <v>1.8848502153220701</v>
      </c>
      <c r="Y48" s="54">
        <v>3.15232345661672</v>
      </c>
      <c r="Z48" s="54">
        <v>2.9318341339133198</v>
      </c>
      <c r="AA48" s="54">
        <v>3.2907254016396701</v>
      </c>
      <c r="AB48" s="54">
        <v>5.42863410275391</v>
      </c>
      <c r="AC48" s="54">
        <v>5.4378342372699597</v>
      </c>
      <c r="AD48" s="54">
        <v>3.28764999133266</v>
      </c>
      <c r="AE48" s="54">
        <v>3.6659662027259898</v>
      </c>
      <c r="AF48" s="32">
        <f t="shared" si="39"/>
        <v>1.3599852457639827</v>
      </c>
      <c r="AG48" s="32">
        <f t="shared" si="40"/>
        <v>2.4046485813925664</v>
      </c>
      <c r="AH48" s="33">
        <f t="shared" si="41"/>
        <v>0.56556507104102327</v>
      </c>
      <c r="AI48" s="34">
        <f t="shared" si="42"/>
        <v>1.2178074952034541</v>
      </c>
      <c r="AJ48" s="34">
        <f t="shared" si="43"/>
        <v>1.7121652551637823</v>
      </c>
      <c r="AK48" s="36">
        <f t="shared" si="44"/>
        <v>0.71126749683222668</v>
      </c>
      <c r="AL48" s="34">
        <f t="shared" si="45"/>
        <v>1.0128393578238311</v>
      </c>
      <c r="AM48" s="34">
        <f t="shared" si="46"/>
        <v>1.968868435341655</v>
      </c>
      <c r="AN48" s="36">
        <f t="shared" si="47"/>
        <v>0.51442713979417032</v>
      </c>
      <c r="AO48" s="34">
        <f t="shared" si="48"/>
        <v>1.1550185983925976</v>
      </c>
      <c r="AP48" s="34">
        <f t="shared" si="49"/>
        <v>1.6722394345699583</v>
      </c>
      <c r="AQ48" s="36">
        <f t="shared" si="50"/>
        <v>0.69070168692058631</v>
      </c>
      <c r="AR48" s="34">
        <f t="shared" si="51"/>
        <v>0.51186381649846624</v>
      </c>
      <c r="AS48" s="34">
        <f t="shared" si="52"/>
        <v>2.8984061657428284</v>
      </c>
      <c r="AT48" s="36">
        <f t="shared" si="53"/>
        <v>0.17660182432274166</v>
      </c>
      <c r="AU48" s="34">
        <f t="shared" si="54"/>
        <v>1.1400594835629156</v>
      </c>
      <c r="AV48" s="34">
        <f t="shared" si="55"/>
        <v>4.4550211335206296</v>
      </c>
      <c r="AW48" s="36">
        <f t="shared" si="56"/>
        <v>0.25590439402965776</v>
      </c>
      <c r="AX48" s="54">
        <v>850.38980000000004</v>
      </c>
      <c r="AY48" s="34">
        <v>-0.69062159999999995</v>
      </c>
      <c r="AZ48" s="34">
        <v>0.19146078999999999</v>
      </c>
      <c r="BA48" s="34">
        <v>1.2866240000000001E-4</v>
      </c>
      <c r="BB48" s="34">
        <v>2.9697159999999997E-4</v>
      </c>
      <c r="BC48" s="54">
        <v>345.67399999999998</v>
      </c>
      <c r="BD48" s="54">
        <v>267.93964999999997</v>
      </c>
      <c r="BE48" s="54">
        <v>310.46870000000001</v>
      </c>
      <c r="BF48" s="54">
        <v>876.67759999999998</v>
      </c>
      <c r="BG48" s="54">
        <v>911.12800000000004</v>
      </c>
      <c r="BH48" s="54">
        <v>1012.831</v>
      </c>
      <c r="BI48" s="54">
        <v>722.8605</v>
      </c>
      <c r="BJ48" s="54">
        <v>661.35209999999995</v>
      </c>
      <c r="BK48" s="54">
        <v>574.9357</v>
      </c>
      <c r="BL48" s="54">
        <v>936.87729999999999</v>
      </c>
      <c r="BM48" s="54">
        <v>885.12639999999999</v>
      </c>
      <c r="BN48" s="54">
        <v>991.62400000000002</v>
      </c>
      <c r="BO48" s="54">
        <v>242.91319999999999</v>
      </c>
      <c r="BP48" s="54">
        <v>346.57940000000002</v>
      </c>
      <c r="BQ48" s="54">
        <v>343.62630000000001</v>
      </c>
      <c r="BR48" s="54">
        <v>1041.204</v>
      </c>
      <c r="BS48" s="54">
        <v>1031.4000000000001</v>
      </c>
      <c r="BT48" s="54">
        <v>612.80640000000005</v>
      </c>
      <c r="BU48" s="54">
        <v>1140.8109999999999</v>
      </c>
      <c r="BV48" s="54">
        <v>1190.54</v>
      </c>
      <c r="BW48" s="54">
        <v>709.14490000000001</v>
      </c>
      <c r="BX48" s="54">
        <v>1076.7460000000001</v>
      </c>
      <c r="BY48" s="54">
        <v>1017.593</v>
      </c>
      <c r="BZ48" s="54">
        <v>1145.242</v>
      </c>
      <c r="CA48" s="54">
        <v>1640.941</v>
      </c>
      <c r="CB48" s="54">
        <v>1651.423</v>
      </c>
      <c r="CC48" s="54">
        <v>1021.375</v>
      </c>
      <c r="CD48" s="54">
        <v>1101.0740000000001</v>
      </c>
      <c r="CE48" s="32">
        <f t="shared" si="57"/>
        <v>376.28255729536727</v>
      </c>
      <c r="CF48" s="32">
        <f t="shared" si="58"/>
        <v>850.38979107142848</v>
      </c>
      <c r="CG48" s="33">
        <f t="shared" si="59"/>
        <v>0.44248244892648458</v>
      </c>
      <c r="CH48" s="34">
        <f t="shared" si="60"/>
        <v>346.39926555052671</v>
      </c>
      <c r="CI48" s="34">
        <f t="shared" si="61"/>
        <v>620.78649166666673</v>
      </c>
      <c r="CJ48" s="36">
        <f t="shared" si="62"/>
        <v>0.55800064949951733</v>
      </c>
      <c r="CK48" s="34">
        <f t="shared" si="63"/>
        <v>166.3765692726796</v>
      </c>
      <c r="CL48" s="34">
        <f t="shared" si="64"/>
        <v>795.46266666666668</v>
      </c>
      <c r="CM48" s="36">
        <f t="shared" si="65"/>
        <v>0.20915698026391299</v>
      </c>
      <c r="CN48" s="34">
        <f t="shared" si="66"/>
        <v>357.30495890602134</v>
      </c>
      <c r="CO48" s="34">
        <f t="shared" si="67"/>
        <v>603.08821666666665</v>
      </c>
      <c r="CP48" s="36">
        <f t="shared" si="68"/>
        <v>0.5924588626202717</v>
      </c>
      <c r="CQ48" s="34">
        <f t="shared" si="69"/>
        <v>176.040208055097</v>
      </c>
      <c r="CR48" s="34">
        <f t="shared" si="70"/>
        <v>1046.6794833333333</v>
      </c>
      <c r="CS48" s="36">
        <f t="shared" si="71"/>
        <v>0.16818922206678424</v>
      </c>
      <c r="CT48" s="34">
        <f t="shared" si="72"/>
        <v>339.31606616287678</v>
      </c>
      <c r="CU48" s="34">
        <f t="shared" si="73"/>
        <v>1353.70325</v>
      </c>
      <c r="CV48" s="110">
        <f t="shared" si="74"/>
        <v>0.25065764314511085</v>
      </c>
      <c r="CW48" s="31">
        <v>0</v>
      </c>
      <c r="CX48" s="36"/>
      <c r="CY48" s="31"/>
      <c r="CZ48" s="31"/>
      <c r="DA48" s="31"/>
      <c r="DB48" s="31"/>
    </row>
    <row r="49" spans="1:106" x14ac:dyDescent="0.2">
      <c r="A49" s="30" t="s">
        <v>218</v>
      </c>
      <c r="B49" s="30" t="s">
        <v>220</v>
      </c>
      <c r="C49" s="31" t="s">
        <v>219</v>
      </c>
      <c r="D49" s="54">
        <v>0.86638484055785003</v>
      </c>
      <c r="E49" s="54">
        <v>0.92425606925760795</v>
      </c>
      <c r="F49" s="54">
        <v>0.78012709335898001</v>
      </c>
      <c r="G49" s="54">
        <v>0.841256461766834</v>
      </c>
      <c r="H49" s="54">
        <v>1.1654054621093</v>
      </c>
      <c r="I49" s="54">
        <v>1.10619120953799</v>
      </c>
      <c r="J49" s="54">
        <v>0.84862100756639502</v>
      </c>
      <c r="K49" s="54">
        <v>0.69833687138422496</v>
      </c>
      <c r="L49" s="54">
        <v>0.76910805923660697</v>
      </c>
      <c r="M49" s="54">
        <v>1.20366277194052</v>
      </c>
      <c r="N49" s="54">
        <v>0.89763203614947595</v>
      </c>
      <c r="O49" s="54">
        <v>0.87615948813657796</v>
      </c>
      <c r="P49" s="54">
        <v>0.67242908982181704</v>
      </c>
      <c r="Q49" s="54">
        <v>0.36539663387814503</v>
      </c>
      <c r="R49" s="54">
        <v>1.0823691749998401</v>
      </c>
      <c r="S49" s="54">
        <v>1.28724289611586</v>
      </c>
      <c r="T49" s="54">
        <v>1.1243500943506</v>
      </c>
      <c r="U49" s="54">
        <v>1.47311295882316</v>
      </c>
      <c r="V49" s="54">
        <v>0.49255014166731398</v>
      </c>
      <c r="W49" s="54">
        <v>0.461177932836841</v>
      </c>
      <c r="X49" s="54">
        <v>0.52005928100517196</v>
      </c>
      <c r="Y49" s="54">
        <v>1.0028462452479101</v>
      </c>
      <c r="Z49" s="54">
        <v>1.01945041077132</v>
      </c>
      <c r="AA49" s="54">
        <v>0.78493269597340398</v>
      </c>
      <c r="AB49" s="54">
        <v>0.46470814452563403</v>
      </c>
      <c r="AC49" s="54">
        <v>0.48779610342970198</v>
      </c>
      <c r="AD49" s="54">
        <v>1.2164125448208201</v>
      </c>
      <c r="AE49" s="54">
        <v>1.24258099373043</v>
      </c>
      <c r="AF49" s="32">
        <f t="shared" si="39"/>
        <v>0.2914425215716589</v>
      </c>
      <c r="AG49" s="32">
        <f t="shared" si="40"/>
        <v>0.8812341683214403</v>
      </c>
      <c r="AH49" s="33">
        <f t="shared" si="41"/>
        <v>0.33072085950411295</v>
      </c>
      <c r="AI49" s="34">
        <f t="shared" si="42"/>
        <v>0.15432867667790209</v>
      </c>
      <c r="AJ49" s="34">
        <f t="shared" si="43"/>
        <v>0.94727018943142693</v>
      </c>
      <c r="AK49" s="36">
        <f t="shared" si="44"/>
        <v>0.16291938498617134</v>
      </c>
      <c r="AL49" s="34">
        <f t="shared" si="45"/>
        <v>0.1739746636945515</v>
      </c>
      <c r="AM49" s="34">
        <f t="shared" si="46"/>
        <v>0.88225337240230006</v>
      </c>
      <c r="AN49" s="36">
        <f t="shared" si="47"/>
        <v>0.19719353774849674</v>
      </c>
      <c r="AO49" s="34">
        <f t="shared" si="48"/>
        <v>0.40953928030578607</v>
      </c>
      <c r="AP49" s="34">
        <f t="shared" si="49"/>
        <v>1.0008168079982369</v>
      </c>
      <c r="AQ49" s="36">
        <f t="shared" si="50"/>
        <v>0.4092050383575368</v>
      </c>
      <c r="AR49" s="34">
        <f t="shared" si="51"/>
        <v>0.25781160204213749</v>
      </c>
      <c r="AS49" s="34">
        <f t="shared" si="52"/>
        <v>0.71350278458366023</v>
      </c>
      <c r="AT49" s="36">
        <f t="shared" si="53"/>
        <v>0.36133229976470871</v>
      </c>
      <c r="AU49" s="34">
        <f t="shared" si="54"/>
        <v>0.43511930028916235</v>
      </c>
      <c r="AV49" s="34">
        <f t="shared" si="55"/>
        <v>0.85287444662664647</v>
      </c>
      <c r="AW49" s="36">
        <f t="shared" si="56"/>
        <v>0.51017978321449198</v>
      </c>
      <c r="AX49" s="54">
        <v>46.154069999999997</v>
      </c>
      <c r="AY49" s="34">
        <v>-0.1903772</v>
      </c>
      <c r="AZ49" s="34">
        <v>0.17915962999999999</v>
      </c>
      <c r="BA49" s="34">
        <v>0.2696885</v>
      </c>
      <c r="BB49" s="34">
        <v>0.34058389999999999</v>
      </c>
      <c r="BC49" s="54">
        <v>56.1873</v>
      </c>
      <c r="BD49" s="54">
        <v>60.365850000000002</v>
      </c>
      <c r="BE49" s="54">
        <v>59.653370000000002</v>
      </c>
      <c r="BF49" s="54">
        <v>36.905410000000003</v>
      </c>
      <c r="BG49" s="54">
        <v>51.825629999999997</v>
      </c>
      <c r="BH49" s="54">
        <v>50.26079</v>
      </c>
      <c r="BI49" s="54">
        <v>65.949709999999996</v>
      </c>
      <c r="BJ49" s="54">
        <v>58.668329999999997</v>
      </c>
      <c r="BK49" s="54">
        <v>69.117949999999993</v>
      </c>
      <c r="BL49" s="54">
        <v>53.345329999999997</v>
      </c>
      <c r="BM49" s="54">
        <v>39.685409999999997</v>
      </c>
      <c r="BN49" s="54">
        <v>37.8429</v>
      </c>
      <c r="BO49" s="54">
        <v>39.309609999999999</v>
      </c>
      <c r="BP49" s="54">
        <v>20.889720000000001</v>
      </c>
      <c r="BQ49" s="54">
        <v>70.576440000000005</v>
      </c>
      <c r="BR49" s="54">
        <v>59.032960000000003</v>
      </c>
      <c r="BS49" s="54">
        <v>51.745820000000002</v>
      </c>
      <c r="BT49" s="54">
        <v>65.05547</v>
      </c>
      <c r="BU49" s="54">
        <v>25.19736</v>
      </c>
      <c r="BV49" s="54">
        <v>23.657710000000002</v>
      </c>
      <c r="BW49" s="54">
        <v>26.359100000000002</v>
      </c>
      <c r="BX49" s="54">
        <v>46.146259999999998</v>
      </c>
      <c r="BY49" s="54">
        <v>47.667310000000001</v>
      </c>
      <c r="BZ49" s="54">
        <v>36.800840000000001</v>
      </c>
      <c r="CA49" s="54">
        <v>18.923539999999999</v>
      </c>
      <c r="CB49" s="54">
        <v>19.956779999999998</v>
      </c>
      <c r="CC49" s="54">
        <v>50.909669999999998</v>
      </c>
      <c r="CD49" s="54">
        <v>50.277340000000002</v>
      </c>
      <c r="CE49" s="32">
        <f t="shared" si="57"/>
        <v>15.620702269871522</v>
      </c>
      <c r="CF49" s="32">
        <f t="shared" si="58"/>
        <v>46.154068214285722</v>
      </c>
      <c r="CG49" s="33">
        <f t="shared" si="59"/>
        <v>0.3384469208076562</v>
      </c>
      <c r="CH49" s="34">
        <f t="shared" si="60"/>
        <v>8.6636250650415914</v>
      </c>
      <c r="CI49" s="34">
        <f t="shared" si="61"/>
        <v>52.533058333333337</v>
      </c>
      <c r="CJ49" s="36">
        <f t="shared" si="62"/>
        <v>0.16491758408712973</v>
      </c>
      <c r="CK49" s="34">
        <f t="shared" si="63"/>
        <v>13.110814657421964</v>
      </c>
      <c r="CL49" s="34">
        <f t="shared" si="64"/>
        <v>54.101604999999999</v>
      </c>
      <c r="CM49" s="36">
        <f t="shared" si="65"/>
        <v>0.24233688921838759</v>
      </c>
      <c r="CN49" s="34">
        <f t="shared" si="66"/>
        <v>18.379935218197037</v>
      </c>
      <c r="CO49" s="34">
        <f t="shared" si="67"/>
        <v>51.101670000000006</v>
      </c>
      <c r="CP49" s="36">
        <f t="shared" si="68"/>
        <v>0.35967386620040082</v>
      </c>
      <c r="CQ49" s="34">
        <f t="shared" si="69"/>
        <v>10.811541993785468</v>
      </c>
      <c r="CR49" s="34">
        <f t="shared" si="70"/>
        <v>34.304763333333334</v>
      </c>
      <c r="CS49" s="36">
        <f t="shared" si="71"/>
        <v>0.31516153861000651</v>
      </c>
      <c r="CT49" s="34">
        <f t="shared" si="72"/>
        <v>17.993189616743653</v>
      </c>
      <c r="CU49" s="34">
        <f t="shared" si="73"/>
        <v>35.0168325</v>
      </c>
      <c r="CV49" s="110">
        <f t="shared" si="74"/>
        <v>0.51384400964146748</v>
      </c>
      <c r="CW49" s="31">
        <v>0</v>
      </c>
      <c r="CX49" s="36"/>
      <c r="CY49" s="31"/>
      <c r="CZ49" s="31"/>
      <c r="DA49" s="31"/>
      <c r="DB49" s="31"/>
    </row>
    <row r="50" spans="1:106" x14ac:dyDescent="0.2">
      <c r="A50" s="30" t="s">
        <v>251</v>
      </c>
      <c r="B50" s="30" t="s">
        <v>253</v>
      </c>
      <c r="C50" s="31" t="s">
        <v>252</v>
      </c>
      <c r="D50" s="54">
        <v>0</v>
      </c>
      <c r="E50" s="54">
        <v>3.3807931364027197E-2</v>
      </c>
      <c r="F50" s="54">
        <v>9.2417419039837797E-3</v>
      </c>
      <c r="G50" s="54">
        <v>0.124103764054247</v>
      </c>
      <c r="H50" s="54">
        <v>0.107775289015465</v>
      </c>
      <c r="I50" s="54">
        <v>6.9890380628371204E-2</v>
      </c>
      <c r="J50" s="54">
        <v>1.7346615386816502E-2</v>
      </c>
      <c r="K50" s="54">
        <v>0</v>
      </c>
      <c r="L50" s="54">
        <v>0</v>
      </c>
      <c r="M50" s="54">
        <v>0.18037810860678999</v>
      </c>
      <c r="N50" s="54">
        <v>0.12532644690854</v>
      </c>
      <c r="O50" s="54">
        <v>0.16068826470740999</v>
      </c>
      <c r="P50" s="54">
        <v>5.3923029995751201E-2</v>
      </c>
      <c r="Q50" s="54">
        <v>8.6573108705823895E-2</v>
      </c>
      <c r="R50" s="54">
        <v>2.77464858323694E-2</v>
      </c>
      <c r="S50" s="54">
        <v>7.7793363872659005E-2</v>
      </c>
      <c r="T50" s="54">
        <v>7.3968845364553504E-2</v>
      </c>
      <c r="U50" s="54">
        <v>8.5316826304763504E-2</v>
      </c>
      <c r="V50" s="54">
        <v>6.4184713684361905E-2</v>
      </c>
      <c r="W50" s="54">
        <v>9.8982584242012103E-2</v>
      </c>
      <c r="X50" s="54">
        <v>2.6233338511167398E-2</v>
      </c>
      <c r="Y50" s="54">
        <v>2.0104911053877399E-2</v>
      </c>
      <c r="Z50" s="54">
        <v>2.31035874215831E-2</v>
      </c>
      <c r="AA50" s="54">
        <v>4.3641763816482999E-2</v>
      </c>
      <c r="AB50" s="54">
        <v>3.4603768289547102E-2</v>
      </c>
      <c r="AC50" s="54">
        <v>3.17826050450414E-2</v>
      </c>
      <c r="AD50" s="54">
        <v>0</v>
      </c>
      <c r="AE50" s="54">
        <v>3.2384400516967803E-2</v>
      </c>
      <c r="AF50" s="32">
        <f t="shared" si="39"/>
        <v>4.933824458206857E-2</v>
      </c>
      <c r="AG50" s="32">
        <f t="shared" si="40"/>
        <v>5.7460781258307565E-2</v>
      </c>
      <c r="AH50" s="33">
        <f t="shared" si="41"/>
        <v>0.85864207728528485</v>
      </c>
      <c r="AI50" s="34">
        <f t="shared" si="42"/>
        <v>5.160156148973917E-2</v>
      </c>
      <c r="AJ50" s="34">
        <f t="shared" si="43"/>
        <v>5.7469851161015696E-2</v>
      </c>
      <c r="AK50" s="36">
        <f t="shared" si="44"/>
        <v>0.89788924883701038</v>
      </c>
      <c r="AL50" s="34">
        <f t="shared" si="45"/>
        <v>8.4099897239766921E-2</v>
      </c>
      <c r="AM50" s="34">
        <f t="shared" si="46"/>
        <v>8.0623239268259414E-2</v>
      </c>
      <c r="AN50" s="36">
        <f t="shared" si="47"/>
        <v>1.0431222809088525</v>
      </c>
      <c r="AO50" s="34">
        <f t="shared" si="48"/>
        <v>2.2775780269467336E-2</v>
      </c>
      <c r="AP50" s="34">
        <f t="shared" si="49"/>
        <v>6.755361001265342E-2</v>
      </c>
      <c r="AQ50" s="36">
        <f t="shared" si="50"/>
        <v>0.3371511939214088</v>
      </c>
      <c r="AR50" s="34">
        <f t="shared" si="51"/>
        <v>3.0753572403376981E-2</v>
      </c>
      <c r="AS50" s="34">
        <f t="shared" si="52"/>
        <v>4.6041816454914154E-2</v>
      </c>
      <c r="AT50" s="36">
        <f t="shared" si="53"/>
        <v>0.66794872077846912</v>
      </c>
      <c r="AU50" s="34">
        <f t="shared" si="54"/>
        <v>1.6506440342285808E-2</v>
      </c>
      <c r="AV50" s="34">
        <f t="shared" si="55"/>
        <v>2.4692693462889076E-2</v>
      </c>
      <c r="AW50" s="36">
        <f t="shared" si="56"/>
        <v>0.66847467924442994</v>
      </c>
      <c r="AX50" s="54">
        <v>5.2459319999999998</v>
      </c>
      <c r="AY50" s="34">
        <v>-0.63622570000000001</v>
      </c>
      <c r="AZ50" s="34">
        <v>0.4398492</v>
      </c>
      <c r="BA50" s="34">
        <v>8.1584589999999998E-2</v>
      </c>
      <c r="BB50" s="34">
        <v>0.1189265</v>
      </c>
      <c r="BC50" s="54">
        <v>0</v>
      </c>
      <c r="BD50" s="54">
        <v>4.2362000000000002</v>
      </c>
      <c r="BE50" s="54">
        <v>1.355758</v>
      </c>
      <c r="BF50" s="54">
        <v>10.444929999999999</v>
      </c>
      <c r="BG50" s="54">
        <v>9.1948699999999999</v>
      </c>
      <c r="BH50" s="54">
        <v>6.0922169999999998</v>
      </c>
      <c r="BI50" s="54">
        <v>2.5862630000000002</v>
      </c>
      <c r="BJ50" s="54">
        <v>0</v>
      </c>
      <c r="BK50" s="54">
        <v>0</v>
      </c>
      <c r="BL50" s="54">
        <v>15.336779999999999</v>
      </c>
      <c r="BM50" s="54">
        <v>10.63002</v>
      </c>
      <c r="BN50" s="54">
        <v>13.31509</v>
      </c>
      <c r="BO50" s="54">
        <v>6.0476320000000001</v>
      </c>
      <c r="BP50" s="54">
        <v>9.4953269999999996</v>
      </c>
      <c r="BQ50" s="54">
        <v>3.4709729999999999</v>
      </c>
      <c r="BR50" s="54">
        <v>6.8444010000000004</v>
      </c>
      <c r="BS50" s="54">
        <v>6.5310259999999998</v>
      </c>
      <c r="BT50" s="54">
        <v>7.2283850000000003</v>
      </c>
      <c r="BU50" s="54">
        <v>6.2993410000000001</v>
      </c>
      <c r="BV50" s="54">
        <v>9.7414109999999994</v>
      </c>
      <c r="BW50" s="54">
        <v>2.550881</v>
      </c>
      <c r="BX50" s="54">
        <v>1.774856</v>
      </c>
      <c r="BY50" s="54">
        <v>2.072492</v>
      </c>
      <c r="BZ50" s="54">
        <v>3.9254229999999999</v>
      </c>
      <c r="CA50" s="54">
        <v>2.703363</v>
      </c>
      <c r="CB50" s="54">
        <v>2.4945970000000002</v>
      </c>
      <c r="CC50" s="54">
        <v>0</v>
      </c>
      <c r="CD50" s="54">
        <v>2.5138669999999999</v>
      </c>
      <c r="CE50" s="32">
        <f t="shared" si="57"/>
        <v>4.2009784828755157</v>
      </c>
      <c r="CF50" s="32">
        <f t="shared" si="58"/>
        <v>5.2459322500000001</v>
      </c>
      <c r="CG50" s="33">
        <f t="shared" si="59"/>
        <v>0.80080685046504663</v>
      </c>
      <c r="CH50" s="34">
        <f t="shared" si="60"/>
        <v>4.1715434447699451</v>
      </c>
      <c r="CI50" s="34">
        <f t="shared" si="61"/>
        <v>5.2206624999999995</v>
      </c>
      <c r="CJ50" s="36">
        <f t="shared" si="62"/>
        <v>0.79904484244479423</v>
      </c>
      <c r="CK50" s="34">
        <f t="shared" si="63"/>
        <v>6.9287442543388398</v>
      </c>
      <c r="CL50" s="34">
        <f t="shared" si="64"/>
        <v>6.9780255000000002</v>
      </c>
      <c r="CM50" s="36">
        <f t="shared" si="65"/>
        <v>0.99293765182412119</v>
      </c>
      <c r="CN50" s="34">
        <f t="shared" si="66"/>
        <v>1.9461831006285752</v>
      </c>
      <c r="CO50" s="34">
        <f t="shared" si="67"/>
        <v>6.6029573333333333</v>
      </c>
      <c r="CP50" s="36">
        <f t="shared" si="68"/>
        <v>0.29474415816739719</v>
      </c>
      <c r="CQ50" s="34">
        <f t="shared" si="69"/>
        <v>3.1013253760896937</v>
      </c>
      <c r="CR50" s="34">
        <f t="shared" si="70"/>
        <v>4.3940673333333331</v>
      </c>
      <c r="CS50" s="36">
        <f t="shared" si="71"/>
        <v>0.7057983277959996</v>
      </c>
      <c r="CT50" s="34">
        <f t="shared" si="72"/>
        <v>1.2887518608308262</v>
      </c>
      <c r="CU50" s="34">
        <f t="shared" si="73"/>
        <v>1.9279567499999999</v>
      </c>
      <c r="CV50" s="110">
        <f t="shared" si="74"/>
        <v>0.66845475700159052</v>
      </c>
      <c r="CW50" s="31">
        <v>0</v>
      </c>
      <c r="CX50" s="36"/>
      <c r="CY50" s="31"/>
      <c r="CZ50" s="31"/>
      <c r="DA50" s="31"/>
      <c r="DB50" s="31"/>
    </row>
    <row r="51" spans="1:106" x14ac:dyDescent="0.2">
      <c r="A51" s="30" t="s">
        <v>200</v>
      </c>
      <c r="B51" s="30" t="s">
        <v>202</v>
      </c>
      <c r="C51" s="31" t="s">
        <v>201</v>
      </c>
      <c r="D51" s="54">
        <v>10.8945702434143</v>
      </c>
      <c r="E51" s="54">
        <v>11.234189461342201</v>
      </c>
      <c r="F51" s="54">
        <v>8.7577664726962094</v>
      </c>
      <c r="G51" s="54">
        <v>5.9008646882166298</v>
      </c>
      <c r="H51" s="54">
        <v>5.9617294788280102</v>
      </c>
      <c r="I51" s="54">
        <v>7.1459042149261496</v>
      </c>
      <c r="J51" s="54">
        <v>4.43398830042414</v>
      </c>
      <c r="K51" s="54">
        <v>5.2538960956380496</v>
      </c>
      <c r="L51" s="54">
        <v>5.2486032498146402</v>
      </c>
      <c r="M51" s="54">
        <v>7.2166939357863296</v>
      </c>
      <c r="N51" s="54">
        <v>5.3547662777763803</v>
      </c>
      <c r="O51" s="54">
        <v>5.14607740397937</v>
      </c>
      <c r="P51" s="54">
        <v>17.167526841789002</v>
      </c>
      <c r="Q51" s="54">
        <v>16.861258035678201</v>
      </c>
      <c r="R51" s="54">
        <v>16.421871648993999</v>
      </c>
      <c r="S51" s="54">
        <v>6.7656993613416896</v>
      </c>
      <c r="T51" s="54">
        <v>6.91019617093691</v>
      </c>
      <c r="U51" s="54">
        <v>9.5032939667919507</v>
      </c>
      <c r="V51" s="54">
        <v>5.0099324927231397</v>
      </c>
      <c r="W51" s="54">
        <v>5.0249476389401098</v>
      </c>
      <c r="X51" s="54">
        <v>7.2179892439875903</v>
      </c>
      <c r="Y51" s="54">
        <v>6.4008198388780499</v>
      </c>
      <c r="Z51" s="54">
        <v>5.6846771510424103</v>
      </c>
      <c r="AA51" s="54">
        <v>7.5910601851420196</v>
      </c>
      <c r="AB51" s="54">
        <v>4.3146873133884798</v>
      </c>
      <c r="AC51" s="54">
        <v>4.99328055978755</v>
      </c>
      <c r="AD51" s="54">
        <v>6.81878626719958</v>
      </c>
      <c r="AE51" s="54">
        <v>6.4607327568753998</v>
      </c>
      <c r="AF51" s="32">
        <f t="shared" si="39"/>
        <v>3.6573767881354171</v>
      </c>
      <c r="AG51" s="32">
        <f t="shared" si="40"/>
        <v>7.7034217605835185</v>
      </c>
      <c r="AH51" s="33">
        <f t="shared" si="41"/>
        <v>0.47477301669360739</v>
      </c>
      <c r="AI51" s="34">
        <f t="shared" si="42"/>
        <v>2.3708481224092837</v>
      </c>
      <c r="AJ51" s="34">
        <f t="shared" si="43"/>
        <v>8.3158374265705834</v>
      </c>
      <c r="AK51" s="36">
        <f t="shared" si="44"/>
        <v>0.28510034537640205</v>
      </c>
      <c r="AL51" s="34">
        <f t="shared" si="45"/>
        <v>0.93097698742022883</v>
      </c>
      <c r="AM51" s="34">
        <f t="shared" si="46"/>
        <v>5.4423375439031529</v>
      </c>
      <c r="AN51" s="36">
        <f t="shared" si="47"/>
        <v>0.17106197105748569</v>
      </c>
      <c r="AO51" s="34">
        <f t="shared" si="48"/>
        <v>5.0790338929669945</v>
      </c>
      <c r="AP51" s="34">
        <f t="shared" si="49"/>
        <v>12.271641004255292</v>
      </c>
      <c r="AQ51" s="36">
        <f t="shared" si="50"/>
        <v>0.41388383926858663</v>
      </c>
      <c r="AR51" s="34">
        <f t="shared" si="51"/>
        <v>1.1010943505233368</v>
      </c>
      <c r="AS51" s="34">
        <f t="shared" si="52"/>
        <v>6.154904425118886</v>
      </c>
      <c r="AT51" s="36">
        <f t="shared" si="53"/>
        <v>0.17889706719565648</v>
      </c>
      <c r="AU51" s="34">
        <f t="shared" si="54"/>
        <v>1.1885074941859666</v>
      </c>
      <c r="AV51" s="34">
        <f t="shared" si="55"/>
        <v>5.6468717243127529</v>
      </c>
      <c r="AW51" s="36">
        <f t="shared" si="56"/>
        <v>0.21047184214736395</v>
      </c>
      <c r="AX51" s="54">
        <v>324.33080000000001</v>
      </c>
      <c r="AY51" s="34">
        <v>0.67772980000000005</v>
      </c>
      <c r="AZ51" s="34">
        <v>0.17502181999999999</v>
      </c>
      <c r="BA51" s="34">
        <v>5.0527640000000003E-5</v>
      </c>
      <c r="BB51" s="34">
        <v>1.2248949999999999E-4</v>
      </c>
      <c r="BC51" s="54">
        <v>543.55100000000004</v>
      </c>
      <c r="BD51" s="54">
        <v>564.47365000000002</v>
      </c>
      <c r="BE51" s="54">
        <v>515.18820000000005</v>
      </c>
      <c r="BF51" s="54">
        <v>199.15</v>
      </c>
      <c r="BG51" s="54">
        <v>203.9589</v>
      </c>
      <c r="BH51" s="54">
        <v>249.7809</v>
      </c>
      <c r="BI51" s="54">
        <v>265.09199999999998</v>
      </c>
      <c r="BJ51" s="54">
        <v>339.5652</v>
      </c>
      <c r="BK51" s="54">
        <v>362.86919999999998</v>
      </c>
      <c r="BL51" s="54">
        <v>246.05529999999999</v>
      </c>
      <c r="BM51" s="54">
        <v>182.1277</v>
      </c>
      <c r="BN51" s="54">
        <v>170.99379999999999</v>
      </c>
      <c r="BO51" s="54">
        <v>772.08100000000002</v>
      </c>
      <c r="BP51" s="54">
        <v>741.58500000000004</v>
      </c>
      <c r="BQ51" s="54">
        <v>823.77750000000003</v>
      </c>
      <c r="BR51" s="54">
        <v>238.6985</v>
      </c>
      <c r="BS51" s="54">
        <v>244.66229999999999</v>
      </c>
      <c r="BT51" s="54">
        <v>322.86790000000002</v>
      </c>
      <c r="BU51" s="54">
        <v>197.1694</v>
      </c>
      <c r="BV51" s="54">
        <v>198.3073</v>
      </c>
      <c r="BW51" s="54">
        <v>281.44720000000001</v>
      </c>
      <c r="BX51" s="54">
        <v>226.59</v>
      </c>
      <c r="BY51" s="54">
        <v>204.48589999999999</v>
      </c>
      <c r="BZ51" s="54">
        <v>273.79829999999998</v>
      </c>
      <c r="CA51" s="54">
        <v>135.16810000000001</v>
      </c>
      <c r="CB51" s="54">
        <v>157.15960000000001</v>
      </c>
      <c r="CC51" s="54">
        <v>219.5479</v>
      </c>
      <c r="CD51" s="54">
        <v>201.10939999999999</v>
      </c>
      <c r="CE51" s="32">
        <f t="shared" si="57"/>
        <v>194.45271305489345</v>
      </c>
      <c r="CF51" s="32">
        <f t="shared" si="58"/>
        <v>324.33075535714295</v>
      </c>
      <c r="CG51" s="33">
        <f t="shared" si="59"/>
        <v>0.59955064341884001</v>
      </c>
      <c r="CH51" s="34">
        <f t="shared" si="60"/>
        <v>178.72156020044812</v>
      </c>
      <c r="CI51" s="34">
        <f t="shared" si="61"/>
        <v>379.35044166666671</v>
      </c>
      <c r="CJ51" s="36">
        <f t="shared" si="62"/>
        <v>0.4711252197710365</v>
      </c>
      <c r="CK51" s="34">
        <f t="shared" si="63"/>
        <v>78.881919870728339</v>
      </c>
      <c r="CL51" s="34">
        <f t="shared" si="64"/>
        <v>261.11719999999997</v>
      </c>
      <c r="CM51" s="36">
        <f t="shared" si="65"/>
        <v>0.30209392514444988</v>
      </c>
      <c r="CN51" s="34">
        <f t="shared" si="66"/>
        <v>282.35954546549101</v>
      </c>
      <c r="CO51" s="34">
        <f t="shared" si="67"/>
        <v>523.9453666666667</v>
      </c>
      <c r="CP51" s="36">
        <f t="shared" si="68"/>
        <v>0.5389102823102695</v>
      </c>
      <c r="CQ51" s="34">
        <f t="shared" si="69"/>
        <v>38.234642769583402</v>
      </c>
      <c r="CR51" s="34">
        <f t="shared" si="70"/>
        <v>230.29968333333332</v>
      </c>
      <c r="CS51" s="36">
        <f t="shared" si="71"/>
        <v>0.166021256374213</v>
      </c>
      <c r="CT51" s="34">
        <f t="shared" si="72"/>
        <v>38.854102041225794</v>
      </c>
      <c r="CU51" s="34">
        <f t="shared" si="73"/>
        <v>178.24625000000003</v>
      </c>
      <c r="CV51" s="110">
        <f t="shared" si="74"/>
        <v>0.2179799128521682</v>
      </c>
      <c r="CW51" s="31">
        <v>0</v>
      </c>
      <c r="CX51" s="36"/>
      <c r="CY51" s="31"/>
      <c r="CZ51" s="31"/>
      <c r="DA51" s="31"/>
      <c r="DB51" s="31"/>
    </row>
    <row r="52" spans="1:106" s="100" customFormat="1" x14ac:dyDescent="0.2">
      <c r="A52" s="80" t="s">
        <v>48</v>
      </c>
      <c r="B52" s="80" t="s">
        <v>50</v>
      </c>
      <c r="C52" s="81" t="s">
        <v>49</v>
      </c>
      <c r="D52" s="82">
        <v>0.81130475183874995</v>
      </c>
      <c r="E52" s="82">
        <v>0.75249652479279405</v>
      </c>
      <c r="F52" s="82">
        <v>0.67934595257963004</v>
      </c>
      <c r="G52" s="82">
        <v>15.604870547808201</v>
      </c>
      <c r="H52" s="82">
        <v>15.6121680895947</v>
      </c>
      <c r="I52" s="82">
        <v>15.683832966390099</v>
      </c>
      <c r="J52" s="82">
        <v>19.320877737839002</v>
      </c>
      <c r="K52" s="82">
        <v>12.1221472479253</v>
      </c>
      <c r="L52" s="82">
        <v>6.3896685874321504</v>
      </c>
      <c r="M52" s="82">
        <v>23.8116186485674</v>
      </c>
      <c r="N52" s="82">
        <v>22.461075626138701</v>
      </c>
      <c r="O52" s="82">
        <v>18.2797433531174</v>
      </c>
      <c r="P52" s="82">
        <v>0.45546739872853498</v>
      </c>
      <c r="Q52" s="82">
        <v>0.55337855994616503</v>
      </c>
      <c r="R52" s="82">
        <v>0.40538646575828502</v>
      </c>
      <c r="S52" s="82">
        <v>24.094818898799499</v>
      </c>
      <c r="T52" s="82">
        <v>23.6743540411548</v>
      </c>
      <c r="U52" s="82">
        <v>31.534985075861599</v>
      </c>
      <c r="V52" s="82">
        <v>3.1092688268036999</v>
      </c>
      <c r="W52" s="82">
        <v>2.80195888462534</v>
      </c>
      <c r="X52" s="82">
        <v>3.4415244159440102</v>
      </c>
      <c r="Y52" s="82">
        <v>35.830187181255802</v>
      </c>
      <c r="Z52" s="82">
        <v>39.054062605763697</v>
      </c>
      <c r="AA52" s="82">
        <v>28.792635694441401</v>
      </c>
      <c r="AB52" s="82">
        <v>2.3540785180662098</v>
      </c>
      <c r="AC52" s="82">
        <v>1.58171149025284</v>
      </c>
      <c r="AD52" s="82">
        <v>22.507834848533001</v>
      </c>
      <c r="AE52" s="82">
        <v>23.672191992496899</v>
      </c>
      <c r="AF52" s="83">
        <f t="shared" si="39"/>
        <v>12.166752134019461</v>
      </c>
      <c r="AG52" s="83">
        <f t="shared" si="40"/>
        <v>14.121178390444854</v>
      </c>
      <c r="AH52" s="84">
        <f t="shared" si="41"/>
        <v>0.86159609330140163</v>
      </c>
      <c r="AI52" s="85">
        <f t="shared" si="42"/>
        <v>8.1535015785398421</v>
      </c>
      <c r="AJ52" s="85">
        <f t="shared" si="43"/>
        <v>8.1906698055006952</v>
      </c>
      <c r="AK52" s="86">
        <f t="shared" si="44"/>
        <v>0.99546212607229123</v>
      </c>
      <c r="AL52" s="85">
        <f t="shared" si="45"/>
        <v>6.6271196047786711</v>
      </c>
      <c r="AM52" s="85">
        <f t="shared" si="46"/>
        <v>17.064188533503327</v>
      </c>
      <c r="AN52" s="86">
        <f t="shared" si="47"/>
        <v>0.38836418103135578</v>
      </c>
      <c r="AO52" s="85">
        <f t="shared" si="48"/>
        <v>14.493163064869524</v>
      </c>
      <c r="AP52" s="85">
        <f t="shared" si="49"/>
        <v>13.453065073374814</v>
      </c>
      <c r="AQ52" s="86">
        <f t="shared" si="50"/>
        <v>1.0773130870788088</v>
      </c>
      <c r="AR52" s="85">
        <f t="shared" si="51"/>
        <v>17.539198631797142</v>
      </c>
      <c r="AS52" s="85">
        <f t="shared" si="52"/>
        <v>18.838272934805659</v>
      </c>
      <c r="AT52" s="86">
        <f t="shared" si="53"/>
        <v>0.93104069000888379</v>
      </c>
      <c r="AU52" s="85">
        <f t="shared" si="54"/>
        <v>12.20819431893619</v>
      </c>
      <c r="AV52" s="85">
        <f t="shared" si="55"/>
        <v>12.528954212337236</v>
      </c>
      <c r="AW52" s="86">
        <f t="shared" si="56"/>
        <v>0.97439851020564872</v>
      </c>
      <c r="AX52" s="82">
        <v>2883.0309999999999</v>
      </c>
      <c r="AY52" s="85">
        <v>-3.2325210000000002</v>
      </c>
      <c r="AZ52" s="85">
        <v>0.40096105999999998</v>
      </c>
      <c r="BA52" s="85">
        <v>9.9019940000000002E-22</v>
      </c>
      <c r="BB52" s="85">
        <v>1.140483E-20</v>
      </c>
      <c r="BC52" s="82">
        <v>221.0848</v>
      </c>
      <c r="BD52" s="82">
        <v>206.51474999999999</v>
      </c>
      <c r="BE52" s="82">
        <v>218.27709999999999</v>
      </c>
      <c r="BF52" s="82">
        <v>2876.5329999999999</v>
      </c>
      <c r="BG52" s="82">
        <v>2917.2820000000002</v>
      </c>
      <c r="BH52" s="82">
        <v>2994.3249999999998</v>
      </c>
      <c r="BI52" s="82">
        <v>6309.1890000000003</v>
      </c>
      <c r="BJ52" s="82">
        <v>4279.232</v>
      </c>
      <c r="BK52" s="82">
        <v>2412.8449999999998</v>
      </c>
      <c r="BL52" s="82">
        <v>4434.33</v>
      </c>
      <c r="BM52" s="82">
        <v>4172.6379999999999</v>
      </c>
      <c r="BN52" s="82">
        <v>3317.56</v>
      </c>
      <c r="BO52" s="82">
        <v>111.88120000000001</v>
      </c>
      <c r="BP52" s="82">
        <v>132.93459999999999</v>
      </c>
      <c r="BQ52" s="82">
        <v>111.0711</v>
      </c>
      <c r="BR52" s="82">
        <v>4643.07</v>
      </c>
      <c r="BS52" s="82">
        <v>4578.2489999999998</v>
      </c>
      <c r="BT52" s="82">
        <v>5851.7790000000005</v>
      </c>
      <c r="BU52" s="82">
        <v>668.36</v>
      </c>
      <c r="BV52" s="82">
        <v>603.96749999999997</v>
      </c>
      <c r="BW52" s="82">
        <v>732.95320000000004</v>
      </c>
      <c r="BX52" s="82">
        <v>6927.8549999999996</v>
      </c>
      <c r="BY52" s="82">
        <v>7673.0559999999996</v>
      </c>
      <c r="BZ52" s="82">
        <v>5672.2359999999999</v>
      </c>
      <c r="CA52" s="82">
        <v>402.80110000000002</v>
      </c>
      <c r="CB52" s="82">
        <v>271.91109999999998</v>
      </c>
      <c r="CC52" s="82">
        <v>3958.2269999999999</v>
      </c>
      <c r="CD52" s="82">
        <v>4024.701</v>
      </c>
      <c r="CE52" s="83">
        <f t="shared" si="57"/>
        <v>2391.946086467035</v>
      </c>
      <c r="CF52" s="83">
        <f t="shared" si="58"/>
        <v>2883.0308375</v>
      </c>
      <c r="CG52" s="84">
        <f t="shared" si="59"/>
        <v>0.82966371894280333</v>
      </c>
      <c r="CH52" s="85">
        <f t="shared" si="60"/>
        <v>1487.0565067251573</v>
      </c>
      <c r="CI52" s="85">
        <f t="shared" si="61"/>
        <v>1572.3361083333336</v>
      </c>
      <c r="CJ52" s="86">
        <f t="shared" si="62"/>
        <v>0.94576248605104407</v>
      </c>
      <c r="CK52" s="85">
        <f t="shared" si="63"/>
        <v>1301.5918741839171</v>
      </c>
      <c r="CL52" s="85">
        <f t="shared" si="64"/>
        <v>4154.299</v>
      </c>
      <c r="CM52" s="86">
        <f t="shared" si="65"/>
        <v>0.31331203511926248</v>
      </c>
      <c r="CN52" s="85">
        <f t="shared" si="66"/>
        <v>2725.0214808345941</v>
      </c>
      <c r="CO52" s="85">
        <f t="shared" si="67"/>
        <v>2571.4974833333331</v>
      </c>
      <c r="CP52" s="86">
        <f t="shared" si="68"/>
        <v>1.0597021768429864</v>
      </c>
      <c r="CQ52" s="85">
        <f t="shared" si="69"/>
        <v>3396.2490077500388</v>
      </c>
      <c r="CR52" s="85">
        <f t="shared" si="70"/>
        <v>3713.0712833333332</v>
      </c>
      <c r="CS52" s="86">
        <f t="shared" si="71"/>
        <v>0.91467379659383385</v>
      </c>
      <c r="CT52" s="85">
        <f t="shared" si="72"/>
        <v>2110.5512737379308</v>
      </c>
      <c r="CU52" s="85">
        <f t="shared" si="73"/>
        <v>2164.41005</v>
      </c>
      <c r="CV52" s="113">
        <f t="shared" si="74"/>
        <v>0.97511618638895659</v>
      </c>
      <c r="CW52" s="81"/>
      <c r="CX52" s="81"/>
      <c r="CY52" s="81"/>
      <c r="CZ52" s="81"/>
      <c r="DA52" s="81"/>
      <c r="DB52" s="81"/>
    </row>
    <row r="53" spans="1:106" x14ac:dyDescent="0.2">
      <c r="A53" s="87" t="s">
        <v>131</v>
      </c>
      <c r="B53" s="87" t="s">
        <v>133</v>
      </c>
      <c r="C53" s="88" t="s">
        <v>132</v>
      </c>
      <c r="D53" s="89">
        <v>1257.9826393492699</v>
      </c>
      <c r="E53" s="89">
        <v>1262.6080620995799</v>
      </c>
      <c r="F53" s="89">
        <v>1455.0269297884099</v>
      </c>
      <c r="G53" s="89">
        <v>689.78310247083903</v>
      </c>
      <c r="H53" s="89">
        <v>602.35068892873699</v>
      </c>
      <c r="I53" s="89">
        <v>552.192944704909</v>
      </c>
      <c r="J53" s="89">
        <v>2011.80537394714</v>
      </c>
      <c r="K53" s="89">
        <v>1988.62659313478</v>
      </c>
      <c r="L53" s="89">
        <v>1902.6018984946099</v>
      </c>
      <c r="M53" s="89">
        <v>515.48950264689995</v>
      </c>
      <c r="N53" s="89">
        <v>606.179106534727</v>
      </c>
      <c r="O53" s="89">
        <v>569.40819969731604</v>
      </c>
      <c r="P53" s="89">
        <v>1093.1770347163599</v>
      </c>
      <c r="Q53" s="89">
        <v>1127.0892286021699</v>
      </c>
      <c r="R53" s="89">
        <v>1615.27295559955</v>
      </c>
      <c r="S53" s="89">
        <v>520.92016780764595</v>
      </c>
      <c r="T53" s="89">
        <v>575.38026157115803</v>
      </c>
      <c r="U53" s="89">
        <v>815.65224847263596</v>
      </c>
      <c r="V53" s="89">
        <v>260.66178162996403</v>
      </c>
      <c r="W53" s="89">
        <v>236.44559865846099</v>
      </c>
      <c r="X53" s="89">
        <v>523.97068425508598</v>
      </c>
      <c r="Y53" s="89">
        <v>282.24643602388898</v>
      </c>
      <c r="Z53" s="89">
        <v>300.54517714445899</v>
      </c>
      <c r="AA53" s="89">
        <v>369.49265024214299</v>
      </c>
      <c r="AB53" s="89">
        <v>229.070738140321</v>
      </c>
      <c r="AC53" s="89">
        <v>251.45963773458999</v>
      </c>
      <c r="AD53" s="89">
        <v>311.06156537543598</v>
      </c>
      <c r="AE53" s="89">
        <v>266.50918065863601</v>
      </c>
      <c r="AF53" s="90">
        <f t="shared" si="39"/>
        <v>569.49893895986702</v>
      </c>
      <c r="AG53" s="90">
        <f t="shared" si="40"/>
        <v>792.60751387249024</v>
      </c>
      <c r="AH53" s="91">
        <f t="shared" si="41"/>
        <v>0.71851317202057774</v>
      </c>
      <c r="AI53" s="92">
        <f t="shared" si="42"/>
        <v>398.0087591304441</v>
      </c>
      <c r="AJ53" s="92">
        <f t="shared" si="43"/>
        <v>969.99072789029094</v>
      </c>
      <c r="AK53" s="93">
        <f t="shared" si="44"/>
        <v>0.41032223060121886</v>
      </c>
      <c r="AL53" s="92">
        <f t="shared" si="45"/>
        <v>770.39548097003092</v>
      </c>
      <c r="AM53" s="92">
        <f t="shared" si="46"/>
        <v>1265.6851124092457</v>
      </c>
      <c r="AN53" s="93">
        <f t="shared" si="47"/>
        <v>0.60867863058258986</v>
      </c>
      <c r="AO53" s="92">
        <f t="shared" si="48"/>
        <v>409.04063841822642</v>
      </c>
      <c r="AP53" s="92">
        <f t="shared" si="49"/>
        <v>957.91531612825338</v>
      </c>
      <c r="AQ53" s="93">
        <f t="shared" si="50"/>
        <v>0.42701127284560586</v>
      </c>
      <c r="AR53" s="92">
        <f t="shared" si="51"/>
        <v>105.72147999103977</v>
      </c>
      <c r="AS53" s="92">
        <f t="shared" si="52"/>
        <v>328.893721325667</v>
      </c>
      <c r="AT53" s="93">
        <f t="shared" si="53"/>
        <v>0.32144572284599954</v>
      </c>
      <c r="AU53" s="92">
        <f t="shared" si="54"/>
        <v>34.628010168333923</v>
      </c>
      <c r="AV53" s="92">
        <f t="shared" si="55"/>
        <v>264.52528047724576</v>
      </c>
      <c r="AW53" s="93">
        <f t="shared" si="56"/>
        <v>0.13090624119501726</v>
      </c>
      <c r="AX53" s="89">
        <v>62472.26</v>
      </c>
      <c r="AY53" s="92">
        <v>1.228138</v>
      </c>
      <c r="AZ53" s="92">
        <v>0.24601029999999999</v>
      </c>
      <c r="BA53" s="92">
        <v>3.1320160000000003E-8</v>
      </c>
      <c r="BB53" s="92">
        <v>1.0822380000000001E-7</v>
      </c>
      <c r="BC53" s="89">
        <v>102968.1</v>
      </c>
      <c r="BD53" s="89">
        <v>104080.25745999999</v>
      </c>
      <c r="BE53" s="89">
        <v>140424</v>
      </c>
      <c r="BF53" s="89">
        <v>38192.230000000003</v>
      </c>
      <c r="BG53" s="89">
        <v>33807.870000000003</v>
      </c>
      <c r="BH53" s="89">
        <v>31665.82</v>
      </c>
      <c r="BI53" s="89">
        <v>197326.7</v>
      </c>
      <c r="BJ53" s="89">
        <v>210859.3</v>
      </c>
      <c r="BK53" s="89">
        <v>215800.4</v>
      </c>
      <c r="BL53" s="89">
        <v>28834.48</v>
      </c>
      <c r="BM53" s="89">
        <v>33824.730000000003</v>
      </c>
      <c r="BN53" s="89">
        <v>31040.28</v>
      </c>
      <c r="BO53" s="89">
        <v>80657.259999999995</v>
      </c>
      <c r="BP53" s="89">
        <v>81325.58</v>
      </c>
      <c r="BQ53" s="89">
        <v>132932.5</v>
      </c>
      <c r="BR53" s="89">
        <v>30151.3</v>
      </c>
      <c r="BS53" s="89">
        <v>33421.769999999997</v>
      </c>
      <c r="BT53" s="89">
        <v>45462.53</v>
      </c>
      <c r="BU53" s="89">
        <v>16829.95</v>
      </c>
      <c r="BV53" s="89">
        <v>15308.63</v>
      </c>
      <c r="BW53" s="89">
        <v>33518.58</v>
      </c>
      <c r="BX53" s="89">
        <v>16391.98</v>
      </c>
      <c r="BY53" s="89">
        <v>17736.39</v>
      </c>
      <c r="BZ53" s="89">
        <v>21864.12</v>
      </c>
      <c r="CA53" s="89">
        <v>11773.14</v>
      </c>
      <c r="CB53" s="89">
        <v>12984.38</v>
      </c>
      <c r="CC53" s="89">
        <v>16431.099999999999</v>
      </c>
      <c r="CD53" s="89">
        <v>13610.08</v>
      </c>
      <c r="CE53" s="90">
        <f t="shared" si="57"/>
        <v>62874.660724959373</v>
      </c>
      <c r="CF53" s="90">
        <f t="shared" si="58"/>
        <v>62472.266337857138</v>
      </c>
      <c r="CG53" s="91">
        <f t="shared" si="59"/>
        <v>1.0064411683886421</v>
      </c>
      <c r="CH53" s="92">
        <f t="shared" si="60"/>
        <v>46556.233705493752</v>
      </c>
      <c r="CI53" s="92">
        <f t="shared" si="61"/>
        <v>75189.712909999987</v>
      </c>
      <c r="CJ53" s="93">
        <f t="shared" si="62"/>
        <v>0.61918355455380281</v>
      </c>
      <c r="CK53" s="92">
        <f t="shared" si="63"/>
        <v>97018.365303633487</v>
      </c>
      <c r="CL53" s="92">
        <f t="shared" si="64"/>
        <v>119614.315</v>
      </c>
      <c r="CM53" s="93">
        <f t="shared" si="65"/>
        <v>0.81109326507979818</v>
      </c>
      <c r="CN53" s="92">
        <f t="shared" si="66"/>
        <v>39210.687379260606</v>
      </c>
      <c r="CO53" s="92">
        <f t="shared" si="67"/>
        <v>67325.156666666662</v>
      </c>
      <c r="CP53" s="93">
        <f t="shared" si="68"/>
        <v>0.58240766632592478</v>
      </c>
      <c r="CQ53" s="92">
        <f t="shared" si="69"/>
        <v>6869.8369573416148</v>
      </c>
      <c r="CR53" s="92">
        <f t="shared" si="70"/>
        <v>20274.941666666666</v>
      </c>
      <c r="CS53" s="93">
        <f t="shared" si="71"/>
        <v>0.33883387041433899</v>
      </c>
      <c r="CT53" s="92">
        <f t="shared" si="72"/>
        <v>1974.157528153891</v>
      </c>
      <c r="CU53" s="92">
        <f t="shared" si="73"/>
        <v>13699.674999999999</v>
      </c>
      <c r="CV53" s="114">
        <f t="shared" si="74"/>
        <v>0.14410250813642594</v>
      </c>
      <c r="CW53" s="88"/>
      <c r="CX53" s="88"/>
      <c r="CY53" s="88"/>
      <c r="CZ53" s="88"/>
      <c r="DA53" s="88"/>
      <c r="DB53" s="88"/>
    </row>
    <row r="54" spans="1:106" x14ac:dyDescent="0.2">
      <c r="A54" s="87" t="s">
        <v>108</v>
      </c>
      <c r="B54" s="87" t="s">
        <v>109</v>
      </c>
      <c r="C54" s="88" t="s">
        <v>277</v>
      </c>
      <c r="D54" s="89">
        <v>646.56611685663995</v>
      </c>
      <c r="E54" s="89">
        <v>596.45344211072097</v>
      </c>
      <c r="F54" s="89">
        <v>768.63190173549901</v>
      </c>
      <c r="G54" s="89">
        <v>219.94893768518301</v>
      </c>
      <c r="H54" s="89">
        <v>213.11824944285701</v>
      </c>
      <c r="I54" s="89">
        <v>247.35852060952899</v>
      </c>
      <c r="J54" s="89">
        <v>736.10846147050495</v>
      </c>
      <c r="K54" s="89">
        <v>939.88321615630002</v>
      </c>
      <c r="L54" s="89">
        <v>1016.63953153496</v>
      </c>
      <c r="M54" s="89">
        <v>187.34363467553499</v>
      </c>
      <c r="N54" s="89">
        <v>177.92141209742601</v>
      </c>
      <c r="O54" s="89">
        <v>204.86993597105999</v>
      </c>
      <c r="P54" s="89">
        <v>526.46265190708198</v>
      </c>
      <c r="Q54" s="89">
        <v>469.60962789928601</v>
      </c>
      <c r="R54" s="89">
        <v>852.05647072092802</v>
      </c>
      <c r="S54" s="89">
        <v>207.265903778313</v>
      </c>
      <c r="T54" s="89">
        <v>207.64449568012299</v>
      </c>
      <c r="U54" s="89">
        <v>347.24242614932803</v>
      </c>
      <c r="V54" s="89">
        <v>115.302189498986</v>
      </c>
      <c r="W54" s="89">
        <v>103.962677791652</v>
      </c>
      <c r="X54" s="89">
        <v>196.812462784872</v>
      </c>
      <c r="Y54" s="89">
        <v>123.414519139295</v>
      </c>
      <c r="Z54" s="89">
        <v>133.71864146474601</v>
      </c>
      <c r="AA54" s="89">
        <v>149.34865073563</v>
      </c>
      <c r="AB54" s="89">
        <v>136.10951596662801</v>
      </c>
      <c r="AC54" s="89">
        <v>152.35409012296299</v>
      </c>
      <c r="AD54" s="89">
        <v>146.78560051746601</v>
      </c>
      <c r="AE54" s="89">
        <v>128.185753151325</v>
      </c>
      <c r="AF54" s="90">
        <f t="shared" si="39"/>
        <v>284.07224811898897</v>
      </c>
      <c r="AG54" s="90">
        <f t="shared" si="40"/>
        <v>355.39710848767271</v>
      </c>
      <c r="AH54" s="91">
        <f t="shared" si="41"/>
        <v>0.79930939598188178</v>
      </c>
      <c r="AI54" s="92">
        <f t="shared" si="42"/>
        <v>249.68087636735612</v>
      </c>
      <c r="AJ54" s="92">
        <f t="shared" si="43"/>
        <v>448.67952807340481</v>
      </c>
      <c r="AK54" s="93">
        <f t="shared" si="44"/>
        <v>0.5564793148452003</v>
      </c>
      <c r="AL54" s="92">
        <f t="shared" si="45"/>
        <v>398.30730614291889</v>
      </c>
      <c r="AM54" s="92">
        <f t="shared" si="46"/>
        <v>543.79436531763099</v>
      </c>
      <c r="AN54" s="93">
        <f t="shared" si="47"/>
        <v>0.7324594213297283</v>
      </c>
      <c r="AO54" s="92">
        <f t="shared" si="48"/>
        <v>242.79788519994301</v>
      </c>
      <c r="AP54" s="92">
        <f t="shared" si="49"/>
        <v>435.0469293558433</v>
      </c>
      <c r="AQ54" s="93">
        <f t="shared" si="50"/>
        <v>0.55809584855464722</v>
      </c>
      <c r="AR54" s="92">
        <f t="shared" si="51"/>
        <v>33.128718707947307</v>
      </c>
      <c r="AS54" s="92">
        <f t="shared" si="52"/>
        <v>137.09319023586349</v>
      </c>
      <c r="AT54" s="93">
        <f t="shared" si="53"/>
        <v>0.24165108894869713</v>
      </c>
      <c r="AU54" s="92">
        <f t="shared" si="54"/>
        <v>10.807874823924299</v>
      </c>
      <c r="AV54" s="92">
        <f t="shared" si="55"/>
        <v>140.85873993959549</v>
      </c>
      <c r="AW54" s="93">
        <f t="shared" si="56"/>
        <v>7.6728464478377736E-2</v>
      </c>
      <c r="AX54" s="89">
        <v>24417.18</v>
      </c>
      <c r="AY54" s="92">
        <v>1.516561</v>
      </c>
      <c r="AZ54" s="92">
        <v>0.27799551</v>
      </c>
      <c r="BA54" s="92">
        <v>9.5753900000000008E-10</v>
      </c>
      <c r="BB54" s="92">
        <v>3.8725829999999996E-9</v>
      </c>
      <c r="BC54" s="89">
        <v>45260.09</v>
      </c>
      <c r="BD54" s="89">
        <v>42048.52145</v>
      </c>
      <c r="BE54" s="89">
        <v>63440</v>
      </c>
      <c r="BF54" s="89">
        <v>10414.99</v>
      </c>
      <c r="BG54" s="89">
        <v>10229.709999999999</v>
      </c>
      <c r="BH54" s="89">
        <v>12131.13</v>
      </c>
      <c r="BI54" s="89">
        <v>61747.03</v>
      </c>
      <c r="BJ54" s="89">
        <v>85229.08</v>
      </c>
      <c r="BK54" s="89">
        <v>98615.6</v>
      </c>
      <c r="BL54" s="89">
        <v>8962.0149999999994</v>
      </c>
      <c r="BM54" s="89">
        <v>8490.5519999999997</v>
      </c>
      <c r="BN54" s="89">
        <v>9551.1260000000002</v>
      </c>
      <c r="BO54" s="89">
        <v>33219.64</v>
      </c>
      <c r="BP54" s="89">
        <v>28978.79</v>
      </c>
      <c r="BQ54" s="89">
        <v>59969.15</v>
      </c>
      <c r="BR54" s="89">
        <v>10259.76</v>
      </c>
      <c r="BS54" s="89">
        <v>10315</v>
      </c>
      <c r="BT54" s="89">
        <v>16552.2</v>
      </c>
      <c r="BU54" s="89">
        <v>6366.7439999999997</v>
      </c>
      <c r="BV54" s="89">
        <v>5756.4780000000001</v>
      </c>
      <c r="BW54" s="89">
        <v>10767.27</v>
      </c>
      <c r="BX54" s="89">
        <v>6129.7619999999997</v>
      </c>
      <c r="BY54" s="89">
        <v>6748.7240000000002</v>
      </c>
      <c r="BZ54" s="89">
        <v>7557.9110000000001</v>
      </c>
      <c r="CA54" s="89">
        <v>5982.5420000000004</v>
      </c>
      <c r="CB54" s="89">
        <v>6727.9279999999999</v>
      </c>
      <c r="CC54" s="89">
        <v>6630.9840000000004</v>
      </c>
      <c r="CD54" s="89">
        <v>5598.3819999999996</v>
      </c>
      <c r="CE54" s="90">
        <f t="shared" si="57"/>
        <v>26572.563386061785</v>
      </c>
      <c r="CF54" s="90">
        <f t="shared" si="58"/>
        <v>24417.182480357144</v>
      </c>
      <c r="CG54" s="91">
        <f t="shared" si="59"/>
        <v>1.0882731210875201</v>
      </c>
      <c r="CH54" s="92">
        <f t="shared" si="60"/>
        <v>22750.534205352469</v>
      </c>
      <c r="CI54" s="92">
        <f t="shared" si="61"/>
        <v>30587.406908333331</v>
      </c>
      <c r="CJ54" s="93">
        <f t="shared" si="62"/>
        <v>0.74378760754492856</v>
      </c>
      <c r="CK54" s="92">
        <f t="shared" si="63"/>
        <v>41618.867338499345</v>
      </c>
      <c r="CL54" s="92">
        <f t="shared" si="64"/>
        <v>45432.567166666668</v>
      </c>
      <c r="CM54" s="93">
        <f t="shared" si="65"/>
        <v>0.91605801595632952</v>
      </c>
      <c r="CN54" s="92">
        <f t="shared" si="66"/>
        <v>18953.23639616833</v>
      </c>
      <c r="CO54" s="92">
        <f t="shared" si="67"/>
        <v>26549.09</v>
      </c>
      <c r="CP54" s="93">
        <f t="shared" si="68"/>
        <v>0.71389401279547926</v>
      </c>
      <c r="CQ54" s="92">
        <f t="shared" si="69"/>
        <v>1842.7133688092085</v>
      </c>
      <c r="CR54" s="92">
        <f t="shared" si="70"/>
        <v>7221.1481666666659</v>
      </c>
      <c r="CS54" s="93">
        <f t="shared" si="71"/>
        <v>0.25518287760875819</v>
      </c>
      <c r="CT54" s="92">
        <f t="shared" si="72"/>
        <v>538.14460708499792</v>
      </c>
      <c r="CU54" s="92">
        <f t="shared" si="73"/>
        <v>6234.9590000000007</v>
      </c>
      <c r="CV54" s="114">
        <f t="shared" si="74"/>
        <v>8.6310849371262557E-2</v>
      </c>
      <c r="CW54" s="88"/>
      <c r="CX54" s="88"/>
      <c r="CY54" s="88"/>
      <c r="CZ54" s="88"/>
      <c r="DA54" s="88"/>
      <c r="DB54" s="88"/>
    </row>
    <row r="55" spans="1:106" x14ac:dyDescent="0.2">
      <c r="A55" s="87" t="s">
        <v>66</v>
      </c>
      <c r="B55" s="87" t="s">
        <v>68</v>
      </c>
      <c r="C55" s="88" t="s">
        <v>67</v>
      </c>
      <c r="D55" s="89">
        <v>1118.6903263521899</v>
      </c>
      <c r="E55" s="89">
        <v>1171.1578599407201</v>
      </c>
      <c r="F55" s="89">
        <v>1315.1853769509</v>
      </c>
      <c r="G55" s="89">
        <v>392.42699966237501</v>
      </c>
      <c r="H55" s="89">
        <v>388.05472462931499</v>
      </c>
      <c r="I55" s="89">
        <v>409.766450048021</v>
      </c>
      <c r="J55" s="89">
        <v>1414.5213298733199</v>
      </c>
      <c r="K55" s="89">
        <v>1558.90023348211</v>
      </c>
      <c r="L55" s="89">
        <v>1561.1263064058901</v>
      </c>
      <c r="M55" s="89">
        <v>370.58378297298799</v>
      </c>
      <c r="N55" s="89">
        <v>369.62803487467897</v>
      </c>
      <c r="O55" s="89">
        <v>357.96588501938999</v>
      </c>
      <c r="P55" s="89">
        <v>977.72717761113404</v>
      </c>
      <c r="Q55" s="89">
        <v>883.37151450107899</v>
      </c>
      <c r="R55" s="89">
        <v>1219.35040669357</v>
      </c>
      <c r="S55" s="89">
        <v>399.58552725147001</v>
      </c>
      <c r="T55" s="89">
        <v>416.46526852743398</v>
      </c>
      <c r="U55" s="89">
        <v>560.27409382549195</v>
      </c>
      <c r="V55" s="89">
        <v>190.19485792430601</v>
      </c>
      <c r="W55" s="89">
        <v>160.75713017401199</v>
      </c>
      <c r="X55" s="89">
        <v>348.40677404362901</v>
      </c>
      <c r="Y55" s="89">
        <v>144.68096823453601</v>
      </c>
      <c r="Z55" s="89">
        <v>155.835714367577</v>
      </c>
      <c r="AA55" s="89">
        <v>251.314802833057</v>
      </c>
      <c r="AB55" s="89">
        <v>126.165382427588</v>
      </c>
      <c r="AC55" s="89">
        <v>115.250104656592</v>
      </c>
      <c r="AD55" s="89">
        <v>95.300039961756994</v>
      </c>
      <c r="AE55" s="89">
        <v>84.292458472519399</v>
      </c>
      <c r="AF55" s="90">
        <f t="shared" si="39"/>
        <v>491.11934389825899</v>
      </c>
      <c r="AG55" s="90">
        <f t="shared" si="40"/>
        <v>591.32069756134456</v>
      </c>
      <c r="AH55" s="91">
        <f t="shared" si="41"/>
        <v>0.83054651380152222</v>
      </c>
      <c r="AI55" s="92">
        <f t="shared" si="42"/>
        <v>445.60763624728793</v>
      </c>
      <c r="AJ55" s="92">
        <f t="shared" si="43"/>
        <v>799.21362293058701</v>
      </c>
      <c r="AK55" s="93">
        <f t="shared" si="44"/>
        <v>0.5575576084568189</v>
      </c>
      <c r="AL55" s="92">
        <f t="shared" si="45"/>
        <v>629.65383795939545</v>
      </c>
      <c r="AM55" s="92">
        <f t="shared" si="46"/>
        <v>938.78759543806279</v>
      </c>
      <c r="AN55" s="93">
        <f t="shared" si="47"/>
        <v>0.67070958438216532</v>
      </c>
      <c r="AO55" s="92">
        <f t="shared" si="48"/>
        <v>334.56170048905727</v>
      </c>
      <c r="AP55" s="92">
        <f t="shared" si="49"/>
        <v>742.79566473502985</v>
      </c>
      <c r="AQ55" s="93">
        <f t="shared" si="50"/>
        <v>0.4504087952753496</v>
      </c>
      <c r="AR55" s="92">
        <f t="shared" si="51"/>
        <v>78.57208457825098</v>
      </c>
      <c r="AS55" s="92">
        <f t="shared" si="52"/>
        <v>208.53170792951951</v>
      </c>
      <c r="AT55" s="93">
        <f t="shared" si="53"/>
        <v>0.37678722990561764</v>
      </c>
      <c r="AU55" s="92">
        <f t="shared" si="54"/>
        <v>18.935641446151536</v>
      </c>
      <c r="AV55" s="92">
        <f t="shared" si="55"/>
        <v>105.2519963796141</v>
      </c>
      <c r="AW55" s="93">
        <f t="shared" si="56"/>
        <v>0.17990767013915868</v>
      </c>
      <c r="AX55" s="89">
        <v>80706</v>
      </c>
      <c r="AY55" s="92">
        <v>1.578562</v>
      </c>
      <c r="AZ55" s="92">
        <v>0.23565607</v>
      </c>
      <c r="BA55" s="92">
        <v>3.7632099999999998E-13</v>
      </c>
      <c r="BB55" s="92">
        <v>2.1457730000000002E-12</v>
      </c>
      <c r="BC55" s="89">
        <v>154647</v>
      </c>
      <c r="BD55" s="89">
        <v>163049.22085000001</v>
      </c>
      <c r="BE55" s="89">
        <v>214368.4</v>
      </c>
      <c r="BF55" s="89">
        <v>36696.51</v>
      </c>
      <c r="BG55" s="89">
        <v>36784.5</v>
      </c>
      <c r="BH55" s="89">
        <v>39686.22</v>
      </c>
      <c r="BI55" s="89">
        <v>234321.9</v>
      </c>
      <c r="BJ55" s="89">
        <v>279165.2</v>
      </c>
      <c r="BK55" s="89">
        <v>299051.40000000002</v>
      </c>
      <c r="BL55" s="89">
        <v>35009.21</v>
      </c>
      <c r="BM55" s="89">
        <v>34833.870000000003</v>
      </c>
      <c r="BN55" s="89">
        <v>32956.959999999999</v>
      </c>
      <c r="BO55" s="89">
        <v>121835.6</v>
      </c>
      <c r="BP55" s="89">
        <v>107650.4</v>
      </c>
      <c r="BQ55" s="89">
        <v>169479.5</v>
      </c>
      <c r="BR55" s="89">
        <v>39061.42</v>
      </c>
      <c r="BS55" s="89">
        <v>40856.089999999997</v>
      </c>
      <c r="BT55" s="89">
        <v>52741.51</v>
      </c>
      <c r="BU55" s="89">
        <v>20739.95</v>
      </c>
      <c r="BV55" s="89">
        <v>17578.38</v>
      </c>
      <c r="BW55" s="89">
        <v>37641.65</v>
      </c>
      <c r="BX55" s="89">
        <v>14191.16</v>
      </c>
      <c r="BY55" s="89">
        <v>15531.94</v>
      </c>
      <c r="BZ55" s="89">
        <v>25115.84</v>
      </c>
      <c r="CA55" s="89">
        <v>10951.32</v>
      </c>
      <c r="CB55" s="89">
        <v>10050.73</v>
      </c>
      <c r="CC55" s="89">
        <v>8501.9150000000009</v>
      </c>
      <c r="CD55" s="89">
        <v>7270.1040000000003</v>
      </c>
      <c r="CE55" s="90">
        <f t="shared" si="57"/>
        <v>87951.466773393578</v>
      </c>
      <c r="CF55" s="90">
        <f t="shared" si="58"/>
        <v>80705.996423214281</v>
      </c>
      <c r="CG55" s="91">
        <f t="shared" si="59"/>
        <v>1.0897761092271852</v>
      </c>
      <c r="CH55" s="92">
        <f t="shared" si="60"/>
        <v>79173.13483724698</v>
      </c>
      <c r="CI55" s="92">
        <f t="shared" si="61"/>
        <v>107538.64180833334</v>
      </c>
      <c r="CJ55" s="93">
        <f t="shared" si="62"/>
        <v>0.736229633421981</v>
      </c>
      <c r="CK55" s="92">
        <f t="shared" si="63"/>
        <v>131267.76622423143</v>
      </c>
      <c r="CL55" s="92">
        <f t="shared" si="64"/>
        <v>152556.42333333331</v>
      </c>
      <c r="CM55" s="93">
        <f t="shared" si="65"/>
        <v>0.8604538790045797</v>
      </c>
      <c r="CN55" s="92">
        <f t="shared" si="66"/>
        <v>52968.668896149393</v>
      </c>
      <c r="CO55" s="92">
        <f t="shared" si="67"/>
        <v>88604.08666666667</v>
      </c>
      <c r="CP55" s="93">
        <f t="shared" si="68"/>
        <v>0.59781293266325708</v>
      </c>
      <c r="CQ55" s="92">
        <f t="shared" si="69"/>
        <v>8695.7630277026274</v>
      </c>
      <c r="CR55" s="92">
        <f t="shared" si="70"/>
        <v>21799.820000000003</v>
      </c>
      <c r="CS55" s="93">
        <f t="shared" si="71"/>
        <v>0.39889150587952682</v>
      </c>
      <c r="CT55" s="92">
        <f t="shared" si="72"/>
        <v>1633.2499715955566</v>
      </c>
      <c r="CU55" s="92">
        <f t="shared" si="73"/>
        <v>9193.5172500000008</v>
      </c>
      <c r="CV55" s="114">
        <f t="shared" si="74"/>
        <v>0.17765235297682794</v>
      </c>
      <c r="CW55" s="88"/>
      <c r="CX55" s="88"/>
      <c r="CY55" s="88"/>
      <c r="CZ55" s="88"/>
      <c r="DA55" s="88"/>
      <c r="DB55" s="88"/>
    </row>
    <row r="56" spans="1:106" x14ac:dyDescent="0.2">
      <c r="A56" s="87" t="s">
        <v>90</v>
      </c>
      <c r="B56" s="87" t="s">
        <v>92</v>
      </c>
      <c r="C56" s="88" t="s">
        <v>91</v>
      </c>
      <c r="D56" s="89">
        <v>3831.1375398963401</v>
      </c>
      <c r="E56" s="89">
        <v>3918.5337427663299</v>
      </c>
      <c r="F56" s="89">
        <v>3742.9348363530498</v>
      </c>
      <c r="G56" s="89">
        <v>532.17949903447004</v>
      </c>
      <c r="H56" s="89">
        <v>511.14097025299299</v>
      </c>
      <c r="I56" s="89">
        <v>438.12053193493699</v>
      </c>
      <c r="J56" s="89">
        <v>3000.7061044206898</v>
      </c>
      <c r="K56" s="89">
        <v>3405.4146481610201</v>
      </c>
      <c r="L56" s="89">
        <v>3639.35061359061</v>
      </c>
      <c r="M56" s="89">
        <v>507.40846288265902</v>
      </c>
      <c r="N56" s="89">
        <v>536.81701604551597</v>
      </c>
      <c r="O56" s="89">
        <v>486.722799064122</v>
      </c>
      <c r="P56" s="89">
        <v>5598.3527526280604</v>
      </c>
      <c r="Q56" s="89">
        <v>5342.9580059331201</v>
      </c>
      <c r="R56" s="89">
        <v>5324.5930840065603</v>
      </c>
      <c r="S56" s="89">
        <v>365.01513381891198</v>
      </c>
      <c r="T56" s="89">
        <v>390.005985225801</v>
      </c>
      <c r="U56" s="89">
        <v>502.06910387842601</v>
      </c>
      <c r="V56" s="89">
        <v>1769.32817637168</v>
      </c>
      <c r="W56" s="89">
        <v>1800.5951119415499</v>
      </c>
      <c r="X56" s="89">
        <v>2497.9631892736502</v>
      </c>
      <c r="Y56" s="89">
        <v>456.51162666894197</v>
      </c>
      <c r="Z56" s="89">
        <v>457.66647842320498</v>
      </c>
      <c r="AA56" s="89">
        <v>403.01352978692</v>
      </c>
      <c r="AB56" s="89">
        <v>1059.39934606258</v>
      </c>
      <c r="AC56" s="89">
        <v>1271.4184528568901</v>
      </c>
      <c r="AD56" s="89">
        <v>450.50433847958999</v>
      </c>
      <c r="AE56" s="89">
        <v>468.89033477743999</v>
      </c>
      <c r="AF56" s="90">
        <f t="shared" si="39"/>
        <v>1777.6076535065035</v>
      </c>
      <c r="AG56" s="90">
        <f t="shared" si="40"/>
        <v>1882.4554076620022</v>
      </c>
      <c r="AH56" s="91">
        <f t="shared" si="41"/>
        <v>0.94430266250730532</v>
      </c>
      <c r="AI56" s="92">
        <f t="shared" si="42"/>
        <v>1828.8901550827693</v>
      </c>
      <c r="AJ56" s="92">
        <f t="shared" si="43"/>
        <v>2162.3411867063533</v>
      </c>
      <c r="AK56" s="93">
        <f t="shared" si="44"/>
        <v>0.84579166614705625</v>
      </c>
      <c r="AL56" s="92">
        <f t="shared" si="45"/>
        <v>1567.9867293279378</v>
      </c>
      <c r="AM56" s="92">
        <f t="shared" si="46"/>
        <v>1929.4032740274361</v>
      </c>
      <c r="AN56" s="93">
        <f t="shared" si="47"/>
        <v>0.81267962506092495</v>
      </c>
      <c r="AO56" s="92">
        <f t="shared" si="48"/>
        <v>2742.3191853332269</v>
      </c>
      <c r="AP56" s="92">
        <f t="shared" si="49"/>
        <v>2920.4990109151463</v>
      </c>
      <c r="AQ56" s="93">
        <f t="shared" si="50"/>
        <v>0.93898993804963271</v>
      </c>
      <c r="AR56" s="92">
        <f t="shared" si="51"/>
        <v>905.85539345162499</v>
      </c>
      <c r="AS56" s="92">
        <f t="shared" si="52"/>
        <v>1230.8463520776579</v>
      </c>
      <c r="AT56" s="93">
        <f t="shared" si="53"/>
        <v>0.73596139105628333</v>
      </c>
      <c r="AU56" s="92">
        <f t="shared" si="54"/>
        <v>416.60288171772737</v>
      </c>
      <c r="AV56" s="92">
        <f t="shared" si="55"/>
        <v>812.55311804412497</v>
      </c>
      <c r="AW56" s="93">
        <f t="shared" si="56"/>
        <v>0.51270848940992453</v>
      </c>
      <c r="AX56" s="89">
        <v>187786.4</v>
      </c>
      <c r="AY56" s="92">
        <v>3.123246</v>
      </c>
      <c r="AZ56" s="92">
        <v>0.21190428</v>
      </c>
      <c r="BA56" s="92">
        <v>3.8883179999999998E-55</v>
      </c>
      <c r="BB56" s="92">
        <v>2.4268359999999999E-53</v>
      </c>
      <c r="BC56" s="89">
        <v>394596.1</v>
      </c>
      <c r="BD56" s="89">
        <v>406462.33331999998</v>
      </c>
      <c r="BE56" s="89">
        <v>454547.8</v>
      </c>
      <c r="BF56" s="89">
        <v>37078.1</v>
      </c>
      <c r="BG56" s="89">
        <v>36099.9</v>
      </c>
      <c r="BH56" s="89">
        <v>31614.799999999999</v>
      </c>
      <c r="BI56" s="89">
        <v>370356.7</v>
      </c>
      <c r="BJ56" s="89">
        <v>454366.7</v>
      </c>
      <c r="BK56" s="89">
        <v>519427.7</v>
      </c>
      <c r="BL56" s="89">
        <v>35714.699999999997</v>
      </c>
      <c r="BM56" s="89">
        <v>37692.639999999999</v>
      </c>
      <c r="BN56" s="89">
        <v>33387.24</v>
      </c>
      <c r="BO56" s="89">
        <v>519768.7</v>
      </c>
      <c r="BP56" s="89">
        <v>485118.1</v>
      </c>
      <c r="BQ56" s="89">
        <v>551402.19999999995</v>
      </c>
      <c r="BR56" s="89">
        <v>26585.360000000001</v>
      </c>
      <c r="BS56" s="89">
        <v>28506.42</v>
      </c>
      <c r="BT56" s="89">
        <v>35213.480000000003</v>
      </c>
      <c r="BU56" s="89">
        <v>143751</v>
      </c>
      <c r="BV56" s="89">
        <v>146695.9</v>
      </c>
      <c r="BW56" s="89">
        <v>201076.6</v>
      </c>
      <c r="BX56" s="89">
        <v>33361.97</v>
      </c>
      <c r="BY56" s="89">
        <v>33986.1</v>
      </c>
      <c r="BZ56" s="89">
        <v>30008.39</v>
      </c>
      <c r="CA56" s="89">
        <v>68514.03</v>
      </c>
      <c r="CB56" s="89">
        <v>82611.070000000007</v>
      </c>
      <c r="CC56" s="89">
        <v>29944.43</v>
      </c>
      <c r="CD56" s="89">
        <v>30131.21</v>
      </c>
      <c r="CE56" s="90">
        <f t="shared" si="57"/>
        <v>199301.01044473689</v>
      </c>
      <c r="CF56" s="90">
        <f t="shared" si="58"/>
        <v>187786.41690428575</v>
      </c>
      <c r="CG56" s="91">
        <f t="shared" si="59"/>
        <v>1.0613174995842223</v>
      </c>
      <c r="CH56" s="92">
        <f t="shared" si="60"/>
        <v>211074.06689453052</v>
      </c>
      <c r="CI56" s="92">
        <f t="shared" si="61"/>
        <v>226733.17221999998</v>
      </c>
      <c r="CJ56" s="93">
        <f t="shared" si="62"/>
        <v>0.93093597565743325</v>
      </c>
      <c r="CK56" s="92">
        <f t="shared" si="63"/>
        <v>230805.28899790702</v>
      </c>
      <c r="CL56" s="92">
        <f t="shared" si="64"/>
        <v>241824.28</v>
      </c>
      <c r="CM56" s="93">
        <f t="shared" si="65"/>
        <v>0.95443389306444748</v>
      </c>
      <c r="CN56" s="92">
        <f t="shared" si="66"/>
        <v>268486.15195421351</v>
      </c>
      <c r="CO56" s="92">
        <f t="shared" si="67"/>
        <v>274432.37666666665</v>
      </c>
      <c r="CP56" s="93">
        <f t="shared" si="68"/>
        <v>0.97833264141542742</v>
      </c>
      <c r="CQ56" s="92">
        <f t="shared" si="69"/>
        <v>74816.8623190246</v>
      </c>
      <c r="CR56" s="92">
        <f t="shared" si="70"/>
        <v>98146.659999999989</v>
      </c>
      <c r="CS56" s="93">
        <f t="shared" si="71"/>
        <v>0.76229657044900567</v>
      </c>
      <c r="CT56" s="92">
        <f t="shared" si="72"/>
        <v>26906.515650413872</v>
      </c>
      <c r="CU56" s="92">
        <f t="shared" si="73"/>
        <v>52800.184999999998</v>
      </c>
      <c r="CV56" s="114">
        <f t="shared" si="74"/>
        <v>0.50959131393978774</v>
      </c>
      <c r="CW56" s="88"/>
      <c r="CX56" s="88"/>
      <c r="CY56" s="88"/>
      <c r="CZ56" s="88"/>
      <c r="DA56" s="88"/>
      <c r="DB56" s="88"/>
    </row>
    <row r="57" spans="1:106" x14ac:dyDescent="0.2">
      <c r="A57" s="87" t="s">
        <v>78</v>
      </c>
      <c r="B57" s="87" t="s">
        <v>80</v>
      </c>
      <c r="C57" s="88" t="s">
        <v>79</v>
      </c>
      <c r="D57" s="89">
        <v>419.93141405057401</v>
      </c>
      <c r="E57" s="89">
        <v>430.73526422511901</v>
      </c>
      <c r="F57" s="89">
        <v>440.11924940995999</v>
      </c>
      <c r="G57" s="89">
        <v>29.4630586530537</v>
      </c>
      <c r="H57" s="89">
        <v>30.9293222251329</v>
      </c>
      <c r="I57" s="89">
        <v>31.575601144815899</v>
      </c>
      <c r="J57" s="89">
        <v>285.44214243862098</v>
      </c>
      <c r="K57" s="89">
        <v>333.153860902882</v>
      </c>
      <c r="L57" s="89">
        <v>376.94817198351302</v>
      </c>
      <c r="M57" s="89">
        <v>34.728791268943901</v>
      </c>
      <c r="N57" s="89">
        <v>32.192493710439798</v>
      </c>
      <c r="O57" s="89">
        <v>30.763981857668998</v>
      </c>
      <c r="P57" s="89">
        <v>411.41701662729901</v>
      </c>
      <c r="Q57" s="89">
        <v>382.26335844744801</v>
      </c>
      <c r="R57" s="89">
        <v>478.38080711127498</v>
      </c>
      <c r="S57" s="89">
        <v>33.4421163652842</v>
      </c>
      <c r="T57" s="89">
        <v>32.317582749334498</v>
      </c>
      <c r="U57" s="89">
        <v>39.299193757201401</v>
      </c>
      <c r="V57" s="89">
        <v>210.87174003876001</v>
      </c>
      <c r="W57" s="89">
        <v>194.97031924357299</v>
      </c>
      <c r="X57" s="89">
        <v>295.76165231698099</v>
      </c>
      <c r="Y57" s="89">
        <v>65.971339303681006</v>
      </c>
      <c r="Z57" s="89">
        <v>70.648757926693804</v>
      </c>
      <c r="AA57" s="89">
        <v>44.697468358965203</v>
      </c>
      <c r="AB57" s="89">
        <v>183.05780041602901</v>
      </c>
      <c r="AC57" s="89">
        <v>169.86664913867699</v>
      </c>
      <c r="AD57" s="89">
        <v>31.992295761856202</v>
      </c>
      <c r="AE57" s="89">
        <v>29.568620250633099</v>
      </c>
      <c r="AF57" s="90">
        <f t="shared" si="39"/>
        <v>165.80148265476251</v>
      </c>
      <c r="AG57" s="90">
        <f t="shared" si="40"/>
        <v>183.94678820301482</v>
      </c>
      <c r="AH57" s="91">
        <f t="shared" si="41"/>
        <v>0.90135568157772861</v>
      </c>
      <c r="AI57" s="92">
        <f t="shared" si="42"/>
        <v>218.96751584280477</v>
      </c>
      <c r="AJ57" s="92">
        <f t="shared" si="43"/>
        <v>230.45898495144255</v>
      </c>
      <c r="AK57" s="93">
        <f t="shared" si="44"/>
        <v>0.95013659757696578</v>
      </c>
      <c r="AL57" s="92">
        <f t="shared" si="45"/>
        <v>166.46665454790954</v>
      </c>
      <c r="AM57" s="92">
        <f t="shared" si="46"/>
        <v>182.20490702701144</v>
      </c>
      <c r="AN57" s="93">
        <f t="shared" si="47"/>
        <v>0.91362333355397096</v>
      </c>
      <c r="AO57" s="92">
        <f t="shared" si="48"/>
        <v>215.34532475613523</v>
      </c>
      <c r="AP57" s="92">
        <f t="shared" si="49"/>
        <v>229.52001250964034</v>
      </c>
      <c r="AQ57" s="93">
        <f t="shared" si="50"/>
        <v>0.93824203999243971</v>
      </c>
      <c r="AR57" s="92">
        <f t="shared" si="51"/>
        <v>101.36232282847367</v>
      </c>
      <c r="AS57" s="92">
        <f t="shared" si="52"/>
        <v>147.15354619810901</v>
      </c>
      <c r="AT57" s="93">
        <f t="shared" si="53"/>
        <v>0.68882011645177887</v>
      </c>
      <c r="AU57" s="92">
        <f t="shared" si="54"/>
        <v>84.287439766263404</v>
      </c>
      <c r="AV57" s="92">
        <f t="shared" si="55"/>
        <v>103.62134139179884</v>
      </c>
      <c r="AW57" s="93">
        <f t="shared" si="56"/>
        <v>0.81341776350459771</v>
      </c>
      <c r="AX57" s="89">
        <v>33431.08</v>
      </c>
      <c r="AY57" s="92">
        <v>3.5349159999999999</v>
      </c>
      <c r="AZ57" s="92">
        <v>0.22353226000000001</v>
      </c>
      <c r="BA57" s="92">
        <v>1.161458E-63</v>
      </c>
      <c r="BB57" s="92">
        <v>9.6828699999999994E-62</v>
      </c>
      <c r="BC57" s="89">
        <v>78566.94</v>
      </c>
      <c r="BD57" s="89">
        <v>81160.297219999993</v>
      </c>
      <c r="BE57" s="89">
        <v>97089.919999999998</v>
      </c>
      <c r="BF57" s="89">
        <v>3728.8389999999999</v>
      </c>
      <c r="BG57" s="89">
        <v>3968.0039999999999</v>
      </c>
      <c r="BH57" s="89">
        <v>4138.8999999999996</v>
      </c>
      <c r="BI57" s="89">
        <v>63995.79</v>
      </c>
      <c r="BJ57" s="89">
        <v>80745.399999999994</v>
      </c>
      <c r="BK57" s="89">
        <v>97728.07</v>
      </c>
      <c r="BL57" s="89">
        <v>4440.3320000000003</v>
      </c>
      <c r="BM57" s="89">
        <v>4106.0230000000001</v>
      </c>
      <c r="BN57" s="89">
        <v>3833.3449999999998</v>
      </c>
      <c r="BO57" s="89">
        <v>69385.490000000005</v>
      </c>
      <c r="BP57" s="89">
        <v>63047.07</v>
      </c>
      <c r="BQ57" s="89">
        <v>89989.59</v>
      </c>
      <c r="BR57" s="89">
        <v>4424.4769999999999</v>
      </c>
      <c r="BS57" s="89">
        <v>4290.884</v>
      </c>
      <c r="BT57" s="89">
        <v>5006.8609999999999</v>
      </c>
      <c r="BU57" s="89">
        <v>31121.26</v>
      </c>
      <c r="BV57" s="89">
        <v>28854.06</v>
      </c>
      <c r="BW57" s="89">
        <v>43246.79</v>
      </c>
      <c r="BX57" s="89">
        <v>8757.732</v>
      </c>
      <c r="BY57" s="89">
        <v>9530.0079999999998</v>
      </c>
      <c r="BZ57" s="89">
        <v>6045.6419999999998</v>
      </c>
      <c r="CA57" s="89">
        <v>21505.25</v>
      </c>
      <c r="CB57" s="89">
        <v>20049.080000000002</v>
      </c>
      <c r="CC57" s="89">
        <v>3862.7710000000002</v>
      </c>
      <c r="CD57" s="89">
        <v>3451.54</v>
      </c>
      <c r="CE57" s="90">
        <f t="shared" si="57"/>
        <v>34893.303145317521</v>
      </c>
      <c r="CF57" s="90">
        <f t="shared" si="58"/>
        <v>33431.084472142851</v>
      </c>
      <c r="CG57" s="91">
        <f t="shared" si="59"/>
        <v>1.0437382961474999</v>
      </c>
      <c r="CH57" s="92">
        <f t="shared" si="60"/>
        <v>45175.052395205457</v>
      </c>
      <c r="CI57" s="92">
        <f t="shared" si="61"/>
        <v>44775.483370000002</v>
      </c>
      <c r="CJ57" s="93">
        <f t="shared" si="62"/>
        <v>1.0089238349903147</v>
      </c>
      <c r="CK57" s="92">
        <f t="shared" si="63"/>
        <v>43342.038553036509</v>
      </c>
      <c r="CL57" s="92">
        <f t="shared" si="64"/>
        <v>42474.826666666668</v>
      </c>
      <c r="CM57" s="93">
        <f t="shared" si="65"/>
        <v>1.0204170788776969</v>
      </c>
      <c r="CN57" s="92">
        <f t="shared" si="66"/>
        <v>39131.661097494121</v>
      </c>
      <c r="CO57" s="92">
        <f t="shared" si="67"/>
        <v>39357.395333333334</v>
      </c>
      <c r="CP57" s="93">
        <f t="shared" si="68"/>
        <v>0.99426450267027633</v>
      </c>
      <c r="CQ57" s="92">
        <f t="shared" si="69"/>
        <v>15255.879089743345</v>
      </c>
      <c r="CR57" s="92">
        <f t="shared" si="70"/>
        <v>21259.248666666666</v>
      </c>
      <c r="CS57" s="93">
        <f t="shared" si="71"/>
        <v>0.71761139487792547</v>
      </c>
      <c r="CT57" s="92">
        <f t="shared" si="72"/>
        <v>9903.5262454377116</v>
      </c>
      <c r="CU57" s="92">
        <f t="shared" si="73"/>
        <v>12217.160250000001</v>
      </c>
      <c r="CV57" s="114">
        <f t="shared" si="74"/>
        <v>0.81062424023108892</v>
      </c>
      <c r="CW57" s="88"/>
      <c r="CX57" s="88"/>
      <c r="CY57" s="88"/>
      <c r="CZ57" s="88"/>
      <c r="DA57" s="88"/>
      <c r="DB57" s="88"/>
    </row>
    <row r="58" spans="1:106" x14ac:dyDescent="0.2">
      <c r="A58" s="62" t="s">
        <v>215</v>
      </c>
      <c r="B58" s="62" t="s">
        <v>217</v>
      </c>
      <c r="C58" s="63" t="s">
        <v>216</v>
      </c>
      <c r="D58" s="94">
        <v>5.79399254929183E-2</v>
      </c>
      <c r="E58" s="94">
        <v>3.0696510550141699E-2</v>
      </c>
      <c r="F58" s="94">
        <v>5.0347220266634803E-2</v>
      </c>
      <c r="G58" s="94">
        <v>0.95779880535915796</v>
      </c>
      <c r="H58" s="94">
        <v>0.974116818503724</v>
      </c>
      <c r="I58" s="94">
        <v>1.2691641989045099</v>
      </c>
      <c r="J58" s="94">
        <v>3.15003338416169E-2</v>
      </c>
      <c r="K58" s="94">
        <v>3.5053439665632603E-2</v>
      </c>
      <c r="L58" s="94">
        <v>4.13634021909845E-3</v>
      </c>
      <c r="M58" s="94">
        <v>1.17848593133921</v>
      </c>
      <c r="N58" s="94">
        <v>1.21757834793214</v>
      </c>
      <c r="O58" s="94">
        <v>1.9158941938349701</v>
      </c>
      <c r="P58" s="94">
        <v>8.9760679995028694E-2</v>
      </c>
      <c r="Q58" s="94">
        <v>7.4675309184868394E-2</v>
      </c>
      <c r="R58" s="94">
        <v>4.61870083335848E-2</v>
      </c>
      <c r="S58" s="94">
        <v>1.2029829905877101</v>
      </c>
      <c r="T58" s="94">
        <v>1.07716431659281</v>
      </c>
      <c r="U58" s="94">
        <v>0.62402300485937001</v>
      </c>
      <c r="V58" s="94">
        <v>0.713901194206504</v>
      </c>
      <c r="W58" s="94">
        <v>0.67404743921234</v>
      </c>
      <c r="X58" s="94">
        <v>0.28582829645601698</v>
      </c>
      <c r="Y58" s="94">
        <v>1.06485227125375</v>
      </c>
      <c r="Z58" s="94">
        <v>0.96845255801472696</v>
      </c>
      <c r="AA58" s="94">
        <v>1.0500707954699</v>
      </c>
      <c r="AB58" s="94">
        <v>0.53412478148794995</v>
      </c>
      <c r="AC58" s="94">
        <v>0.389577324850509</v>
      </c>
      <c r="AD58" s="94">
        <v>0.66564733693631195</v>
      </c>
      <c r="AE58" s="94">
        <v>0.70569577162844799</v>
      </c>
      <c r="AF58" s="95">
        <f t="shared" si="39"/>
        <v>0.51671982397752636</v>
      </c>
      <c r="AG58" s="95">
        <f t="shared" si="40"/>
        <v>0.63891796946355661</v>
      </c>
      <c r="AH58" s="96">
        <f t="shared" si="41"/>
        <v>0.80874204306911368</v>
      </c>
      <c r="AI58" s="97">
        <f t="shared" si="42"/>
        <v>0.57000994798758997</v>
      </c>
      <c r="AJ58" s="97">
        <f t="shared" si="43"/>
        <v>0.55667724651284789</v>
      </c>
      <c r="AK58" s="98">
        <f t="shared" si="44"/>
        <v>1.0239505055366662</v>
      </c>
      <c r="AL58" s="97">
        <f t="shared" si="45"/>
        <v>0.81767312585393082</v>
      </c>
      <c r="AM58" s="97">
        <f t="shared" si="46"/>
        <v>0.73044143113877802</v>
      </c>
      <c r="AN58" s="98">
        <f t="shared" si="47"/>
        <v>1.1194232569463594</v>
      </c>
      <c r="AO58" s="97">
        <f t="shared" si="48"/>
        <v>0.52832429665601177</v>
      </c>
      <c r="AP58" s="97">
        <f t="shared" si="49"/>
        <v>0.51913221825889533</v>
      </c>
      <c r="AQ58" s="98">
        <f t="shared" si="50"/>
        <v>1.0177066228483094</v>
      </c>
      <c r="AR58" s="97">
        <f t="shared" si="51"/>
        <v>0.29946686005664058</v>
      </c>
      <c r="AS58" s="97">
        <f t="shared" si="52"/>
        <v>0.79285875910220638</v>
      </c>
      <c r="AT58" s="98">
        <f t="shared" si="53"/>
        <v>0.37770517966622691</v>
      </c>
      <c r="AU58" s="97">
        <f t="shared" si="54"/>
        <v>0.14299713154391527</v>
      </c>
      <c r="AV58" s="97">
        <f t="shared" si="55"/>
        <v>0.57376130372580469</v>
      </c>
      <c r="AW58" s="98">
        <f t="shared" si="56"/>
        <v>0.249227563126586</v>
      </c>
      <c r="AX58" s="94">
        <v>123.03700000000001</v>
      </c>
      <c r="AY58" s="97">
        <v>-2.764818</v>
      </c>
      <c r="AZ58" s="97">
        <v>0.41724144000000002</v>
      </c>
      <c r="BA58" s="97">
        <v>1.45137E-15</v>
      </c>
      <c r="BB58" s="97">
        <v>1.039916E-14</v>
      </c>
      <c r="BC58" s="94">
        <v>15.879020000000001</v>
      </c>
      <c r="BD58" s="94">
        <v>8.4724000000000004</v>
      </c>
      <c r="BE58" s="94">
        <v>16.269100000000002</v>
      </c>
      <c r="BF58" s="94">
        <v>177.56379999999999</v>
      </c>
      <c r="BG58" s="94">
        <v>183.0615</v>
      </c>
      <c r="BH58" s="94">
        <v>243.68870000000001</v>
      </c>
      <c r="BI58" s="94">
        <v>10.345050000000001</v>
      </c>
      <c r="BJ58" s="94">
        <v>12.444800000000001</v>
      </c>
      <c r="BK58" s="94">
        <v>1.570862</v>
      </c>
      <c r="BL58" s="94">
        <v>220.71629999999999</v>
      </c>
      <c r="BM58" s="94">
        <v>227.48240000000001</v>
      </c>
      <c r="BN58" s="94">
        <v>349.69639999999998</v>
      </c>
      <c r="BO58" s="94">
        <v>22.17465</v>
      </c>
      <c r="BP58" s="94">
        <v>18.041119999999999</v>
      </c>
      <c r="BQ58" s="94">
        <v>12.726900000000001</v>
      </c>
      <c r="BR58" s="94">
        <v>233.13740000000001</v>
      </c>
      <c r="BS58" s="94">
        <v>209.49520000000001</v>
      </c>
      <c r="BT58" s="94">
        <v>116.4573</v>
      </c>
      <c r="BU58" s="94">
        <v>154.3338</v>
      </c>
      <c r="BV58" s="94">
        <v>146.12119999999999</v>
      </c>
      <c r="BW58" s="94">
        <v>61.221150000000002</v>
      </c>
      <c r="BX58" s="94">
        <v>207.06659999999999</v>
      </c>
      <c r="BY58" s="94">
        <v>191.36009999999999</v>
      </c>
      <c r="BZ58" s="94">
        <v>208.04740000000001</v>
      </c>
      <c r="CA58" s="94">
        <v>91.914330000000007</v>
      </c>
      <c r="CB58" s="94">
        <v>67.354119999999995</v>
      </c>
      <c r="CC58" s="94">
        <v>117.7286</v>
      </c>
      <c r="CD58" s="94">
        <v>120.6656</v>
      </c>
      <c r="CE58" s="95">
        <f t="shared" si="57"/>
        <v>96.234157850350982</v>
      </c>
      <c r="CF58" s="95">
        <f t="shared" si="58"/>
        <v>123.03699292857141</v>
      </c>
      <c r="CG58" s="96">
        <f t="shared" si="59"/>
        <v>0.78215628941955129</v>
      </c>
      <c r="CH58" s="97">
        <f t="shared" si="60"/>
        <v>105.53651908084267</v>
      </c>
      <c r="CI58" s="97">
        <f t="shared" si="61"/>
        <v>107.48908666666667</v>
      </c>
      <c r="CJ58" s="98">
        <f t="shared" si="62"/>
        <v>0.98183473647069786</v>
      </c>
      <c r="CK58" s="97">
        <f t="shared" si="63"/>
        <v>148.54747179790417</v>
      </c>
      <c r="CL58" s="97">
        <f t="shared" si="64"/>
        <v>137.04263533333332</v>
      </c>
      <c r="CM58" s="98">
        <f t="shared" si="65"/>
        <v>1.0839507824450927</v>
      </c>
      <c r="CN58" s="97">
        <f t="shared" si="66"/>
        <v>100.3514977121678</v>
      </c>
      <c r="CO58" s="97">
        <f t="shared" si="67"/>
        <v>102.00542833333334</v>
      </c>
      <c r="CP58" s="98">
        <f t="shared" si="68"/>
        <v>0.98378585680988639</v>
      </c>
      <c r="CQ58" s="97">
        <f t="shared" si="69"/>
        <v>55.638458601382432</v>
      </c>
      <c r="CR58" s="97">
        <f t="shared" si="70"/>
        <v>161.358375</v>
      </c>
      <c r="CS58" s="98">
        <f t="shared" si="71"/>
        <v>0.34481295812121582</v>
      </c>
      <c r="CT58" s="97">
        <f t="shared" si="72"/>
        <v>24.974226850813459</v>
      </c>
      <c r="CU58" s="97">
        <f t="shared" si="73"/>
        <v>99.415662499999996</v>
      </c>
      <c r="CV58" s="115">
        <f t="shared" si="74"/>
        <v>0.25121018381599036</v>
      </c>
      <c r="CW58" s="63"/>
      <c r="CX58" s="63"/>
      <c r="CY58" s="63"/>
      <c r="CZ58" s="63"/>
      <c r="DA58" s="63"/>
      <c r="DB58" s="63"/>
    </row>
    <row r="59" spans="1:106" x14ac:dyDescent="0.2">
      <c r="A59" s="62" t="s">
        <v>164</v>
      </c>
      <c r="B59" s="62" t="s">
        <v>166</v>
      </c>
      <c r="C59" s="63" t="s">
        <v>165</v>
      </c>
      <c r="D59" s="94">
        <v>4.4512023014204498</v>
      </c>
      <c r="E59" s="94">
        <v>4.4639959758676699</v>
      </c>
      <c r="F59" s="94">
        <v>4.1812490886628302</v>
      </c>
      <c r="G59" s="94">
        <v>24.628169466446401</v>
      </c>
      <c r="H59" s="94">
        <v>21.754993789262102</v>
      </c>
      <c r="I59" s="94">
        <v>17.9646873160345</v>
      </c>
      <c r="J59" s="94">
        <v>3.1746247070623101</v>
      </c>
      <c r="K59" s="94">
        <v>3.03071366984042</v>
      </c>
      <c r="L59" s="94">
        <v>2.83953455064501</v>
      </c>
      <c r="M59" s="94">
        <v>16.515123769008699</v>
      </c>
      <c r="N59" s="94">
        <v>21.228606109936099</v>
      </c>
      <c r="O59" s="94">
        <v>18.441939790279299</v>
      </c>
      <c r="P59" s="94">
        <v>4.5808769786428298</v>
      </c>
      <c r="Q59" s="94">
        <v>5.2952912268345402</v>
      </c>
      <c r="R59" s="94">
        <v>4.2562914764662301</v>
      </c>
      <c r="S59" s="94">
        <v>9.6487209887491598</v>
      </c>
      <c r="T59" s="94">
        <v>11.4075355601918</v>
      </c>
      <c r="U59" s="94">
        <v>13.050726885960801</v>
      </c>
      <c r="V59" s="94">
        <v>5.2532185711226003</v>
      </c>
      <c r="W59" s="94">
        <v>5.86898710484998</v>
      </c>
      <c r="X59" s="94">
        <v>6.5032038299357202</v>
      </c>
      <c r="Y59" s="94">
        <v>19.135605717393801</v>
      </c>
      <c r="Z59" s="94">
        <v>18.871820814426599</v>
      </c>
      <c r="AA59" s="94">
        <v>21.328495678862399</v>
      </c>
      <c r="AB59" s="94">
        <v>5.8457324109610997</v>
      </c>
      <c r="AC59" s="94">
        <v>6.7577153432233699</v>
      </c>
      <c r="AD59" s="94">
        <v>49.785471362522102</v>
      </c>
      <c r="AE59" s="94">
        <v>43.514925086561298</v>
      </c>
      <c r="AF59" s="95">
        <f t="shared" si="39"/>
        <v>11.793219032729125</v>
      </c>
      <c r="AG59" s="95">
        <f t="shared" si="40"/>
        <v>13.349266413256077</v>
      </c>
      <c r="AH59" s="96">
        <f t="shared" si="41"/>
        <v>0.88343573853752988</v>
      </c>
      <c r="AI59" s="97">
        <f t="shared" si="42"/>
        <v>9.5935037238767524</v>
      </c>
      <c r="AJ59" s="97">
        <f t="shared" si="43"/>
        <v>12.907382989615661</v>
      </c>
      <c r="AK59" s="98">
        <f t="shared" si="44"/>
        <v>0.74325707477611735</v>
      </c>
      <c r="AL59" s="97">
        <f t="shared" si="45"/>
        <v>8.7368642311772593</v>
      </c>
      <c r="AM59" s="97">
        <f t="shared" si="46"/>
        <v>10.871757099461973</v>
      </c>
      <c r="AN59" s="98">
        <f t="shared" si="47"/>
        <v>0.80362945485690007</v>
      </c>
      <c r="AO59" s="97">
        <f t="shared" si="48"/>
        <v>3.8170950043256444</v>
      </c>
      <c r="AP59" s="97">
        <f t="shared" si="49"/>
        <v>8.0399071861408942</v>
      </c>
      <c r="AQ59" s="98">
        <f t="shared" si="50"/>
        <v>0.47476854097339727</v>
      </c>
      <c r="AR59" s="97">
        <f t="shared" si="51"/>
        <v>7.6730737004324787</v>
      </c>
      <c r="AS59" s="97">
        <f t="shared" si="52"/>
        <v>12.82688861943185</v>
      </c>
      <c r="AT59" s="98">
        <f t="shared" si="53"/>
        <v>0.59820225528491</v>
      </c>
      <c r="AU59" s="97">
        <f t="shared" si="54"/>
        <v>23.438395237306946</v>
      </c>
      <c r="AV59" s="97">
        <f t="shared" si="55"/>
        <v>26.47596105081697</v>
      </c>
      <c r="AW59" s="98">
        <f t="shared" si="56"/>
        <v>0.88527080064516506</v>
      </c>
      <c r="AX59" s="94">
        <v>1228.0070000000001</v>
      </c>
      <c r="AY59" s="97">
        <v>-1.6490100000000001</v>
      </c>
      <c r="AZ59" s="97">
        <v>0.13960881999999999</v>
      </c>
      <c r="BA59" s="97">
        <v>7.4261599999999996E-34</v>
      </c>
      <c r="BB59" s="97">
        <v>1.838074E-32</v>
      </c>
      <c r="BC59" s="94">
        <v>570.42319999999995</v>
      </c>
      <c r="BD59" s="94">
        <v>576.1232</v>
      </c>
      <c r="BE59" s="94">
        <v>631.78340000000003</v>
      </c>
      <c r="BF59" s="94">
        <v>2134.9430000000002</v>
      </c>
      <c r="BG59" s="94">
        <v>1911.6969999999999</v>
      </c>
      <c r="BH59" s="94">
        <v>1612.914</v>
      </c>
      <c r="BI59" s="94">
        <v>487.51060000000001</v>
      </c>
      <c r="BJ59" s="94">
        <v>503.12540000000001</v>
      </c>
      <c r="BK59" s="94">
        <v>504.24680000000001</v>
      </c>
      <c r="BL59" s="94">
        <v>1446.325</v>
      </c>
      <c r="BM59" s="94">
        <v>1854.5840000000001</v>
      </c>
      <c r="BN59" s="94">
        <v>1573.9839999999999</v>
      </c>
      <c r="BO59" s="94">
        <v>529.16780000000006</v>
      </c>
      <c r="BP59" s="94">
        <v>598.2056</v>
      </c>
      <c r="BQ59" s="94">
        <v>548.41369999999995</v>
      </c>
      <c r="BR59" s="94">
        <v>874.37220000000002</v>
      </c>
      <c r="BS59" s="94">
        <v>1037.4280000000001</v>
      </c>
      <c r="BT59" s="94">
        <v>1138.8720000000001</v>
      </c>
      <c r="BU59" s="94">
        <v>531.03440000000001</v>
      </c>
      <c r="BV59" s="94">
        <v>594.92190000000005</v>
      </c>
      <c r="BW59" s="94">
        <v>651.32500000000005</v>
      </c>
      <c r="BX59" s="94">
        <v>1739.951</v>
      </c>
      <c r="BY59" s="94">
        <v>1743.6559999999999</v>
      </c>
      <c r="BZ59" s="94">
        <v>1975.96</v>
      </c>
      <c r="CA59" s="94">
        <v>470.38510000000002</v>
      </c>
      <c r="CB59" s="94">
        <v>546.31669999999997</v>
      </c>
      <c r="CC59" s="94">
        <v>4117.3190000000004</v>
      </c>
      <c r="CD59" s="94">
        <v>3479.192</v>
      </c>
      <c r="CE59" s="95">
        <f t="shared" si="57"/>
        <v>924.6809023401745</v>
      </c>
      <c r="CF59" s="95">
        <f t="shared" si="58"/>
        <v>1228.0064285714286</v>
      </c>
      <c r="CG59" s="96">
        <f t="shared" si="59"/>
        <v>0.7529935355598093</v>
      </c>
      <c r="CH59" s="97">
        <f t="shared" si="60"/>
        <v>728.03253598480114</v>
      </c>
      <c r="CI59" s="97">
        <f t="shared" si="61"/>
        <v>1239.6472999999999</v>
      </c>
      <c r="CJ59" s="98">
        <f t="shared" si="62"/>
        <v>0.58729005902307962</v>
      </c>
      <c r="CK59" s="97">
        <f t="shared" si="63"/>
        <v>631.10845593666716</v>
      </c>
      <c r="CL59" s="97">
        <f t="shared" si="64"/>
        <v>1061.6292999999998</v>
      </c>
      <c r="CM59" s="98">
        <f t="shared" si="65"/>
        <v>0.59447158809263012</v>
      </c>
      <c r="CN59" s="97">
        <f t="shared" si="66"/>
        <v>265.78294379084917</v>
      </c>
      <c r="CO59" s="97">
        <f t="shared" si="67"/>
        <v>787.74321666666674</v>
      </c>
      <c r="CP59" s="98">
        <f t="shared" si="68"/>
        <v>0.33739794665006317</v>
      </c>
      <c r="CQ59" s="97">
        <f t="shared" si="69"/>
        <v>678.77467358608601</v>
      </c>
      <c r="CR59" s="97">
        <f t="shared" si="70"/>
        <v>1206.1413833333334</v>
      </c>
      <c r="CS59" s="98">
        <f t="shared" si="71"/>
        <v>0.56276542946416552</v>
      </c>
      <c r="CT59" s="97">
        <f t="shared" si="72"/>
        <v>1917.4599617814658</v>
      </c>
      <c r="CU59" s="97">
        <f t="shared" si="73"/>
        <v>2153.3032000000003</v>
      </c>
      <c r="CV59" s="115">
        <f t="shared" si="74"/>
        <v>0.89047374367969434</v>
      </c>
      <c r="CW59" s="63"/>
      <c r="CX59" s="63"/>
      <c r="CY59" s="63"/>
      <c r="CZ59" s="63"/>
      <c r="DA59" s="63"/>
      <c r="DB59" s="63"/>
    </row>
    <row r="60" spans="1:106" x14ac:dyDescent="0.2">
      <c r="A60" s="62" t="s">
        <v>45</v>
      </c>
      <c r="B60" s="62" t="s">
        <v>47</v>
      </c>
      <c r="C60" s="63" t="s">
        <v>46</v>
      </c>
      <c r="D60" s="94">
        <v>1.3478088788613301</v>
      </c>
      <c r="E60" s="94">
        <v>1.4567290247623299</v>
      </c>
      <c r="F60" s="94">
        <v>0.94472291905500005</v>
      </c>
      <c r="G60" s="94">
        <v>8.5608055921177009</v>
      </c>
      <c r="H60" s="94">
        <v>9.1945570085202206</v>
      </c>
      <c r="I60" s="94">
        <v>11.3604858534075</v>
      </c>
      <c r="J60" s="94">
        <v>2.82995328786529</v>
      </c>
      <c r="K60" s="94">
        <v>1.9470217475315601</v>
      </c>
      <c r="L60" s="94">
        <v>1.19671374592399</v>
      </c>
      <c r="M60" s="94">
        <v>8.9957105014429608</v>
      </c>
      <c r="N60" s="94">
        <v>8.1634822034683303</v>
      </c>
      <c r="O60" s="94">
        <v>9.1328779951623709</v>
      </c>
      <c r="P60" s="94">
        <v>1.2712242334130699</v>
      </c>
      <c r="Q60" s="94">
        <v>1.84713922161136</v>
      </c>
      <c r="R60" s="94">
        <v>0.65411764110695403</v>
      </c>
      <c r="S60" s="94">
        <v>11.286959753167499</v>
      </c>
      <c r="T60" s="94">
        <v>10.966665695374999</v>
      </c>
      <c r="U60" s="94">
        <v>6.7438593121999197</v>
      </c>
      <c r="V60" s="94">
        <v>7.6178399157095598</v>
      </c>
      <c r="W60" s="94">
        <v>7.6980085785873298</v>
      </c>
      <c r="X60" s="94">
        <v>3.3156994422852701</v>
      </c>
      <c r="Y60" s="94">
        <v>11.829312899482099</v>
      </c>
      <c r="Z60" s="94">
        <v>11.392137842407701</v>
      </c>
      <c r="AA60" s="94">
        <v>10.741276899033499</v>
      </c>
      <c r="AB60" s="94">
        <v>8.0412269875833893</v>
      </c>
      <c r="AC60" s="94">
        <v>6.1767413056399398</v>
      </c>
      <c r="AD60" s="94">
        <v>11.493281659048501</v>
      </c>
      <c r="AE60" s="94">
        <v>12.664379745854699</v>
      </c>
      <c r="AF60" s="95">
        <f t="shared" si="39"/>
        <v>4.1686091484671071</v>
      </c>
      <c r="AG60" s="95">
        <f t="shared" si="40"/>
        <v>6.745383567522298</v>
      </c>
      <c r="AH60" s="96">
        <f t="shared" si="41"/>
        <v>0.61799438189670108</v>
      </c>
      <c r="AI60" s="97">
        <f t="shared" si="42"/>
        <v>4.7265172121815358</v>
      </c>
      <c r="AJ60" s="97">
        <f t="shared" si="43"/>
        <v>5.4775182127873476</v>
      </c>
      <c r="AK60" s="98">
        <f t="shared" si="44"/>
        <v>0.86289392906944806</v>
      </c>
      <c r="AL60" s="97">
        <f t="shared" si="45"/>
        <v>3.7601371478882801</v>
      </c>
      <c r="AM60" s="97">
        <f t="shared" si="46"/>
        <v>5.3776265802324161</v>
      </c>
      <c r="AN60" s="98">
        <f t="shared" si="47"/>
        <v>0.69921871513171718</v>
      </c>
      <c r="AO60" s="97">
        <f t="shared" si="48"/>
        <v>4.8912210316118374</v>
      </c>
      <c r="AP60" s="97">
        <f t="shared" si="49"/>
        <v>5.4616609761456338</v>
      </c>
      <c r="AQ60" s="98">
        <f t="shared" si="50"/>
        <v>0.89555559251567396</v>
      </c>
      <c r="AR60" s="97">
        <f t="shared" si="51"/>
        <v>3.2356408219857618</v>
      </c>
      <c r="AS60" s="97">
        <f t="shared" si="52"/>
        <v>8.7657125962509088</v>
      </c>
      <c r="AT60" s="98">
        <f t="shared" si="53"/>
        <v>0.36912467599834881</v>
      </c>
      <c r="AU60" s="97">
        <f t="shared" si="54"/>
        <v>3.0068401787779742</v>
      </c>
      <c r="AV60" s="97">
        <f t="shared" si="55"/>
        <v>9.5939074245316327</v>
      </c>
      <c r="AW60" s="98">
        <f t="shared" si="56"/>
        <v>0.31341142307559483</v>
      </c>
      <c r="AX60" s="94">
        <v>1020.297</v>
      </c>
      <c r="AY60" s="97">
        <v>-1.54308</v>
      </c>
      <c r="AZ60" s="97">
        <v>0.21565432000000001</v>
      </c>
      <c r="BA60" s="97">
        <v>2.9644800000000001E-14</v>
      </c>
      <c r="BB60" s="97">
        <v>1.8864349999999999E-13</v>
      </c>
      <c r="BC60" s="94">
        <v>282.15789999999998</v>
      </c>
      <c r="BD60" s="94">
        <v>307.12450000000001</v>
      </c>
      <c r="BE60" s="94">
        <v>233.19040000000001</v>
      </c>
      <c r="BF60" s="94">
        <v>1212.308</v>
      </c>
      <c r="BG60" s="94">
        <v>1319.8820000000001</v>
      </c>
      <c r="BH60" s="94">
        <v>1666.221</v>
      </c>
      <c r="BI60" s="94">
        <v>709.92920000000004</v>
      </c>
      <c r="BJ60" s="94">
        <v>528.01499999999999</v>
      </c>
      <c r="BK60" s="94">
        <v>347.16059999999999</v>
      </c>
      <c r="BL60" s="94">
        <v>1286.9559999999999</v>
      </c>
      <c r="BM60" s="94">
        <v>1165.05</v>
      </c>
      <c r="BN60" s="94">
        <v>1273.3430000000001</v>
      </c>
      <c r="BO60" s="94">
        <v>239.88939999999999</v>
      </c>
      <c r="BP60" s="94">
        <v>340.88220000000001</v>
      </c>
      <c r="BQ60" s="94">
        <v>137.68190000000001</v>
      </c>
      <c r="BR60" s="94">
        <v>1670.8889999999999</v>
      </c>
      <c r="BS60" s="94">
        <v>1629.24</v>
      </c>
      <c r="BT60" s="94">
        <v>961.37519999999995</v>
      </c>
      <c r="BU60" s="94">
        <v>1257.9780000000001</v>
      </c>
      <c r="BV60" s="94">
        <v>1274.7329999999999</v>
      </c>
      <c r="BW60" s="94">
        <v>542.48739999999998</v>
      </c>
      <c r="BX60" s="94">
        <v>1757.1079999999999</v>
      </c>
      <c r="BY60" s="94">
        <v>1719.4770000000001</v>
      </c>
      <c r="BZ60" s="94">
        <v>1625.616</v>
      </c>
      <c r="CA60" s="94">
        <v>1057.0150000000001</v>
      </c>
      <c r="CB60" s="94">
        <v>815.73320000000001</v>
      </c>
      <c r="CC60" s="94">
        <v>1552.7449999999999</v>
      </c>
      <c r="CD60" s="94">
        <v>1654.125</v>
      </c>
      <c r="CE60" s="95">
        <f t="shared" si="57"/>
        <v>554.04359308527512</v>
      </c>
      <c r="CF60" s="95">
        <f t="shared" si="58"/>
        <v>1020.2968892857142</v>
      </c>
      <c r="CG60" s="96">
        <f t="shared" si="59"/>
        <v>0.54302193695126133</v>
      </c>
      <c r="CH60" s="97">
        <f t="shared" si="60"/>
        <v>634.79795438602582</v>
      </c>
      <c r="CI60" s="97">
        <f t="shared" si="61"/>
        <v>836.8139666666666</v>
      </c>
      <c r="CJ60" s="98">
        <f t="shared" si="62"/>
        <v>0.75858910065119511</v>
      </c>
      <c r="CK60" s="97">
        <f t="shared" si="63"/>
        <v>409.4303787440777</v>
      </c>
      <c r="CL60" s="97">
        <f t="shared" si="64"/>
        <v>885.07563333333326</v>
      </c>
      <c r="CM60" s="98">
        <f t="shared" si="65"/>
        <v>0.46259366242193206</v>
      </c>
      <c r="CN60" s="97">
        <f t="shared" si="66"/>
        <v>697.12400975646165</v>
      </c>
      <c r="CO60" s="97">
        <f t="shared" si="67"/>
        <v>829.99294999999984</v>
      </c>
      <c r="CP60" s="98">
        <f t="shared" si="68"/>
        <v>0.83991557971240816</v>
      </c>
      <c r="CQ60" s="97">
        <f t="shared" si="69"/>
        <v>456.82068277622932</v>
      </c>
      <c r="CR60" s="97">
        <f t="shared" si="70"/>
        <v>1362.8999000000001</v>
      </c>
      <c r="CS60" s="98">
        <f t="shared" si="71"/>
        <v>0.33518285735895154</v>
      </c>
      <c r="CT60" s="97">
        <f t="shared" si="72"/>
        <v>399.67388790297116</v>
      </c>
      <c r="CU60" s="97">
        <f t="shared" si="73"/>
        <v>1269.90455</v>
      </c>
      <c r="CV60" s="115">
        <f t="shared" si="74"/>
        <v>0.31472750286859841</v>
      </c>
      <c r="CW60" s="63"/>
      <c r="CX60" s="63"/>
      <c r="CY60" s="63"/>
      <c r="CZ60" s="63"/>
      <c r="DA60" s="63"/>
      <c r="DB60" s="63"/>
    </row>
    <row r="61" spans="1:106" x14ac:dyDescent="0.2">
      <c r="A61" s="62" t="s">
        <v>176</v>
      </c>
      <c r="B61" s="62" t="s">
        <v>178</v>
      </c>
      <c r="C61" s="63" t="s">
        <v>177</v>
      </c>
      <c r="D61" s="94">
        <v>0.81714792973891603</v>
      </c>
      <c r="E61" s="94">
        <v>0.836887297085676</v>
      </c>
      <c r="F61" s="94">
        <v>0.59515916355765397</v>
      </c>
      <c r="G61" s="94">
        <v>3.5801513273055998</v>
      </c>
      <c r="H61" s="94">
        <v>3.68853112761713</v>
      </c>
      <c r="I61" s="94">
        <v>3.74924444620504</v>
      </c>
      <c r="J61" s="94">
        <v>1.0928202160855101</v>
      </c>
      <c r="K61" s="94">
        <v>0.80019496083897101</v>
      </c>
      <c r="L61" s="94">
        <v>0.51021977351633296</v>
      </c>
      <c r="M61" s="94">
        <v>3.84876850587895</v>
      </c>
      <c r="N61" s="94">
        <v>3.5899027054791199</v>
      </c>
      <c r="O61" s="94">
        <v>3.4658934211468702</v>
      </c>
      <c r="P61" s="94">
        <v>0.77778707552835802</v>
      </c>
      <c r="Q61" s="94">
        <v>0.84619996853519397</v>
      </c>
      <c r="R61" s="94">
        <v>0.48967601753802598</v>
      </c>
      <c r="S61" s="94">
        <v>3.8514203854463198</v>
      </c>
      <c r="T61" s="94">
        <v>3.78011282485412</v>
      </c>
      <c r="U61" s="94">
        <v>3.91382857811268</v>
      </c>
      <c r="V61" s="94">
        <v>2.41961035583877</v>
      </c>
      <c r="W61" s="94">
        <v>2.2963611707257399</v>
      </c>
      <c r="X61" s="94">
        <v>2.06111423699463</v>
      </c>
      <c r="Y61" s="94">
        <v>3.73750727571645</v>
      </c>
      <c r="Z61" s="94">
        <v>3.59906433892231</v>
      </c>
      <c r="AA61" s="94">
        <v>4.0338264766087004</v>
      </c>
      <c r="AB61" s="94">
        <v>3.06521828122637</v>
      </c>
      <c r="AC61" s="94">
        <v>2.4350885269615699</v>
      </c>
      <c r="AD61" s="94">
        <v>3.60104909939581</v>
      </c>
      <c r="AE61" s="94">
        <v>4.3606406794646899</v>
      </c>
      <c r="AF61" s="95">
        <f t="shared" si="39"/>
        <v>1.3817674844048213</v>
      </c>
      <c r="AG61" s="95">
        <f t="shared" si="40"/>
        <v>2.5658366487973399</v>
      </c>
      <c r="AH61" s="96">
        <f t="shared" si="41"/>
        <v>0.53852511813348836</v>
      </c>
      <c r="AI61" s="97">
        <f t="shared" si="42"/>
        <v>1.6041084925695079</v>
      </c>
      <c r="AJ61" s="97">
        <f t="shared" si="43"/>
        <v>2.2111868819183358</v>
      </c>
      <c r="AK61" s="98">
        <f t="shared" si="44"/>
        <v>0.72545134275482348</v>
      </c>
      <c r="AL61" s="97">
        <f t="shared" si="45"/>
        <v>1.5678950802961018</v>
      </c>
      <c r="AM61" s="97">
        <f t="shared" si="46"/>
        <v>2.2179665971576257</v>
      </c>
      <c r="AN61" s="98">
        <f t="shared" si="47"/>
        <v>0.7069065342577272</v>
      </c>
      <c r="AO61" s="97">
        <f t="shared" si="48"/>
        <v>1.726656258463136</v>
      </c>
      <c r="AP61" s="97">
        <f t="shared" si="49"/>
        <v>2.2765041416691161</v>
      </c>
      <c r="AQ61" s="98">
        <f t="shared" si="50"/>
        <v>0.75846831413939986</v>
      </c>
      <c r="AR61" s="97">
        <f t="shared" si="51"/>
        <v>0.85807146751558294</v>
      </c>
      <c r="AS61" s="97">
        <f t="shared" si="52"/>
        <v>3.0245806424677668</v>
      </c>
      <c r="AT61" s="98">
        <f t="shared" si="53"/>
        <v>0.28369931866504283</v>
      </c>
      <c r="AU61" s="97">
        <f t="shared" si="54"/>
        <v>0.81682780109802311</v>
      </c>
      <c r="AV61" s="97">
        <f t="shared" si="55"/>
        <v>3.3654991467621098</v>
      </c>
      <c r="AW61" s="98">
        <f t="shared" si="56"/>
        <v>0.24270628678776501</v>
      </c>
      <c r="AX61" s="94">
        <v>914.62950000000001</v>
      </c>
      <c r="AY61" s="97">
        <v>-1.265781</v>
      </c>
      <c r="AZ61" s="97">
        <v>0.14631226999999999</v>
      </c>
      <c r="BA61" s="97">
        <v>4.3807709999999999E-19</v>
      </c>
      <c r="BB61" s="97">
        <v>4.1769260000000001E-18</v>
      </c>
      <c r="BC61" s="94">
        <v>399.41840000000002</v>
      </c>
      <c r="BD61" s="94">
        <v>411.97045000000003</v>
      </c>
      <c r="BE61" s="94">
        <v>343.00689999999997</v>
      </c>
      <c r="BF61" s="94">
        <v>1183.758</v>
      </c>
      <c r="BG61" s="94">
        <v>1236.2919999999999</v>
      </c>
      <c r="BH61" s="94">
        <v>1283.9349999999999</v>
      </c>
      <c r="BI61" s="94">
        <v>640.1001</v>
      </c>
      <c r="BJ61" s="94">
        <v>506.68099999999998</v>
      </c>
      <c r="BK61" s="94">
        <v>345.58969999999999</v>
      </c>
      <c r="BL61" s="94">
        <v>1285.6220000000001</v>
      </c>
      <c r="BM61" s="94">
        <v>1196.232</v>
      </c>
      <c r="BN61" s="94">
        <v>1128.279</v>
      </c>
      <c r="BO61" s="94">
        <v>342.69909999999999</v>
      </c>
      <c r="BP61" s="94">
        <v>364.62060000000002</v>
      </c>
      <c r="BQ61" s="94">
        <v>240.6541</v>
      </c>
      <c r="BR61" s="94">
        <v>1331.2360000000001</v>
      </c>
      <c r="BS61" s="94">
        <v>1311.229</v>
      </c>
      <c r="BT61" s="94">
        <v>1302.7159999999999</v>
      </c>
      <c r="BU61" s="94">
        <v>932.93230000000005</v>
      </c>
      <c r="BV61" s="94">
        <v>887.86009999999999</v>
      </c>
      <c r="BW61" s="94">
        <v>787.37199999999996</v>
      </c>
      <c r="BX61" s="94">
        <v>1296.2370000000001</v>
      </c>
      <c r="BY61" s="94">
        <v>1268.365</v>
      </c>
      <c r="BZ61" s="94">
        <v>1425.4190000000001</v>
      </c>
      <c r="CA61" s="94">
        <v>940.77020000000005</v>
      </c>
      <c r="CB61" s="94">
        <v>750.87369999999999</v>
      </c>
      <c r="CC61" s="94">
        <v>1135.922</v>
      </c>
      <c r="CD61" s="94">
        <v>1329.836</v>
      </c>
      <c r="CE61" s="95">
        <f t="shared" si="57"/>
        <v>401.31321895340722</v>
      </c>
      <c r="CF61" s="95">
        <f t="shared" si="58"/>
        <v>914.62952321428577</v>
      </c>
      <c r="CG61" s="96">
        <f t="shared" si="59"/>
        <v>0.43877133721101713</v>
      </c>
      <c r="CH61" s="97">
        <f t="shared" si="60"/>
        <v>467.14477144398785</v>
      </c>
      <c r="CI61" s="97">
        <f t="shared" si="61"/>
        <v>809.73012500000004</v>
      </c>
      <c r="CJ61" s="98">
        <f t="shared" si="62"/>
        <v>0.57691415574292459</v>
      </c>
      <c r="CK61" s="97">
        <f t="shared" si="63"/>
        <v>400.85831318318947</v>
      </c>
      <c r="CL61" s="97">
        <f t="shared" si="64"/>
        <v>850.41730000000007</v>
      </c>
      <c r="CM61" s="98">
        <f t="shared" si="65"/>
        <v>0.47136660223538424</v>
      </c>
      <c r="CN61" s="97">
        <f t="shared" si="66"/>
        <v>548.8881530751305</v>
      </c>
      <c r="CO61" s="97">
        <f t="shared" si="67"/>
        <v>815.5258</v>
      </c>
      <c r="CP61" s="98">
        <f t="shared" si="68"/>
        <v>0.67304817710871989</v>
      </c>
      <c r="CQ61" s="97">
        <f t="shared" si="69"/>
        <v>262.07019292501502</v>
      </c>
      <c r="CR61" s="97">
        <f t="shared" si="70"/>
        <v>1099.6975666666667</v>
      </c>
      <c r="CS61" s="98">
        <f t="shared" si="71"/>
        <v>0.23831115105527195</v>
      </c>
      <c r="CT61" s="97">
        <f t="shared" si="72"/>
        <v>249.42922844555079</v>
      </c>
      <c r="CU61" s="97">
        <f t="shared" si="73"/>
        <v>1039.350475</v>
      </c>
      <c r="CV61" s="115">
        <f t="shared" si="74"/>
        <v>0.23998567802218093</v>
      </c>
      <c r="CW61" s="63"/>
      <c r="CX61" s="63"/>
      <c r="CY61" s="63"/>
      <c r="CZ61" s="63"/>
      <c r="DA61" s="63"/>
      <c r="DB61" s="63"/>
    </row>
    <row r="62" spans="1:106" x14ac:dyDescent="0.2">
      <c r="A62" s="62" t="s">
        <v>248</v>
      </c>
      <c r="B62" s="62" t="s">
        <v>250</v>
      </c>
      <c r="C62" s="63" t="s">
        <v>249</v>
      </c>
      <c r="D62" s="94">
        <v>0.50101068706492102</v>
      </c>
      <c r="E62" s="94">
        <v>0.58743277096727797</v>
      </c>
      <c r="F62" s="94">
        <v>0.42222623620557198</v>
      </c>
      <c r="G62" s="94">
        <v>1.7291221611060199</v>
      </c>
      <c r="H62" s="94">
        <v>1.88575480723563</v>
      </c>
      <c r="I62" s="94">
        <v>2.4500038026534501</v>
      </c>
      <c r="J62" s="94">
        <v>0.45527314731111201</v>
      </c>
      <c r="K62" s="94">
        <v>0.41816753576477</v>
      </c>
      <c r="L62" s="94">
        <v>0.340980928273376</v>
      </c>
      <c r="M62" s="94">
        <v>1.8791715924983901</v>
      </c>
      <c r="N62" s="94">
        <v>1.8842259269122299</v>
      </c>
      <c r="O62" s="94">
        <v>2.19500413868538</v>
      </c>
      <c r="P62" s="94">
        <v>0.33197100726857498</v>
      </c>
      <c r="Q62" s="94">
        <v>0.43339486757074103</v>
      </c>
      <c r="R62" s="94">
        <v>0.34163617477210301</v>
      </c>
      <c r="S62" s="94">
        <v>2.77666804211009</v>
      </c>
      <c r="T62" s="94">
        <v>2.5967767020996702</v>
      </c>
      <c r="U62" s="94">
        <v>1.95353665970733</v>
      </c>
      <c r="V62" s="94">
        <v>2.0370810844545</v>
      </c>
      <c r="W62" s="94">
        <v>1.7422169651652499</v>
      </c>
      <c r="X62" s="94">
        <v>0.85851365005174696</v>
      </c>
      <c r="Y62" s="94">
        <v>2.3484412098940002</v>
      </c>
      <c r="Z62" s="94">
        <v>2.6238542687672499</v>
      </c>
      <c r="AA62" s="94">
        <v>1.8931021381639399</v>
      </c>
      <c r="AB62" s="94">
        <v>1.7995781007343199</v>
      </c>
      <c r="AC62" s="94">
        <v>1.4366003443580799</v>
      </c>
      <c r="AD62" s="94">
        <v>1.8297391932929901</v>
      </c>
      <c r="AE62" s="94">
        <v>2.3609709730382198</v>
      </c>
      <c r="AF62" s="95">
        <f t="shared" si="39"/>
        <v>0.84321591176525612</v>
      </c>
      <c r="AG62" s="95">
        <f t="shared" si="40"/>
        <v>1.50401625414739</v>
      </c>
      <c r="AH62" s="96">
        <f t="shared" si="41"/>
        <v>0.56064281848022035</v>
      </c>
      <c r="AI62" s="97">
        <f t="shared" si="42"/>
        <v>0.86694749118288528</v>
      </c>
      <c r="AJ62" s="97">
        <f t="shared" si="43"/>
        <v>1.2625917442054784</v>
      </c>
      <c r="AK62" s="98">
        <f t="shared" si="44"/>
        <v>0.68664118481816661</v>
      </c>
      <c r="AL62" s="97">
        <f t="shared" si="45"/>
        <v>0.8744304619778781</v>
      </c>
      <c r="AM62" s="97">
        <f t="shared" si="46"/>
        <v>1.1954705449075431</v>
      </c>
      <c r="AN62" s="98">
        <f t="shared" si="47"/>
        <v>0.73145295440592051</v>
      </c>
      <c r="AO62" s="97">
        <f t="shared" si="48"/>
        <v>1.1686612105494589</v>
      </c>
      <c r="AP62" s="97">
        <f t="shared" si="49"/>
        <v>1.405663908921418</v>
      </c>
      <c r="AQ62" s="98">
        <f t="shared" si="50"/>
        <v>0.83139447710952896</v>
      </c>
      <c r="AR62" s="97">
        <f t="shared" si="51"/>
        <v>0.60855850467562178</v>
      </c>
      <c r="AS62" s="97">
        <f t="shared" si="52"/>
        <v>1.9172015527494477</v>
      </c>
      <c r="AT62" s="98">
        <f t="shared" si="53"/>
        <v>0.31742020227497286</v>
      </c>
      <c r="AU62" s="97">
        <f t="shared" si="54"/>
        <v>0.38068479062096727</v>
      </c>
      <c r="AV62" s="97">
        <f t="shared" si="55"/>
        <v>1.8567221528559024</v>
      </c>
      <c r="AW62" s="98">
        <f t="shared" si="56"/>
        <v>0.20503056423139024</v>
      </c>
      <c r="AX62" s="94">
        <v>281.53469999999999</v>
      </c>
      <c r="AY62" s="97">
        <v>-1.206763</v>
      </c>
      <c r="AZ62" s="97">
        <v>0.18464796999999999</v>
      </c>
      <c r="BA62" s="97">
        <v>8.1214470000000002E-12</v>
      </c>
      <c r="BB62" s="97">
        <v>4.0913739999999998E-11</v>
      </c>
      <c r="BC62" s="94">
        <v>128.25360000000001</v>
      </c>
      <c r="BD62" s="94">
        <v>151.44415000000001</v>
      </c>
      <c r="BE62" s="94">
        <v>127.4413</v>
      </c>
      <c r="BF62" s="94">
        <v>299.42129999999997</v>
      </c>
      <c r="BG62" s="94">
        <v>331.01530000000002</v>
      </c>
      <c r="BH62" s="94">
        <v>439.40109999999999</v>
      </c>
      <c r="BI62" s="94">
        <v>139.65819999999999</v>
      </c>
      <c r="BJ62" s="94">
        <v>138.67060000000001</v>
      </c>
      <c r="BK62" s="94">
        <v>120.9564</v>
      </c>
      <c r="BL62" s="94">
        <v>328.74059999999997</v>
      </c>
      <c r="BM62" s="94">
        <v>328.822</v>
      </c>
      <c r="BN62" s="94">
        <v>374.2242</v>
      </c>
      <c r="BO62" s="94">
        <v>76.60333</v>
      </c>
      <c r="BP62" s="94">
        <v>97.801869999999994</v>
      </c>
      <c r="BQ62" s="94">
        <v>87.931299999999993</v>
      </c>
      <c r="BR62" s="94">
        <v>502.63569999999999</v>
      </c>
      <c r="BS62" s="94">
        <v>471.74099999999999</v>
      </c>
      <c r="BT62" s="94">
        <v>340.53719999999998</v>
      </c>
      <c r="BU62" s="94">
        <v>411.34690000000001</v>
      </c>
      <c r="BV62" s="94">
        <v>352.77820000000003</v>
      </c>
      <c r="BW62" s="94">
        <v>171.7593</v>
      </c>
      <c r="BX62" s="94">
        <v>426.55709999999999</v>
      </c>
      <c r="BY62" s="94">
        <v>484.27229999999997</v>
      </c>
      <c r="BZ62" s="94">
        <v>350.34399999999999</v>
      </c>
      <c r="CA62" s="94">
        <v>289.25979999999998</v>
      </c>
      <c r="CB62" s="94">
        <v>231.9975</v>
      </c>
      <c r="CC62" s="94">
        <v>302.27620000000002</v>
      </c>
      <c r="CD62" s="94">
        <v>377.08010000000002</v>
      </c>
      <c r="CE62" s="95">
        <f t="shared" si="57"/>
        <v>134.15511364711767</v>
      </c>
      <c r="CF62" s="95">
        <f t="shared" si="58"/>
        <v>281.53466249999997</v>
      </c>
      <c r="CG62" s="96">
        <f t="shared" si="59"/>
        <v>0.47651366427079894</v>
      </c>
      <c r="CH62" s="97">
        <f t="shared" si="60"/>
        <v>129.88183231699654</v>
      </c>
      <c r="CI62" s="97">
        <f t="shared" si="61"/>
        <v>246.16279166666666</v>
      </c>
      <c r="CJ62" s="98">
        <f t="shared" si="62"/>
        <v>0.52762576926277227</v>
      </c>
      <c r="CK62" s="97">
        <f t="shared" si="63"/>
        <v>116.85426445496967</v>
      </c>
      <c r="CL62" s="97">
        <f t="shared" si="64"/>
        <v>238.51200000000003</v>
      </c>
      <c r="CM62" s="98">
        <f t="shared" si="65"/>
        <v>0.48993033664960106</v>
      </c>
      <c r="CN62" s="97">
        <f t="shared" si="66"/>
        <v>199.84653511711386</v>
      </c>
      <c r="CO62" s="97">
        <f t="shared" si="67"/>
        <v>262.87506666666667</v>
      </c>
      <c r="CP62" s="98">
        <f t="shared" si="68"/>
        <v>0.76023389228665472</v>
      </c>
      <c r="CQ62" s="97">
        <f t="shared" si="69"/>
        <v>107.57418837704515</v>
      </c>
      <c r="CR62" s="97">
        <f t="shared" si="70"/>
        <v>366.17630000000003</v>
      </c>
      <c r="CS62" s="98">
        <f t="shared" si="71"/>
        <v>0.29377703684548984</v>
      </c>
      <c r="CT62" s="97">
        <f t="shared" si="72"/>
        <v>59.682830245947962</v>
      </c>
      <c r="CU62" s="97">
        <f t="shared" si="73"/>
        <v>300.15340000000003</v>
      </c>
      <c r="CV62" s="115">
        <f t="shared" si="74"/>
        <v>0.19884109340739753</v>
      </c>
      <c r="CW62" s="63"/>
      <c r="CX62" s="63"/>
      <c r="CY62" s="63"/>
      <c r="CZ62" s="63"/>
      <c r="DA62" s="63"/>
      <c r="DB62" s="63"/>
    </row>
    <row r="63" spans="1:106" x14ac:dyDescent="0.2">
      <c r="A63" s="62" t="s">
        <v>155</v>
      </c>
      <c r="B63" s="62" t="s">
        <v>157</v>
      </c>
      <c r="C63" s="63" t="s">
        <v>156</v>
      </c>
      <c r="D63" s="94">
        <v>1.2609654270533901</v>
      </c>
      <c r="E63" s="94">
        <v>0.973627325990578</v>
      </c>
      <c r="F63" s="94">
        <v>0.96524071509690801</v>
      </c>
      <c r="G63" s="94">
        <v>8.3251247831709705</v>
      </c>
      <c r="H63" s="94">
        <v>8.3275822393887999</v>
      </c>
      <c r="I63" s="94">
        <v>7.8665291934218802</v>
      </c>
      <c r="J63" s="94">
        <v>1.65687876407248</v>
      </c>
      <c r="K63" s="94">
        <v>1.2791221520762099</v>
      </c>
      <c r="L63" s="94">
        <v>1.2507334821812</v>
      </c>
      <c r="M63" s="94">
        <v>10.3411580677512</v>
      </c>
      <c r="N63" s="94">
        <v>10.0994816604817</v>
      </c>
      <c r="O63" s="94">
        <v>8.5602975105970902</v>
      </c>
      <c r="P63" s="94">
        <v>1.3303328420446201</v>
      </c>
      <c r="Q63" s="94">
        <v>2.2588394641027101</v>
      </c>
      <c r="R63" s="94">
        <v>1.5590647229955601</v>
      </c>
      <c r="S63" s="94">
        <v>11.856141720924199</v>
      </c>
      <c r="T63" s="94">
        <v>11.389537926558001</v>
      </c>
      <c r="U63" s="94">
        <v>6.7012969632790398</v>
      </c>
      <c r="V63" s="94">
        <v>14.1294885876771</v>
      </c>
      <c r="W63" s="94">
        <v>12.2900638734103</v>
      </c>
      <c r="X63" s="94">
        <v>11.9870803854414</v>
      </c>
      <c r="Y63" s="94">
        <v>10.226373655282501</v>
      </c>
      <c r="Z63" s="94">
        <v>9.8147289668975493</v>
      </c>
      <c r="AA63" s="94">
        <v>10.2588728058582</v>
      </c>
      <c r="AB63" s="94">
        <v>8.2646919916645398</v>
      </c>
      <c r="AC63" s="94">
        <v>8.0729494399124295</v>
      </c>
      <c r="AD63" s="94">
        <v>6.6039637611754101</v>
      </c>
      <c r="AE63" s="94">
        <v>6.2113249112464999</v>
      </c>
      <c r="AF63" s="95">
        <f t="shared" si="39"/>
        <v>4.2628814853413832</v>
      </c>
      <c r="AG63" s="95">
        <f t="shared" si="40"/>
        <v>6.9236247621340157</v>
      </c>
      <c r="AH63" s="96">
        <f t="shared" si="41"/>
        <v>0.61570082605508913</v>
      </c>
      <c r="AI63" s="97">
        <f t="shared" si="42"/>
        <v>3.8974473633595141</v>
      </c>
      <c r="AJ63" s="97">
        <f t="shared" si="43"/>
        <v>4.6198449473537542</v>
      </c>
      <c r="AK63" s="98">
        <f t="shared" si="44"/>
        <v>0.84363163867479385</v>
      </c>
      <c r="AL63" s="97">
        <f t="shared" si="45"/>
        <v>4.5736910763360736</v>
      </c>
      <c r="AM63" s="97">
        <f t="shared" si="46"/>
        <v>5.5312786061933137</v>
      </c>
      <c r="AN63" s="98">
        <f t="shared" si="47"/>
        <v>0.82687772610386334</v>
      </c>
      <c r="AO63" s="97">
        <f t="shared" si="48"/>
        <v>4.88304970848771</v>
      </c>
      <c r="AP63" s="97">
        <f t="shared" si="49"/>
        <v>5.8492022733173554</v>
      </c>
      <c r="AQ63" s="98">
        <f t="shared" si="50"/>
        <v>0.8348231913201225</v>
      </c>
      <c r="AR63" s="97">
        <f t="shared" si="51"/>
        <v>1.6591546788004046</v>
      </c>
      <c r="AS63" s="97">
        <f t="shared" si="52"/>
        <v>11.451101379094508</v>
      </c>
      <c r="AT63" s="98">
        <f t="shared" si="53"/>
        <v>0.14489040170663495</v>
      </c>
      <c r="AU63" s="97">
        <f t="shared" si="54"/>
        <v>1.0323448190559119</v>
      </c>
      <c r="AV63" s="97">
        <f t="shared" si="55"/>
        <v>7.28823252599972</v>
      </c>
      <c r="AW63" s="98">
        <f t="shared" si="56"/>
        <v>0.14164542848669692</v>
      </c>
      <c r="AX63" s="94">
        <v>3273.8380000000002</v>
      </c>
      <c r="AY63" s="97">
        <v>-1.1907829999999999</v>
      </c>
      <c r="AZ63" s="97">
        <v>0.27342255999999998</v>
      </c>
      <c r="BA63" s="97">
        <v>7.776423E-7</v>
      </c>
      <c r="BB63" s="97">
        <v>2.3118040000000002E-6</v>
      </c>
      <c r="BC63" s="94">
        <v>817.15869999999995</v>
      </c>
      <c r="BD63" s="94">
        <v>635.42999999999995</v>
      </c>
      <c r="BE63" s="94">
        <v>737.5326</v>
      </c>
      <c r="BF63" s="94">
        <v>3649.4580000000001</v>
      </c>
      <c r="BG63" s="94">
        <v>3700.5169999999998</v>
      </c>
      <c r="BH63" s="94">
        <v>3571.5619999999999</v>
      </c>
      <c r="BI63" s="94">
        <v>1286.6659999999999</v>
      </c>
      <c r="BJ63" s="94">
        <v>1073.808</v>
      </c>
      <c r="BK63" s="94">
        <v>1123.1669999999999</v>
      </c>
      <c r="BL63" s="94">
        <v>4579.6959999999999</v>
      </c>
      <c r="BM63" s="94">
        <v>4461.7740000000003</v>
      </c>
      <c r="BN63" s="94">
        <v>3694.5880000000002</v>
      </c>
      <c r="BO63" s="94">
        <v>777.12070000000006</v>
      </c>
      <c r="BP63" s="94">
        <v>1290.415</v>
      </c>
      <c r="BQ63" s="94">
        <v>1015.838</v>
      </c>
      <c r="BR63" s="94">
        <v>5433.1710000000003</v>
      </c>
      <c r="BS63" s="94">
        <v>5237.8829999999998</v>
      </c>
      <c r="BT63" s="94">
        <v>2957.2130000000002</v>
      </c>
      <c r="BU63" s="94">
        <v>7222.8239999999996</v>
      </c>
      <c r="BV63" s="94">
        <v>6299.91</v>
      </c>
      <c r="BW63" s="94">
        <v>6071.0969999999998</v>
      </c>
      <c r="BX63" s="94">
        <v>4702.1859999999997</v>
      </c>
      <c r="BY63" s="94">
        <v>4585.7340000000004</v>
      </c>
      <c r="BZ63" s="94">
        <v>4806.1899999999996</v>
      </c>
      <c r="CA63" s="94">
        <v>3362.9830000000002</v>
      </c>
      <c r="CB63" s="94">
        <v>3300.3519999999999</v>
      </c>
      <c r="CC63" s="94">
        <v>2761.85</v>
      </c>
      <c r="CD63" s="94">
        <v>2511.3530000000001</v>
      </c>
      <c r="CE63" s="95">
        <f t="shared" si="57"/>
        <v>1924.2440161358993</v>
      </c>
      <c r="CF63" s="95">
        <f t="shared" si="58"/>
        <v>3273.8384642857141</v>
      </c>
      <c r="CG63" s="96">
        <f t="shared" si="59"/>
        <v>0.58776388545967273</v>
      </c>
      <c r="CH63" s="97">
        <f t="shared" si="60"/>
        <v>1595.700574263165</v>
      </c>
      <c r="CI63" s="97">
        <f t="shared" si="61"/>
        <v>2185.2763833333333</v>
      </c>
      <c r="CJ63" s="98">
        <f t="shared" si="62"/>
        <v>0.73020538108280242</v>
      </c>
      <c r="CK63" s="97">
        <f t="shared" si="63"/>
        <v>1717.8277573985602</v>
      </c>
      <c r="CL63" s="97">
        <f t="shared" si="64"/>
        <v>2703.2831666666666</v>
      </c>
      <c r="CM63" s="98">
        <f t="shared" si="65"/>
        <v>0.63545979147895171</v>
      </c>
      <c r="CN63" s="97">
        <f t="shared" si="66"/>
        <v>2119.169616311402</v>
      </c>
      <c r="CO63" s="97">
        <f t="shared" si="67"/>
        <v>2785.2734500000001</v>
      </c>
      <c r="CP63" s="98">
        <f t="shared" si="68"/>
        <v>0.76084795778719749</v>
      </c>
      <c r="CQ63" s="97">
        <f t="shared" si="69"/>
        <v>1077.8696584798065</v>
      </c>
      <c r="CR63" s="97">
        <f t="shared" si="70"/>
        <v>5614.6568333333335</v>
      </c>
      <c r="CS63" s="98">
        <f t="shared" si="71"/>
        <v>0.191974272066044</v>
      </c>
      <c r="CT63" s="97">
        <f t="shared" si="72"/>
        <v>414.91060842105975</v>
      </c>
      <c r="CU63" s="97">
        <f t="shared" si="73"/>
        <v>2984.1345000000001</v>
      </c>
      <c r="CV63" s="115">
        <f t="shared" si="74"/>
        <v>0.13903884306188602</v>
      </c>
      <c r="CW63" s="63"/>
      <c r="CX63" s="63"/>
      <c r="CY63" s="63"/>
      <c r="CZ63" s="63"/>
      <c r="DA63" s="63"/>
      <c r="DB63" s="63"/>
    </row>
    <row r="64" spans="1:106" x14ac:dyDescent="0.2">
      <c r="A64" s="62" t="s">
        <v>245</v>
      </c>
      <c r="B64" s="62" t="s">
        <v>247</v>
      </c>
      <c r="C64" s="63" t="s">
        <v>246</v>
      </c>
      <c r="D64" s="94">
        <v>0.29966603764383598</v>
      </c>
      <c r="E64" s="94">
        <v>0.48014705535700197</v>
      </c>
      <c r="F64" s="94">
        <v>0.45448828127672403</v>
      </c>
      <c r="G64" s="94">
        <v>1.61347555925985</v>
      </c>
      <c r="H64" s="94">
        <v>1.5701067315055801</v>
      </c>
      <c r="I64" s="94">
        <v>0.97037494537915503</v>
      </c>
      <c r="J64" s="94">
        <v>0.44124202030557802</v>
      </c>
      <c r="K64" s="94">
        <v>0.41151504829705399</v>
      </c>
      <c r="L64" s="94">
        <v>0.45579411030267097</v>
      </c>
      <c r="M64" s="94">
        <v>1.94833877360248</v>
      </c>
      <c r="N64" s="94">
        <v>2.3307099304529899</v>
      </c>
      <c r="O64" s="94">
        <v>1.79271572878498</v>
      </c>
      <c r="P64" s="94">
        <v>0.63247299953771696</v>
      </c>
      <c r="Q64" s="94">
        <v>0.62393995710435801</v>
      </c>
      <c r="R64" s="94">
        <v>0.52541491227676596</v>
      </c>
      <c r="S64" s="94">
        <v>1.33157597668441</v>
      </c>
      <c r="T64" s="94">
        <v>1.3460170182031499</v>
      </c>
      <c r="U64" s="94">
        <v>1.82456315244287</v>
      </c>
      <c r="V64" s="94">
        <v>0.58775485353326595</v>
      </c>
      <c r="W64" s="94">
        <v>0.527538651742116</v>
      </c>
      <c r="X64" s="94">
        <v>1.32716891171727</v>
      </c>
      <c r="Y64" s="94">
        <v>2.3581414843874202</v>
      </c>
      <c r="Z64" s="94">
        <v>2.4225510392590701</v>
      </c>
      <c r="AA64" s="94">
        <v>2.5439926809140401</v>
      </c>
      <c r="AB64" s="94">
        <v>1.1736112042444999</v>
      </c>
      <c r="AC64" s="94">
        <v>1.4552047754717401</v>
      </c>
      <c r="AD64" s="94">
        <v>2.1504180330856402</v>
      </c>
      <c r="AE64" s="94">
        <v>3.8167307394307799</v>
      </c>
      <c r="AF64" s="95">
        <f t="shared" si="39"/>
        <v>0.87148087450862211</v>
      </c>
      <c r="AG64" s="95">
        <f t="shared" si="40"/>
        <v>1.3362739504358221</v>
      </c>
      <c r="AH64" s="96">
        <f t="shared" si="41"/>
        <v>0.65217231408603826</v>
      </c>
      <c r="AI64" s="97">
        <f t="shared" si="42"/>
        <v>0.58278265494194503</v>
      </c>
      <c r="AJ64" s="97">
        <f t="shared" si="43"/>
        <v>0.89804310173702462</v>
      </c>
      <c r="AK64" s="98">
        <f t="shared" si="44"/>
        <v>0.64894730978358117</v>
      </c>
      <c r="AL64" s="97">
        <f t="shared" si="45"/>
        <v>0.88720611425041362</v>
      </c>
      <c r="AM64" s="97">
        <f t="shared" si="46"/>
        <v>1.2300526019576254</v>
      </c>
      <c r="AN64" s="98">
        <f t="shared" si="47"/>
        <v>0.7212749380298269</v>
      </c>
      <c r="AO64" s="97">
        <f t="shared" si="48"/>
        <v>0.52874604516853729</v>
      </c>
      <c r="AP64" s="97">
        <f t="shared" si="49"/>
        <v>1.0473306693748785</v>
      </c>
      <c r="AQ64" s="98">
        <f t="shared" si="50"/>
        <v>0.50485110445980785</v>
      </c>
      <c r="AR64" s="97">
        <f t="shared" si="51"/>
        <v>0.93670538581159557</v>
      </c>
      <c r="AS64" s="97">
        <f t="shared" si="52"/>
        <v>1.6278579369255304</v>
      </c>
      <c r="AT64" s="98">
        <f t="shared" si="53"/>
        <v>0.57542207127773892</v>
      </c>
      <c r="AU64" s="97">
        <f t="shared" si="54"/>
        <v>1.185195194361552</v>
      </c>
      <c r="AV64" s="97">
        <f t="shared" si="55"/>
        <v>2.1489911880581651</v>
      </c>
      <c r="AW64" s="98">
        <f t="shared" si="56"/>
        <v>0.55151235656415043</v>
      </c>
      <c r="AX64" s="94">
        <v>143.4033</v>
      </c>
      <c r="AY64" s="97">
        <v>-1.1862159999999999</v>
      </c>
      <c r="AZ64" s="97">
        <v>0.13698055000000001</v>
      </c>
      <c r="BA64" s="97">
        <v>1.9757790000000002E-18</v>
      </c>
      <c r="BB64" s="97">
        <v>1.7927970000000001E-17</v>
      </c>
      <c r="BC64" s="94">
        <v>43.972670000000001</v>
      </c>
      <c r="BD64" s="94">
        <v>70.95635</v>
      </c>
      <c r="BE64" s="94">
        <v>78.633989999999997</v>
      </c>
      <c r="BF64" s="94">
        <v>160.15559999999999</v>
      </c>
      <c r="BG64" s="94">
        <v>157.9846</v>
      </c>
      <c r="BH64" s="94">
        <v>99.760050000000007</v>
      </c>
      <c r="BI64" s="94">
        <v>77.587890000000002</v>
      </c>
      <c r="BJ64" s="94">
        <v>78.224440000000001</v>
      </c>
      <c r="BK64" s="94">
        <v>92.680880000000002</v>
      </c>
      <c r="BL64" s="94">
        <v>195.37729999999999</v>
      </c>
      <c r="BM64" s="94">
        <v>233.15180000000001</v>
      </c>
      <c r="BN64" s="94">
        <v>175.1986</v>
      </c>
      <c r="BO64" s="94">
        <v>83.658900000000003</v>
      </c>
      <c r="BP64" s="94">
        <v>80.710279999999997</v>
      </c>
      <c r="BQ64" s="94">
        <v>77.518389999999997</v>
      </c>
      <c r="BR64" s="94">
        <v>138.1713</v>
      </c>
      <c r="BS64" s="94">
        <v>140.16589999999999</v>
      </c>
      <c r="BT64" s="94">
        <v>182.3159</v>
      </c>
      <c r="BU64" s="94">
        <v>68.032880000000006</v>
      </c>
      <c r="BV64" s="94">
        <v>61.231729999999999</v>
      </c>
      <c r="BW64" s="94">
        <v>152.20259999999999</v>
      </c>
      <c r="BX64" s="94">
        <v>245.52180000000001</v>
      </c>
      <c r="BY64" s="94">
        <v>256.29820000000001</v>
      </c>
      <c r="BZ64" s="94">
        <v>269.87279999999998</v>
      </c>
      <c r="CA64" s="94">
        <v>108.1345</v>
      </c>
      <c r="CB64" s="94">
        <v>134.70820000000001</v>
      </c>
      <c r="CC64" s="94">
        <v>203.6387</v>
      </c>
      <c r="CD64" s="94">
        <v>349.42750000000001</v>
      </c>
      <c r="CE64" s="95">
        <f t="shared" si="57"/>
        <v>76.282255089851716</v>
      </c>
      <c r="CF64" s="95">
        <f t="shared" si="58"/>
        <v>143.40334821428573</v>
      </c>
      <c r="CG64" s="96">
        <f t="shared" si="59"/>
        <v>0.53194193887205588</v>
      </c>
      <c r="CH64" s="97">
        <f t="shared" si="60"/>
        <v>47.745509244582863</v>
      </c>
      <c r="CI64" s="97">
        <f t="shared" si="61"/>
        <v>101.91054333333334</v>
      </c>
      <c r="CJ64" s="98">
        <f t="shared" si="62"/>
        <v>0.46850411824824467</v>
      </c>
      <c r="CK64" s="97">
        <f t="shared" si="63"/>
        <v>67.688319926693566</v>
      </c>
      <c r="CL64" s="97">
        <f t="shared" si="64"/>
        <v>142.03681833333334</v>
      </c>
      <c r="CM64" s="98">
        <f t="shared" si="65"/>
        <v>0.47655474630417288</v>
      </c>
      <c r="CN64" s="97">
        <f t="shared" si="66"/>
        <v>42.984581407094581</v>
      </c>
      <c r="CO64" s="97">
        <f t="shared" si="67"/>
        <v>117.09011166666664</v>
      </c>
      <c r="CP64" s="98">
        <f t="shared" si="68"/>
        <v>0.3671068444230674</v>
      </c>
      <c r="CQ64" s="97">
        <f t="shared" si="69"/>
        <v>95.38009327712706</v>
      </c>
      <c r="CR64" s="97">
        <f t="shared" si="70"/>
        <v>175.52666833333333</v>
      </c>
      <c r="CS64" s="98">
        <f t="shared" si="71"/>
        <v>0.54339374285846875</v>
      </c>
      <c r="CT64" s="97">
        <f t="shared" si="72"/>
        <v>108.07392972193848</v>
      </c>
      <c r="CU64" s="97">
        <f t="shared" si="73"/>
        <v>198.977225</v>
      </c>
      <c r="CV64" s="115">
        <f t="shared" si="74"/>
        <v>0.54314723567955314</v>
      </c>
      <c r="CW64" s="63"/>
      <c r="CX64" s="63"/>
      <c r="CY64" s="63"/>
      <c r="CZ64" s="63"/>
      <c r="DA64" s="63"/>
      <c r="DB64" s="63"/>
    </row>
    <row r="65" spans="1:106" x14ac:dyDescent="0.2">
      <c r="A65" s="62" t="s">
        <v>84</v>
      </c>
      <c r="B65" s="62" t="s">
        <v>86</v>
      </c>
      <c r="C65" s="63" t="s">
        <v>85</v>
      </c>
      <c r="D65" s="94">
        <v>2.9752804968542299</v>
      </c>
      <c r="E65" s="94">
        <v>2.5895336812631098</v>
      </c>
      <c r="F65" s="94">
        <v>2.3169927885171502</v>
      </c>
      <c r="G65" s="94">
        <v>7.8334062072611497</v>
      </c>
      <c r="H65" s="94">
        <v>8.1458234081766392</v>
      </c>
      <c r="I65" s="94">
        <v>7.5693260790224404</v>
      </c>
      <c r="J65" s="94">
        <v>1.3654461030707801</v>
      </c>
      <c r="K65" s="94">
        <v>1.34204802660816</v>
      </c>
      <c r="L65" s="94">
        <v>1.2193949599973</v>
      </c>
      <c r="M65" s="94">
        <v>7.6739478740432698</v>
      </c>
      <c r="N65" s="94">
        <v>7.5809741470717098</v>
      </c>
      <c r="O65" s="94">
        <v>7.3400488789403697</v>
      </c>
      <c r="P65" s="94">
        <v>4.5461010230396299</v>
      </c>
      <c r="Q65" s="94">
        <v>4.03771323875125</v>
      </c>
      <c r="R65" s="94">
        <v>3.1030591750776302</v>
      </c>
      <c r="S65" s="94">
        <v>8.2477736837587905</v>
      </c>
      <c r="T65" s="94">
        <v>8.4500033816497098</v>
      </c>
      <c r="U65" s="94">
        <v>9.5030567677129305</v>
      </c>
      <c r="V65" s="94">
        <v>3.3390318036458799</v>
      </c>
      <c r="W65" s="94">
        <v>3.19582622576625</v>
      </c>
      <c r="X65" s="94">
        <v>3.06924241096671</v>
      </c>
      <c r="Y65" s="94">
        <v>7.0838691085379502</v>
      </c>
      <c r="Z65" s="94">
        <v>6.76051054859877</v>
      </c>
      <c r="AA65" s="94">
        <v>7.1903542493060799</v>
      </c>
      <c r="AB65" s="94">
        <v>2.2964544414783101</v>
      </c>
      <c r="AC65" s="94">
        <v>2.5545118303725101</v>
      </c>
      <c r="AD65" s="94">
        <v>8.7224466887050998</v>
      </c>
      <c r="AE65" s="94">
        <v>8.5727910776931999</v>
      </c>
      <c r="AF65" s="95">
        <f t="shared" si="39"/>
        <v>2.7788818178258605</v>
      </c>
      <c r="AG65" s="95">
        <f t="shared" si="40"/>
        <v>5.308034582353109</v>
      </c>
      <c r="AH65" s="96">
        <f t="shared" si="41"/>
        <v>0.52352368371231528</v>
      </c>
      <c r="AI65" s="97">
        <f t="shared" si="42"/>
        <v>2.8737852122639023</v>
      </c>
      <c r="AJ65" s="97">
        <f t="shared" si="43"/>
        <v>5.2383937768491196</v>
      </c>
      <c r="AK65" s="98">
        <f t="shared" si="44"/>
        <v>0.54860045553743708</v>
      </c>
      <c r="AL65" s="97">
        <f t="shared" si="45"/>
        <v>3.4104128690261719</v>
      </c>
      <c r="AM65" s="97">
        <f t="shared" si="46"/>
        <v>4.4203099982885981</v>
      </c>
      <c r="AN65" s="98">
        <f t="shared" si="47"/>
        <v>0.77153251024171932</v>
      </c>
      <c r="AO65" s="97">
        <f t="shared" si="48"/>
        <v>2.72356975591953</v>
      </c>
      <c r="AP65" s="97">
        <f t="shared" si="49"/>
        <v>6.3146178783316573</v>
      </c>
      <c r="AQ65" s="98">
        <f t="shared" si="50"/>
        <v>0.43131188749605004</v>
      </c>
      <c r="AR65" s="97">
        <f t="shared" si="51"/>
        <v>2.093476753861641</v>
      </c>
      <c r="AS65" s="97">
        <f t="shared" si="52"/>
        <v>5.1064723911369398</v>
      </c>
      <c r="AT65" s="98">
        <f t="shared" si="53"/>
        <v>0.40996535249954325</v>
      </c>
      <c r="AU65" s="97">
        <f t="shared" si="54"/>
        <v>3.5944155049389628</v>
      </c>
      <c r="AV65" s="97">
        <f t="shared" si="55"/>
        <v>5.5365510095622801</v>
      </c>
      <c r="AW65" s="98">
        <f t="shared" si="56"/>
        <v>0.64921563961588735</v>
      </c>
      <c r="AX65" s="94">
        <v>1333.403</v>
      </c>
      <c r="AY65" s="97">
        <v>-1.1716310000000001</v>
      </c>
      <c r="AZ65" s="97">
        <v>9.4583920000000002E-2</v>
      </c>
      <c r="BA65" s="97">
        <v>4.1503929999999997E-36</v>
      </c>
      <c r="BB65" s="97">
        <v>1.1492209999999999E-34</v>
      </c>
      <c r="BC65" s="94">
        <v>1004.043</v>
      </c>
      <c r="BD65" s="94">
        <v>880.07056</v>
      </c>
      <c r="BE65" s="94">
        <v>921.91570000000002</v>
      </c>
      <c r="BF65" s="94">
        <v>1788.172</v>
      </c>
      <c r="BG65" s="94">
        <v>1884.9480000000001</v>
      </c>
      <c r="BH65" s="94">
        <v>1789.5889999999999</v>
      </c>
      <c r="BI65" s="94">
        <v>552.16719999999998</v>
      </c>
      <c r="BJ65" s="94">
        <v>586.68330000000003</v>
      </c>
      <c r="BK65" s="94">
        <v>570.22310000000004</v>
      </c>
      <c r="BL65" s="94">
        <v>1769.731</v>
      </c>
      <c r="BM65" s="94">
        <v>1744.0319999999999</v>
      </c>
      <c r="BN65" s="94">
        <v>1649.67</v>
      </c>
      <c r="BO65" s="94">
        <v>1382.8920000000001</v>
      </c>
      <c r="BP65" s="94">
        <v>1201.1590000000001</v>
      </c>
      <c r="BQ65" s="94">
        <v>1052.8620000000001</v>
      </c>
      <c r="BR65" s="94">
        <v>1968.193</v>
      </c>
      <c r="BS65" s="94">
        <v>2023.6130000000001</v>
      </c>
      <c r="BT65" s="94">
        <v>2183.7750000000001</v>
      </c>
      <c r="BU65" s="94">
        <v>888.83699999999999</v>
      </c>
      <c r="BV65" s="94">
        <v>853.0693</v>
      </c>
      <c r="BW65" s="94">
        <v>809.4796</v>
      </c>
      <c r="BX65" s="94">
        <v>1696.171</v>
      </c>
      <c r="BY65" s="94">
        <v>1644.8679999999999</v>
      </c>
      <c r="BZ65" s="94">
        <v>1754.173</v>
      </c>
      <c r="CA65" s="94">
        <v>486.6053</v>
      </c>
      <c r="CB65" s="94">
        <v>543.82209999999998</v>
      </c>
      <c r="CC65" s="94">
        <v>1899.567</v>
      </c>
      <c r="CD65" s="94">
        <v>1804.9570000000001</v>
      </c>
      <c r="CE65" s="95">
        <f t="shared" si="57"/>
        <v>547.88695966713885</v>
      </c>
      <c r="CF65" s="95">
        <f t="shared" si="58"/>
        <v>1333.4031485714283</v>
      </c>
      <c r="CG65" s="96">
        <f t="shared" si="59"/>
        <v>0.41089370476898152</v>
      </c>
      <c r="CH65" s="97">
        <f t="shared" si="60"/>
        <v>487.94122845794317</v>
      </c>
      <c r="CI65" s="97">
        <f t="shared" si="61"/>
        <v>1378.1230433333333</v>
      </c>
      <c r="CJ65" s="98">
        <f t="shared" si="62"/>
        <v>0.35406216507180371</v>
      </c>
      <c r="CK65" s="97">
        <f t="shared" si="63"/>
        <v>632.0372887954336</v>
      </c>
      <c r="CL65" s="97">
        <f t="shared" si="64"/>
        <v>1145.4177666666667</v>
      </c>
      <c r="CM65" s="98">
        <f t="shared" si="65"/>
        <v>0.55179630278894187</v>
      </c>
      <c r="CN65" s="97">
        <f t="shared" si="66"/>
        <v>480.385618219224</v>
      </c>
      <c r="CO65" s="97">
        <f t="shared" si="67"/>
        <v>1635.4156666666668</v>
      </c>
      <c r="CP65" s="98">
        <f t="shared" si="68"/>
        <v>0.29373915635671666</v>
      </c>
      <c r="CQ65" s="97">
        <f t="shared" si="69"/>
        <v>466.4008586043231</v>
      </c>
      <c r="CR65" s="97">
        <f t="shared" si="70"/>
        <v>1274.4329833333334</v>
      </c>
      <c r="CS65" s="98">
        <f t="shared" si="71"/>
        <v>0.36596734759989646</v>
      </c>
      <c r="CT65" s="97">
        <f t="shared" si="72"/>
        <v>773.26376778000974</v>
      </c>
      <c r="CU65" s="97">
        <f t="shared" si="73"/>
        <v>1183.73785</v>
      </c>
      <c r="CV65" s="115">
        <f t="shared" si="74"/>
        <v>0.65323903242597992</v>
      </c>
      <c r="CW65" s="63"/>
      <c r="CX65" s="63"/>
      <c r="CY65" s="63"/>
      <c r="CZ65" s="63"/>
      <c r="DA65" s="63"/>
      <c r="DB65" s="63"/>
    </row>
    <row r="66" spans="1:106" s="100" customFormat="1" x14ac:dyDescent="0.2">
      <c r="A66" s="62" t="s">
        <v>209</v>
      </c>
      <c r="B66" s="62" t="s">
        <v>211</v>
      </c>
      <c r="C66" s="63" t="s">
        <v>210</v>
      </c>
      <c r="D66" s="94">
        <v>4.0806267343174101</v>
      </c>
      <c r="E66" s="94">
        <v>3.2562341766688898</v>
      </c>
      <c r="F66" s="94">
        <v>3.6389786021214299</v>
      </c>
      <c r="G66" s="94">
        <v>23.4995208593242</v>
      </c>
      <c r="H66" s="94">
        <v>22.9197558487561</v>
      </c>
      <c r="I66" s="94">
        <v>22.7911830763904</v>
      </c>
      <c r="J66" s="94">
        <v>5.3921459819427602</v>
      </c>
      <c r="K66" s="94">
        <v>4.9841728779854897</v>
      </c>
      <c r="L66" s="94">
        <v>4.9232500678947098</v>
      </c>
      <c r="M66" s="94">
        <v>13.701604295399299</v>
      </c>
      <c r="N66" s="94">
        <v>15.1609794662171</v>
      </c>
      <c r="O66" s="94">
        <v>16.918832678103801</v>
      </c>
      <c r="P66" s="94">
        <v>2.4943902209285702</v>
      </c>
      <c r="Q66" s="94">
        <v>3.90799630252164</v>
      </c>
      <c r="R66" s="94">
        <v>3.6169669664915398</v>
      </c>
      <c r="S66" s="94">
        <v>17.816943909033601</v>
      </c>
      <c r="T66" s="94">
        <v>19.042373563717</v>
      </c>
      <c r="U66" s="94">
        <v>14.5493044211595</v>
      </c>
      <c r="V66" s="94">
        <v>9.4953146290821806</v>
      </c>
      <c r="W66" s="94">
        <v>11.170430951782301</v>
      </c>
      <c r="X66" s="94">
        <v>7.9337425640970096</v>
      </c>
      <c r="Y66" s="94">
        <v>13.017284031607399</v>
      </c>
      <c r="Z66" s="94">
        <v>12.473723484248</v>
      </c>
      <c r="AA66" s="94">
        <v>13.4464481683614</v>
      </c>
      <c r="AB66" s="94">
        <v>17.306260617391999</v>
      </c>
      <c r="AC66" s="94">
        <v>20.483516175536</v>
      </c>
      <c r="AD66" s="94">
        <v>24.494805583556701</v>
      </c>
      <c r="AE66" s="94">
        <v>21.754274304478901</v>
      </c>
      <c r="AF66" s="95">
        <f t="shared" si="39"/>
        <v>7.3014840918527586</v>
      </c>
      <c r="AG66" s="95">
        <f t="shared" si="40"/>
        <v>12.652537877111261</v>
      </c>
      <c r="AH66" s="96">
        <f t="shared" si="41"/>
        <v>0.57707664365591949</v>
      </c>
      <c r="AI66" s="97">
        <f t="shared" si="42"/>
        <v>10.638016949826433</v>
      </c>
      <c r="AJ66" s="97">
        <f t="shared" si="43"/>
        <v>13.364383216263072</v>
      </c>
      <c r="AK66" s="98">
        <f t="shared" si="44"/>
        <v>0.79599759881780907</v>
      </c>
      <c r="AL66" s="97">
        <f t="shared" si="45"/>
        <v>5.6599877099987275</v>
      </c>
      <c r="AM66" s="97">
        <f t="shared" si="46"/>
        <v>10.180164227923861</v>
      </c>
      <c r="AN66" s="98">
        <f t="shared" si="47"/>
        <v>0.55598196485608398</v>
      </c>
      <c r="AO66" s="97">
        <f t="shared" si="48"/>
        <v>7.7125255019221211</v>
      </c>
      <c r="AP66" s="97">
        <f t="shared" si="49"/>
        <v>10.237995897308641</v>
      </c>
      <c r="AQ66" s="98">
        <f t="shared" si="50"/>
        <v>0.75332375391453177</v>
      </c>
      <c r="AR66" s="97">
        <f t="shared" si="51"/>
        <v>2.1692286399401506</v>
      </c>
      <c r="AS66" s="97">
        <f t="shared" si="52"/>
        <v>11.256157304863047</v>
      </c>
      <c r="AT66" s="98">
        <f t="shared" si="53"/>
        <v>0.19271484763303454</v>
      </c>
      <c r="AU66" s="97">
        <f t="shared" si="54"/>
        <v>2.9828780565311539</v>
      </c>
      <c r="AV66" s="97">
        <f t="shared" si="55"/>
        <v>21.009714170240898</v>
      </c>
      <c r="AW66" s="98">
        <f t="shared" si="56"/>
        <v>0.14197613696031317</v>
      </c>
      <c r="AX66" s="94">
        <v>2574.35</v>
      </c>
      <c r="AY66" s="97">
        <v>-1.0729599999999999</v>
      </c>
      <c r="AZ66" s="97">
        <v>0.18187948000000001</v>
      </c>
      <c r="BA66" s="97">
        <v>4.52779E-10</v>
      </c>
      <c r="BB66" s="97">
        <v>1.891124E-9</v>
      </c>
      <c r="BC66" s="94">
        <v>1135.961</v>
      </c>
      <c r="BD66" s="94">
        <v>912.90111000000002</v>
      </c>
      <c r="BE66" s="94">
        <v>1194.423</v>
      </c>
      <c r="BF66" s="94">
        <v>4425.1679999999997</v>
      </c>
      <c r="BG66" s="94">
        <v>4375.0860000000002</v>
      </c>
      <c r="BH66" s="94">
        <v>4445.0339999999997</v>
      </c>
      <c r="BI66" s="94">
        <v>1798.7460000000001</v>
      </c>
      <c r="BJ66" s="94">
        <v>1797.384</v>
      </c>
      <c r="BK66" s="94">
        <v>1899.173</v>
      </c>
      <c r="BL66" s="94">
        <v>2606.5859999999998</v>
      </c>
      <c r="BM66" s="94">
        <v>2877.192</v>
      </c>
      <c r="BN66" s="94">
        <v>3136.7559999999999</v>
      </c>
      <c r="BO66" s="94">
        <v>625.92989999999998</v>
      </c>
      <c r="BP66" s="94">
        <v>959.02800000000002</v>
      </c>
      <c r="BQ66" s="94">
        <v>1012.367</v>
      </c>
      <c r="BR66" s="94">
        <v>3507.328</v>
      </c>
      <c r="BS66" s="94">
        <v>3761.8710000000001</v>
      </c>
      <c r="BT66" s="94">
        <v>2758.03</v>
      </c>
      <c r="BU66" s="94">
        <v>2085.0819999999999</v>
      </c>
      <c r="BV66" s="94">
        <v>2459.7060000000001</v>
      </c>
      <c r="BW66" s="94">
        <v>1726.096</v>
      </c>
      <c r="BX66" s="94">
        <v>2571.1750000000002</v>
      </c>
      <c r="BY66" s="94">
        <v>2503.5700000000002</v>
      </c>
      <c r="BZ66" s="94">
        <v>2706.0889999999999</v>
      </c>
      <c r="CA66" s="94">
        <v>3025.0630000000001</v>
      </c>
      <c r="CB66" s="94">
        <v>3597.2089999999998</v>
      </c>
      <c r="CC66" s="94">
        <v>4400.5050000000001</v>
      </c>
      <c r="CD66" s="94">
        <v>3778.3420000000001</v>
      </c>
      <c r="CE66" s="95">
        <f t="shared" si="57"/>
        <v>1173.1472673673225</v>
      </c>
      <c r="CF66" s="95">
        <f t="shared" si="58"/>
        <v>2574.3500360714283</v>
      </c>
      <c r="CG66" s="96">
        <f t="shared" si="59"/>
        <v>0.45570619804197138</v>
      </c>
      <c r="CH66" s="97">
        <f t="shared" si="60"/>
        <v>1828.6653527949134</v>
      </c>
      <c r="CI66" s="97">
        <f t="shared" si="61"/>
        <v>2748.0955183333331</v>
      </c>
      <c r="CJ66" s="98">
        <f t="shared" si="62"/>
        <v>0.66543005532208122</v>
      </c>
      <c r="CK66" s="97">
        <f t="shared" si="63"/>
        <v>595.85591915084819</v>
      </c>
      <c r="CL66" s="97">
        <f t="shared" si="64"/>
        <v>2352.6394999999998</v>
      </c>
      <c r="CM66" s="98">
        <f t="shared" si="65"/>
        <v>0.25327123817773539</v>
      </c>
      <c r="CN66" s="97">
        <f t="shared" si="66"/>
        <v>1402.3505714319654</v>
      </c>
      <c r="CO66" s="97">
        <f t="shared" si="67"/>
        <v>2104.0923166666666</v>
      </c>
      <c r="CP66" s="98">
        <f t="shared" si="68"/>
        <v>0.66648718800208795</v>
      </c>
      <c r="CQ66" s="97">
        <f t="shared" si="69"/>
        <v>366.16557199387211</v>
      </c>
      <c r="CR66" s="97">
        <f t="shared" si="70"/>
        <v>2341.953</v>
      </c>
      <c r="CS66" s="98">
        <f t="shared" si="71"/>
        <v>0.15635052112227363</v>
      </c>
      <c r="CT66" s="97">
        <f t="shared" si="72"/>
        <v>566.55401466489957</v>
      </c>
      <c r="CU66" s="97">
        <f t="shared" si="73"/>
        <v>3700.2797500000001</v>
      </c>
      <c r="CV66" s="115">
        <f t="shared" si="74"/>
        <v>0.15311113022330258</v>
      </c>
      <c r="CW66" s="63"/>
      <c r="CX66" s="63"/>
      <c r="CY66" s="63"/>
      <c r="CZ66" s="63"/>
      <c r="DA66" s="63"/>
      <c r="DB66" s="63"/>
    </row>
    <row r="67" spans="1:106" x14ac:dyDescent="0.2">
      <c r="A67" s="62" t="s">
        <v>227</v>
      </c>
      <c r="B67" s="62" t="s">
        <v>229</v>
      </c>
      <c r="C67" s="63" t="s">
        <v>228</v>
      </c>
      <c r="D67" s="94">
        <v>0.42145060487469399</v>
      </c>
      <c r="E67" s="94">
        <v>0.35003063075149599</v>
      </c>
      <c r="F67" s="94">
        <v>0.298722132701223</v>
      </c>
      <c r="G67" s="94">
        <v>1.44996246902938</v>
      </c>
      <c r="H67" s="94">
        <v>1.2123448917180799</v>
      </c>
      <c r="I67" s="94">
        <v>1.38986162521863</v>
      </c>
      <c r="J67" s="94">
        <v>0.39424015292520198</v>
      </c>
      <c r="K67" s="94">
        <v>0.31754160199127401</v>
      </c>
      <c r="L67" s="94">
        <v>0.34051884231750101</v>
      </c>
      <c r="M67" s="94">
        <v>1.48532281486611</v>
      </c>
      <c r="N67" s="94">
        <v>1.4262700414900999</v>
      </c>
      <c r="O67" s="94">
        <v>1.2685880050179501</v>
      </c>
      <c r="P67" s="94">
        <v>0.50836383996368395</v>
      </c>
      <c r="Q67" s="94">
        <v>0.56403533820487595</v>
      </c>
      <c r="R67" s="94">
        <v>0.43441345861896602</v>
      </c>
      <c r="S67" s="94">
        <v>1.7655704459731301</v>
      </c>
      <c r="T67" s="94">
        <v>1.5632843436597199</v>
      </c>
      <c r="U67" s="94">
        <v>1.6326013559217301</v>
      </c>
      <c r="V67" s="94">
        <v>1.0924337291778301</v>
      </c>
      <c r="W67" s="94">
        <v>0.78557386183336797</v>
      </c>
      <c r="X67" s="94">
        <v>0.76403280001484197</v>
      </c>
      <c r="Y67" s="94">
        <v>1.59417281889017</v>
      </c>
      <c r="Z67" s="94">
        <v>1.4196609014197801</v>
      </c>
      <c r="AA67" s="94">
        <v>1.6696234020145899</v>
      </c>
      <c r="AB67" s="94">
        <v>1.17093230910437</v>
      </c>
      <c r="AC67" s="94">
        <v>1.1557278506645099</v>
      </c>
      <c r="AD67" s="94">
        <v>1.76123911731525</v>
      </c>
      <c r="AE67" s="94">
        <v>1.5210812121078401</v>
      </c>
      <c r="AF67" s="95">
        <f t="shared" ref="AF67:AF79" si="75">STDEV(D67:AE67)</f>
        <v>0.52148831229750248</v>
      </c>
      <c r="AG67" s="95">
        <f t="shared" ref="AG67:AG79" si="76">AVERAGE(D67:AE67)</f>
        <v>1.0627714499209391</v>
      </c>
      <c r="AH67" s="96">
        <f t="shared" ref="AH67:AH79" si="77">AF67/AG67</f>
        <v>0.49068716734561946</v>
      </c>
      <c r="AI67" s="97">
        <f t="shared" ref="AI67:AI79" si="78">STDEVA(D67:I67)</f>
        <v>0.55138864334178017</v>
      </c>
      <c r="AJ67" s="97">
        <f t="shared" ref="AJ67:AJ79" si="79">AVERAGE(D67:I67)</f>
        <v>0.85372872571558389</v>
      </c>
      <c r="AK67" s="98">
        <f t="shared" ref="AK67:AK79" si="80">AI67/AJ67</f>
        <v>0.64585930721683715</v>
      </c>
      <c r="AL67" s="97">
        <f t="shared" ref="AL67:AL79" si="81">STDEVA(J67:O67)</f>
        <v>0.57598836251958752</v>
      </c>
      <c r="AM67" s="97">
        <f t="shared" ref="AM67:AM79" si="82">AVERAGE(J67:O67)</f>
        <v>0.87208024310135623</v>
      </c>
      <c r="AN67" s="98">
        <f t="shared" ref="AN67:AN79" si="83">AL67/AM67</f>
        <v>0.66047633469050404</v>
      </c>
      <c r="AO67" s="97">
        <f t="shared" ref="AO67:AO79" si="84">STDEVA(P67:U67)</f>
        <v>0.63540307348460223</v>
      </c>
      <c r="AP67" s="97">
        <f t="shared" ref="AP67:AP79" si="85">AVERAGE(P67:U67)</f>
        <v>1.0780447970570177</v>
      </c>
      <c r="AQ67" s="98">
        <f t="shared" ref="AQ67:AQ79" si="86">AO67/AP67</f>
        <v>0.58940321888218883</v>
      </c>
      <c r="AR67" s="97">
        <f t="shared" ref="AR67:AR79" si="87">STDEVA(V67:AA67)</f>
        <v>0.39873079914108994</v>
      </c>
      <c r="AS67" s="97">
        <f t="shared" ref="AS67:AS79" si="88">AVERAGE(V67:AA67)</f>
        <v>1.2209162522250967</v>
      </c>
      <c r="AT67" s="98">
        <f t="shared" ref="AT67:AT79" si="89">AR67/AS67</f>
        <v>0.32658325123808502</v>
      </c>
      <c r="AU67" s="97">
        <f t="shared" ref="AU67:AU79" si="90">STDEVA(AB67:AE67)</f>
        <v>0.29284528762978063</v>
      </c>
      <c r="AV67" s="97">
        <f t="shared" ref="AV67:AV79" si="91">AVERAGE(AB67:AE67)</f>
        <v>1.4022451222979926</v>
      </c>
      <c r="AW67" s="98">
        <f t="shared" ref="AW67:AW79" si="92">AU67/AV67</f>
        <v>0.20884029687325079</v>
      </c>
      <c r="AX67" s="94">
        <v>193.15350000000001</v>
      </c>
      <c r="AY67" s="97">
        <v>-1.006548</v>
      </c>
      <c r="AZ67" s="97">
        <v>9.5174239999999993E-2</v>
      </c>
      <c r="BA67" s="97">
        <v>1.423787E-26</v>
      </c>
      <c r="BB67" s="97">
        <v>2.2801329999999999E-25</v>
      </c>
      <c r="BC67" s="94">
        <v>103.8244</v>
      </c>
      <c r="BD67" s="94">
        <v>86.842100000000002</v>
      </c>
      <c r="BE67" s="94">
        <v>86.768540000000002</v>
      </c>
      <c r="BF67" s="94">
        <v>241.626</v>
      </c>
      <c r="BG67" s="94">
        <v>204.79480000000001</v>
      </c>
      <c r="BH67" s="94">
        <v>239.881</v>
      </c>
      <c r="BI67" s="94">
        <v>116.3818</v>
      </c>
      <c r="BJ67" s="94">
        <v>101.33620000000001</v>
      </c>
      <c r="BK67" s="94">
        <v>116.24379999999999</v>
      </c>
      <c r="BL67" s="94">
        <v>250.05619999999999</v>
      </c>
      <c r="BM67" s="94">
        <v>239.52979999999999</v>
      </c>
      <c r="BN67" s="94">
        <v>208.13589999999999</v>
      </c>
      <c r="BO67" s="94">
        <v>112.8891</v>
      </c>
      <c r="BP67" s="94">
        <v>122.4897</v>
      </c>
      <c r="BQ67" s="94">
        <v>107.6001</v>
      </c>
      <c r="BR67" s="94">
        <v>307.57029999999997</v>
      </c>
      <c r="BS67" s="94">
        <v>273.29829999999998</v>
      </c>
      <c r="BT67" s="94">
        <v>273.87549999999999</v>
      </c>
      <c r="BU67" s="94">
        <v>212.2878</v>
      </c>
      <c r="BV67" s="94">
        <v>153.07929999999999</v>
      </c>
      <c r="BW67" s="94">
        <v>147.10079999999999</v>
      </c>
      <c r="BX67" s="94">
        <v>278.6524</v>
      </c>
      <c r="BY67" s="94">
        <v>252.1532</v>
      </c>
      <c r="BZ67" s="94">
        <v>297.35079999999999</v>
      </c>
      <c r="CA67" s="94">
        <v>181.12530000000001</v>
      </c>
      <c r="CB67" s="94">
        <v>179.61099999999999</v>
      </c>
      <c r="CC67" s="94">
        <v>280.00319999999999</v>
      </c>
      <c r="CD67" s="94">
        <v>233.78960000000001</v>
      </c>
      <c r="CE67" s="95">
        <f t="shared" ref="CE67:CE79" si="93">STDEV(BC67:CD67)</f>
        <v>72.308370046620013</v>
      </c>
      <c r="CF67" s="95">
        <f t="shared" ref="CF67:CF79" si="94">AVERAGE(BC67:CD67)</f>
        <v>193.15346214285714</v>
      </c>
      <c r="CG67" s="96">
        <f t="shared" ref="CG67:CG79" si="95">CE67/CF67</f>
        <v>0.37435710053770838</v>
      </c>
      <c r="CH67" s="97">
        <f t="shared" ref="CH67:CH79" si="96">STDEVA(BC67:BH67)</f>
        <v>76.050835520298364</v>
      </c>
      <c r="CI67" s="97">
        <f t="shared" ref="CI67:CI79" si="97">AVERAGE(BC67:BH67)</f>
        <v>160.62280666666666</v>
      </c>
      <c r="CJ67" s="98">
        <f t="shared" ref="CJ67:CJ79" si="98">CH67/CI67</f>
        <v>0.47347470199623187</v>
      </c>
      <c r="CK67" s="97">
        <f t="shared" ref="CK67:CK79" si="99">STDEVA(BI67:BN67)</f>
        <v>68.050483438588884</v>
      </c>
      <c r="CL67" s="97">
        <f t="shared" ref="CL67:CL79" si="100">AVERAGE(BI67:BN67)</f>
        <v>171.94728333333333</v>
      </c>
      <c r="CM67" s="98">
        <f t="shared" ref="CM67:CM79" si="101">CK67/CL67</f>
        <v>0.39576364406216102</v>
      </c>
      <c r="CN67" s="97">
        <f t="shared" ref="CN67:CN79" si="102">STDEVA(BO67:BT67)</f>
        <v>94.376514693688449</v>
      </c>
      <c r="CO67" s="97">
        <f t="shared" ref="CO67:CO79" si="103">AVERAGE(BO67:BT67)</f>
        <v>199.62049999999999</v>
      </c>
      <c r="CP67" s="98">
        <f t="shared" ref="CP67:CP79" si="104">CN67/CO67</f>
        <v>0.47277967289776579</v>
      </c>
      <c r="CQ67" s="97">
        <f t="shared" ref="CQ67:CQ79" si="105">STDEVA(BU67:BZ67)</f>
        <v>63.621280102695813</v>
      </c>
      <c r="CR67" s="97">
        <f t="shared" ref="CR67:CR79" si="106">AVERAGE(BU67:BZ67)</f>
        <v>223.43738333333332</v>
      </c>
      <c r="CS67" s="98">
        <f t="shared" ref="CS67:CS79" si="107">CQ67/CR67</f>
        <v>0.28473874493858936</v>
      </c>
      <c r="CT67" s="97">
        <f t="shared" ref="CT67:CT79" si="108">STDEVA(CA67:CD67)</f>
        <v>48.047088058790564</v>
      </c>
      <c r="CU67" s="97">
        <f t="shared" ref="CU67:CU79" si="109">AVERAGE(CA67:CD67)</f>
        <v>218.63227499999999</v>
      </c>
      <c r="CV67" s="115">
        <f t="shared" ref="CV67:CV79" si="110">CT67/CU67</f>
        <v>0.21976210080963832</v>
      </c>
      <c r="CW67" s="63"/>
      <c r="CX67" s="63"/>
      <c r="CY67" s="63"/>
      <c r="CZ67" s="63"/>
      <c r="DA67" s="63"/>
      <c r="DB67" s="63"/>
    </row>
    <row r="68" spans="1:106" x14ac:dyDescent="0.2">
      <c r="A68" s="62" t="s">
        <v>128</v>
      </c>
      <c r="B68" s="62" t="s">
        <v>130</v>
      </c>
      <c r="C68" s="63" t="s">
        <v>129</v>
      </c>
      <c r="D68" s="94">
        <v>228.44674691833799</v>
      </c>
      <c r="E68" s="94">
        <v>245.000105095431</v>
      </c>
      <c r="F68" s="94">
        <v>196.94951125702499</v>
      </c>
      <c r="G68" s="94">
        <v>110.243423949621</v>
      </c>
      <c r="H68" s="94">
        <v>112.615159111173</v>
      </c>
      <c r="I68" s="94">
        <v>103.80180538675</v>
      </c>
      <c r="J68" s="94">
        <v>174.12694045662499</v>
      </c>
      <c r="K68" s="94">
        <v>158.689587895123</v>
      </c>
      <c r="L68" s="94">
        <v>149.238978578428</v>
      </c>
      <c r="M68" s="94">
        <v>115.917499408493</v>
      </c>
      <c r="N68" s="94">
        <v>106.470740582376</v>
      </c>
      <c r="O68" s="94">
        <v>95.110487567535799</v>
      </c>
      <c r="P68" s="94">
        <v>163.42013337660799</v>
      </c>
      <c r="Q68" s="94">
        <v>149.313320742239</v>
      </c>
      <c r="R68" s="94">
        <v>155.132749284879</v>
      </c>
      <c r="S68" s="94">
        <v>100.923604955399</v>
      </c>
      <c r="T68" s="94">
        <v>98.790164010759597</v>
      </c>
      <c r="U68" s="94">
        <v>127.44516227923501</v>
      </c>
      <c r="V68" s="94">
        <v>109.35480243469399</v>
      </c>
      <c r="W68" s="94">
        <v>102.456294167549</v>
      </c>
      <c r="X68" s="94">
        <v>139.40873170282501</v>
      </c>
      <c r="Y68" s="94">
        <v>104.859362813128</v>
      </c>
      <c r="Z68" s="94">
        <v>104.90731891142001</v>
      </c>
      <c r="AA68" s="94">
        <v>101.11421442474899</v>
      </c>
      <c r="AB68" s="94">
        <v>137.19790546689299</v>
      </c>
      <c r="AC68" s="94">
        <v>137.94583619143199</v>
      </c>
      <c r="AD68" s="94">
        <v>88.213112971913205</v>
      </c>
      <c r="AE68" s="94">
        <v>86.924898042716094</v>
      </c>
      <c r="AF68" s="95">
        <f t="shared" si="75"/>
        <v>40.722555185337058</v>
      </c>
      <c r="AG68" s="95">
        <f t="shared" si="76"/>
        <v>132.28637849940566</v>
      </c>
      <c r="AH68" s="96">
        <f t="shared" si="77"/>
        <v>0.30783634450708031</v>
      </c>
      <c r="AI68" s="97">
        <f t="shared" si="78"/>
        <v>64.69258281264807</v>
      </c>
      <c r="AJ68" s="97">
        <f t="shared" si="79"/>
        <v>166.17612528638963</v>
      </c>
      <c r="AK68" s="98">
        <f t="shared" si="80"/>
        <v>0.38930130727958789</v>
      </c>
      <c r="AL68" s="97">
        <f t="shared" si="81"/>
        <v>31.76762679022999</v>
      </c>
      <c r="AM68" s="97">
        <f t="shared" si="82"/>
        <v>133.25903908143013</v>
      </c>
      <c r="AN68" s="98">
        <f t="shared" si="83"/>
        <v>0.23839003349572299</v>
      </c>
      <c r="AO68" s="97">
        <f t="shared" si="84"/>
        <v>27.964108382448167</v>
      </c>
      <c r="AP68" s="97">
        <f t="shared" si="85"/>
        <v>132.50418910818658</v>
      </c>
      <c r="AQ68" s="98">
        <f t="shared" si="86"/>
        <v>0.21104320226144793</v>
      </c>
      <c r="AR68" s="97">
        <f t="shared" si="87"/>
        <v>14.510551384385215</v>
      </c>
      <c r="AS68" s="97">
        <f t="shared" si="88"/>
        <v>110.35012074239417</v>
      </c>
      <c r="AT68" s="98">
        <f t="shared" si="89"/>
        <v>0.13149556418029881</v>
      </c>
      <c r="AU68" s="97">
        <f t="shared" si="90"/>
        <v>28.87557208340121</v>
      </c>
      <c r="AV68" s="97">
        <f t="shared" si="91"/>
        <v>112.57043816823858</v>
      </c>
      <c r="AW68" s="98">
        <f t="shared" si="92"/>
        <v>0.25651114585026435</v>
      </c>
      <c r="AX68" s="94">
        <v>24541.17</v>
      </c>
      <c r="AY68" s="97">
        <v>1.0320180000000001</v>
      </c>
      <c r="AZ68" s="97">
        <v>0.12396256</v>
      </c>
      <c r="BA68" s="97">
        <v>1.6494989999999999E-17</v>
      </c>
      <c r="BB68" s="97">
        <v>1.394285E-16</v>
      </c>
      <c r="BC68" s="94">
        <v>48826.76</v>
      </c>
      <c r="BD68" s="94">
        <v>52736.454109999999</v>
      </c>
      <c r="BE68" s="94">
        <v>49632.959999999999</v>
      </c>
      <c r="BF68" s="94">
        <v>15938.96</v>
      </c>
      <c r="BG68" s="94">
        <v>16504.79</v>
      </c>
      <c r="BH68" s="94">
        <v>15543.53</v>
      </c>
      <c r="BI68" s="94">
        <v>44597.52</v>
      </c>
      <c r="BJ68" s="94">
        <v>43937.25</v>
      </c>
      <c r="BK68" s="94">
        <v>44200.93</v>
      </c>
      <c r="BL68" s="94">
        <v>16931.14</v>
      </c>
      <c r="BM68" s="94">
        <v>15513.45</v>
      </c>
      <c r="BN68" s="94">
        <v>13538.65</v>
      </c>
      <c r="BO68" s="94">
        <v>31484.98</v>
      </c>
      <c r="BP68" s="94">
        <v>28132.75</v>
      </c>
      <c r="BQ68" s="94">
        <v>33337.53</v>
      </c>
      <c r="BR68" s="94">
        <v>15253.6</v>
      </c>
      <c r="BS68" s="94">
        <v>14984.18</v>
      </c>
      <c r="BT68" s="94">
        <v>18548.84</v>
      </c>
      <c r="BU68" s="94">
        <v>18436.91</v>
      </c>
      <c r="BV68" s="94">
        <v>17321.62</v>
      </c>
      <c r="BW68" s="94">
        <v>23286.99</v>
      </c>
      <c r="BX68" s="94">
        <v>15902.12</v>
      </c>
      <c r="BY68" s="94">
        <v>16166.13</v>
      </c>
      <c r="BZ68" s="94">
        <v>15623.67</v>
      </c>
      <c r="CA68" s="94">
        <v>18412.599999999999</v>
      </c>
      <c r="CB68" s="94">
        <v>18599.72</v>
      </c>
      <c r="CC68" s="94">
        <v>12167.41</v>
      </c>
      <c r="CD68" s="94">
        <v>11591.44</v>
      </c>
      <c r="CE68" s="95">
        <f t="shared" si="93"/>
        <v>13222.110414476023</v>
      </c>
      <c r="CF68" s="95">
        <f t="shared" si="94"/>
        <v>24541.1744325</v>
      </c>
      <c r="CG68" s="96">
        <f t="shared" si="95"/>
        <v>0.53877252088497918</v>
      </c>
      <c r="CH68" s="97">
        <f t="shared" si="96"/>
        <v>18890.925163740339</v>
      </c>
      <c r="CI68" s="97">
        <f t="shared" si="97"/>
        <v>33197.242351666668</v>
      </c>
      <c r="CJ68" s="98">
        <f t="shared" si="98"/>
        <v>0.56905103633681553</v>
      </c>
      <c r="CK68" s="97">
        <f t="shared" si="99"/>
        <v>15876.767289859743</v>
      </c>
      <c r="CL68" s="97">
        <f t="shared" si="100"/>
        <v>29786.489999999994</v>
      </c>
      <c r="CM68" s="98">
        <f t="shared" si="101"/>
        <v>0.53301907307170959</v>
      </c>
      <c r="CN68" s="97">
        <f t="shared" si="102"/>
        <v>8329.9919838224723</v>
      </c>
      <c r="CO68" s="97">
        <f t="shared" si="103"/>
        <v>23623.646666666667</v>
      </c>
      <c r="CP68" s="98">
        <f t="shared" si="104"/>
        <v>0.35261245231779648</v>
      </c>
      <c r="CQ68" s="97">
        <f t="shared" si="105"/>
        <v>2889.5951509003185</v>
      </c>
      <c r="CR68" s="97">
        <f t="shared" si="106"/>
        <v>17789.573333333334</v>
      </c>
      <c r="CS68" s="98">
        <f t="shared" si="107"/>
        <v>0.16243195363690482</v>
      </c>
      <c r="CT68" s="97">
        <f t="shared" si="108"/>
        <v>3833.927247956713</v>
      </c>
      <c r="CU68" s="97">
        <f t="shared" si="109"/>
        <v>15192.7925</v>
      </c>
      <c r="CV68" s="115">
        <f t="shared" si="110"/>
        <v>0.25235171532532369</v>
      </c>
      <c r="CW68" s="63"/>
      <c r="CX68" s="63"/>
      <c r="CY68" s="63"/>
      <c r="CZ68" s="63"/>
      <c r="DA68" s="63"/>
      <c r="DB68" s="63"/>
    </row>
    <row r="69" spans="1:106" x14ac:dyDescent="0.2">
      <c r="A69" s="62" t="s">
        <v>42</v>
      </c>
      <c r="B69" s="62" t="s">
        <v>44</v>
      </c>
      <c r="C69" s="63" t="s">
        <v>43</v>
      </c>
      <c r="D69" s="94">
        <v>7.4229786487440199</v>
      </c>
      <c r="E69" s="94">
        <v>7.1980314006688797</v>
      </c>
      <c r="F69" s="94">
        <v>6.1299422072858798</v>
      </c>
      <c r="G69" s="94">
        <v>4.7198222009478501</v>
      </c>
      <c r="H69" s="94">
        <v>3.92314034217243</v>
      </c>
      <c r="I69" s="94">
        <v>3.6460950271858699</v>
      </c>
      <c r="J69" s="94">
        <v>5.2357910958666398</v>
      </c>
      <c r="K69" s="94">
        <v>5.2462520136087702</v>
      </c>
      <c r="L69" s="94">
        <v>4.7038196370331802</v>
      </c>
      <c r="M69" s="94">
        <v>3.8947520973880798</v>
      </c>
      <c r="N69" s="94">
        <v>4.4889473127237096</v>
      </c>
      <c r="O69" s="94">
        <v>4.1370198995357699</v>
      </c>
      <c r="P69" s="94">
        <v>10.272070050856</v>
      </c>
      <c r="Q69" s="94">
        <v>10.082744028014799</v>
      </c>
      <c r="R69" s="94">
        <v>8.4030193190246294</v>
      </c>
      <c r="S69" s="94">
        <v>3.2546130816766201</v>
      </c>
      <c r="T69" s="94">
        <v>3.6930981409238202</v>
      </c>
      <c r="U69" s="94">
        <v>4.1490106809689697</v>
      </c>
      <c r="V69" s="94">
        <v>4.3529686384076101</v>
      </c>
      <c r="W69" s="94">
        <v>4.3111498087614102</v>
      </c>
      <c r="X69" s="94">
        <v>6.1674109946591997</v>
      </c>
      <c r="Y69" s="94">
        <v>3.2191928100253202</v>
      </c>
      <c r="Z69" s="94">
        <v>3.1984420960200102</v>
      </c>
      <c r="AA69" s="94">
        <v>3.5592496194152998</v>
      </c>
      <c r="AB69" s="94">
        <v>6.2597142588985903</v>
      </c>
      <c r="AC69" s="94">
        <v>7.8380986865961599</v>
      </c>
      <c r="AD69" s="94">
        <v>5.6650580801816997</v>
      </c>
      <c r="AE69" s="94">
        <v>5.0464218325810402</v>
      </c>
      <c r="AF69" s="95">
        <f t="shared" si="75"/>
        <v>1.9746073473370485</v>
      </c>
      <c r="AG69" s="95">
        <f t="shared" si="76"/>
        <v>5.3649590717918665</v>
      </c>
      <c r="AH69" s="96">
        <f t="shared" si="77"/>
        <v>0.36805636742304926</v>
      </c>
      <c r="AI69" s="97">
        <f t="shared" si="78"/>
        <v>1.6437667313117446</v>
      </c>
      <c r="AJ69" s="97">
        <f t="shared" si="79"/>
        <v>5.5066683045008213</v>
      </c>
      <c r="AK69" s="98">
        <f t="shared" si="80"/>
        <v>0.29850476557090388</v>
      </c>
      <c r="AL69" s="97">
        <f t="shared" si="81"/>
        <v>0.55764058093189994</v>
      </c>
      <c r="AM69" s="97">
        <f t="shared" si="82"/>
        <v>4.6177636760260246</v>
      </c>
      <c r="AN69" s="98">
        <f t="shared" si="83"/>
        <v>0.120759878602492</v>
      </c>
      <c r="AO69" s="97">
        <f t="shared" si="84"/>
        <v>3.3015973118432336</v>
      </c>
      <c r="AP69" s="97">
        <f t="shared" si="85"/>
        <v>6.6424258835774737</v>
      </c>
      <c r="AQ69" s="98">
        <f t="shared" si="86"/>
        <v>0.49704691775424997</v>
      </c>
      <c r="AR69" s="97">
        <f t="shared" si="87"/>
        <v>1.118621037874554</v>
      </c>
      <c r="AS69" s="97">
        <f t="shared" si="88"/>
        <v>4.1347356612148083</v>
      </c>
      <c r="AT69" s="98">
        <f t="shared" si="89"/>
        <v>0.27054233439094799</v>
      </c>
      <c r="AU69" s="97">
        <f t="shared" si="90"/>
        <v>1.1977502461371503</v>
      </c>
      <c r="AV69" s="97">
        <f t="shared" si="91"/>
        <v>6.2023232145643723</v>
      </c>
      <c r="AW69" s="98">
        <f t="shared" si="92"/>
        <v>0.19311316174632406</v>
      </c>
      <c r="AX69" s="94">
        <v>834.59860000000003</v>
      </c>
      <c r="AY69" s="97">
        <v>1.1353850000000001</v>
      </c>
      <c r="AZ69" s="97">
        <v>0.11776577000000001</v>
      </c>
      <c r="BA69" s="97">
        <v>6.9721409999999999E-23</v>
      </c>
      <c r="BB69" s="97">
        <v>8.6749819999999992E-22</v>
      </c>
      <c r="BC69" s="94">
        <v>1363.153</v>
      </c>
      <c r="BD69" s="94">
        <v>1331.22586</v>
      </c>
      <c r="BE69" s="94">
        <v>1327.287</v>
      </c>
      <c r="BF69" s="94">
        <v>586.30859999999996</v>
      </c>
      <c r="BG69" s="94">
        <v>494.01530000000002</v>
      </c>
      <c r="BH69" s="94">
        <v>469.10070000000002</v>
      </c>
      <c r="BI69" s="94">
        <v>1152.18</v>
      </c>
      <c r="BJ69" s="94">
        <v>1248.0350000000001</v>
      </c>
      <c r="BK69" s="94">
        <v>1196.9970000000001</v>
      </c>
      <c r="BL69" s="94">
        <v>488.77659999999997</v>
      </c>
      <c r="BM69" s="94">
        <v>561.97379999999998</v>
      </c>
      <c r="BN69" s="94">
        <v>505.9735</v>
      </c>
      <c r="BO69" s="94">
        <v>1700.3920000000001</v>
      </c>
      <c r="BP69" s="94">
        <v>1632.2470000000001</v>
      </c>
      <c r="BQ69" s="94">
        <v>1551.5250000000001</v>
      </c>
      <c r="BR69" s="94">
        <v>422.64179999999999</v>
      </c>
      <c r="BS69" s="94">
        <v>481.28640000000001</v>
      </c>
      <c r="BT69" s="94">
        <v>518.8374</v>
      </c>
      <c r="BU69" s="94">
        <v>630.56399999999996</v>
      </c>
      <c r="BV69" s="94">
        <v>626.23360000000002</v>
      </c>
      <c r="BW69" s="94">
        <v>885.15570000000002</v>
      </c>
      <c r="BX69" s="94">
        <v>419.45769999999999</v>
      </c>
      <c r="BY69" s="94">
        <v>423.47919999999999</v>
      </c>
      <c r="BZ69" s="94">
        <v>472.52280000000002</v>
      </c>
      <c r="CA69" s="94">
        <v>721.79790000000003</v>
      </c>
      <c r="CB69" s="94">
        <v>908.03330000000005</v>
      </c>
      <c r="CC69" s="94">
        <v>671.37130000000002</v>
      </c>
      <c r="CD69" s="94">
        <v>578.18939999999998</v>
      </c>
      <c r="CE69" s="95">
        <f t="shared" si="93"/>
        <v>419.41983610478098</v>
      </c>
      <c r="CF69" s="95">
        <f t="shared" si="94"/>
        <v>834.59860214285698</v>
      </c>
      <c r="CG69" s="96">
        <f t="shared" si="95"/>
        <v>0.50254078430985616</v>
      </c>
      <c r="CH69" s="97">
        <f t="shared" si="96"/>
        <v>453.22445748998246</v>
      </c>
      <c r="CI69" s="97">
        <f t="shared" si="97"/>
        <v>928.51507666666669</v>
      </c>
      <c r="CJ69" s="98">
        <f t="shared" si="98"/>
        <v>0.48811749952089178</v>
      </c>
      <c r="CK69" s="97">
        <f t="shared" si="99"/>
        <v>374.55636532982533</v>
      </c>
      <c r="CL69" s="97">
        <f t="shared" si="100"/>
        <v>858.9893166666667</v>
      </c>
      <c r="CM69" s="98">
        <f t="shared" si="101"/>
        <v>0.43604310095881321</v>
      </c>
      <c r="CN69" s="97">
        <f t="shared" si="102"/>
        <v>634.45848132764854</v>
      </c>
      <c r="CO69" s="97">
        <f t="shared" si="103"/>
        <v>1051.1549333333335</v>
      </c>
      <c r="CP69" s="98">
        <f t="shared" si="104"/>
        <v>0.60358227051811242</v>
      </c>
      <c r="CQ69" s="97">
        <f t="shared" si="105"/>
        <v>178.63548123915393</v>
      </c>
      <c r="CR69" s="97">
        <f t="shared" si="106"/>
        <v>576.2355</v>
      </c>
      <c r="CS69" s="98">
        <f t="shared" si="107"/>
        <v>0.31000429726935241</v>
      </c>
      <c r="CT69" s="97">
        <f t="shared" si="108"/>
        <v>138.84602820264277</v>
      </c>
      <c r="CU69" s="97">
        <f t="shared" si="109"/>
        <v>719.84797500000013</v>
      </c>
      <c r="CV69" s="115">
        <f t="shared" si="110"/>
        <v>0.19288243215887735</v>
      </c>
      <c r="CW69" s="63"/>
      <c r="CX69" s="63"/>
      <c r="CY69" s="63"/>
      <c r="CZ69" s="63"/>
      <c r="DA69" s="63"/>
      <c r="DB69" s="63"/>
    </row>
    <row r="70" spans="1:106" x14ac:dyDescent="0.2">
      <c r="A70" s="62" t="s">
        <v>149</v>
      </c>
      <c r="B70" s="62" t="s">
        <v>151</v>
      </c>
      <c r="C70" s="63" t="s">
        <v>150</v>
      </c>
      <c r="D70" s="94">
        <v>8.8676258491734306</v>
      </c>
      <c r="E70" s="94">
        <v>8.9576319014078898</v>
      </c>
      <c r="F70" s="94">
        <v>8.8622163915035301</v>
      </c>
      <c r="G70" s="94">
        <v>5.0009371304594099</v>
      </c>
      <c r="H70" s="94">
        <v>5.2275797505035699</v>
      </c>
      <c r="I70" s="94">
        <v>5.8880925653628502</v>
      </c>
      <c r="J70" s="94">
        <v>15.583770934456799</v>
      </c>
      <c r="K70" s="94">
        <v>13.6002858718571</v>
      </c>
      <c r="L70" s="94">
        <v>12.093140724369899</v>
      </c>
      <c r="M70" s="94">
        <v>5.7918248126854701</v>
      </c>
      <c r="N70" s="94">
        <v>5.52485037241272</v>
      </c>
      <c r="O70" s="94">
        <v>5.8595470743375397</v>
      </c>
      <c r="P70" s="94">
        <v>7.3886937023956696</v>
      </c>
      <c r="Q70" s="94">
        <v>7.2276685466529598</v>
      </c>
      <c r="R70" s="94">
        <v>6.0401755204204601</v>
      </c>
      <c r="S70" s="94">
        <v>4.9706664943333001</v>
      </c>
      <c r="T70" s="94">
        <v>4.7438315857250899</v>
      </c>
      <c r="U70" s="94">
        <v>4.7885905979865599</v>
      </c>
      <c r="V70" s="94">
        <v>7.7679931474951998</v>
      </c>
      <c r="W70" s="94">
        <v>7.9414064896630503</v>
      </c>
      <c r="X70" s="94">
        <v>6.5592456570483204</v>
      </c>
      <c r="Y70" s="94">
        <v>5.0497687066283996</v>
      </c>
      <c r="Z70" s="94">
        <v>5.0749553666277603</v>
      </c>
      <c r="AA70" s="94">
        <v>5.7295209560767297</v>
      </c>
      <c r="AB70" s="94">
        <v>7.2891886937010897</v>
      </c>
      <c r="AC70" s="94">
        <v>6.6949184092376299</v>
      </c>
      <c r="AD70" s="94">
        <v>3.7910561617761802</v>
      </c>
      <c r="AE70" s="94">
        <v>3.99587372121217</v>
      </c>
      <c r="AF70" s="95">
        <f t="shared" si="75"/>
        <v>2.8073687049049911</v>
      </c>
      <c r="AG70" s="95">
        <f t="shared" si="76"/>
        <v>7.0111091834110999</v>
      </c>
      <c r="AH70" s="96">
        <f t="shared" si="77"/>
        <v>0.40041719954204563</v>
      </c>
      <c r="AI70" s="97">
        <f t="shared" si="78"/>
        <v>1.9521528884920232</v>
      </c>
      <c r="AJ70" s="97">
        <f t="shared" si="79"/>
        <v>7.1340139314017792</v>
      </c>
      <c r="AK70" s="98">
        <f t="shared" si="80"/>
        <v>0.27364018451088729</v>
      </c>
      <c r="AL70" s="97">
        <f t="shared" si="81"/>
        <v>4.5387706617845245</v>
      </c>
      <c r="AM70" s="97">
        <f t="shared" si="82"/>
        <v>9.7422366316865876</v>
      </c>
      <c r="AN70" s="98">
        <f t="shared" si="83"/>
        <v>0.46588589801054414</v>
      </c>
      <c r="AO70" s="97">
        <f t="shared" si="84"/>
        <v>1.2185687509696805</v>
      </c>
      <c r="AP70" s="97">
        <f t="shared" si="85"/>
        <v>5.8599377412523408</v>
      </c>
      <c r="AQ70" s="98">
        <f t="shared" si="86"/>
        <v>0.20794909515698326</v>
      </c>
      <c r="AR70" s="97">
        <f t="shared" si="87"/>
        <v>1.2875022389232542</v>
      </c>
      <c r="AS70" s="97">
        <f t="shared" si="88"/>
        <v>6.3538150539232445</v>
      </c>
      <c r="AT70" s="98">
        <f t="shared" si="89"/>
        <v>0.20263451611300354</v>
      </c>
      <c r="AU70" s="97">
        <f t="shared" si="90"/>
        <v>1.807282036253403</v>
      </c>
      <c r="AV70" s="97">
        <f t="shared" si="91"/>
        <v>5.4427592464817671</v>
      </c>
      <c r="AW70" s="98">
        <f t="shared" si="92"/>
        <v>0.33205254070748053</v>
      </c>
      <c r="AX70" s="94">
        <v>3441.9160000000002</v>
      </c>
      <c r="AY70" s="97">
        <v>1.1917519999999999</v>
      </c>
      <c r="AZ70" s="97">
        <v>0.13128396000000001</v>
      </c>
      <c r="BA70" s="97">
        <v>1.077534E-20</v>
      </c>
      <c r="BB70" s="97">
        <v>1.15791E-19</v>
      </c>
      <c r="BC70" s="94">
        <v>4855.3149999999996</v>
      </c>
      <c r="BD70" s="94">
        <v>4939.4092300000002</v>
      </c>
      <c r="BE70" s="94">
        <v>5721.3</v>
      </c>
      <c r="BF70" s="94">
        <v>1852.2339999999999</v>
      </c>
      <c r="BG70" s="94">
        <v>1962.6869999999999</v>
      </c>
      <c r="BH70" s="94">
        <v>2258.6889999999999</v>
      </c>
      <c r="BI70" s="94">
        <v>10224.790000000001</v>
      </c>
      <c r="BJ70" s="94">
        <v>9646.4959999999992</v>
      </c>
      <c r="BK70" s="94">
        <v>9175.4079999999994</v>
      </c>
      <c r="BL70" s="94">
        <v>2167.154</v>
      </c>
      <c r="BM70" s="94">
        <v>2062.2240000000002</v>
      </c>
      <c r="BN70" s="94">
        <v>2136.7220000000002</v>
      </c>
      <c r="BO70" s="94">
        <v>3646.7220000000002</v>
      </c>
      <c r="BP70" s="94">
        <v>3488.5830000000001</v>
      </c>
      <c r="BQ70" s="94">
        <v>3325.192</v>
      </c>
      <c r="BR70" s="94">
        <v>1924.56</v>
      </c>
      <c r="BS70" s="94">
        <v>1843.2570000000001</v>
      </c>
      <c r="BT70" s="94">
        <v>1785.4110000000001</v>
      </c>
      <c r="BU70" s="94">
        <v>3355.029</v>
      </c>
      <c r="BV70" s="94">
        <v>3439.4140000000002</v>
      </c>
      <c r="BW70" s="94">
        <v>2806.82</v>
      </c>
      <c r="BX70" s="94">
        <v>1961.808</v>
      </c>
      <c r="BY70" s="94">
        <v>2003.4090000000001</v>
      </c>
      <c r="BZ70" s="94">
        <v>2267.913</v>
      </c>
      <c r="CA70" s="94">
        <v>2506.0169999999998</v>
      </c>
      <c r="CB70" s="94">
        <v>2312.491</v>
      </c>
      <c r="CC70" s="94">
        <v>1339.5609999999999</v>
      </c>
      <c r="CD70" s="94">
        <v>1365.03</v>
      </c>
      <c r="CE70" s="95">
        <f t="shared" si="93"/>
        <v>2455.1844931388187</v>
      </c>
      <c r="CF70" s="95">
        <f t="shared" si="94"/>
        <v>3441.9159010714284</v>
      </c>
      <c r="CG70" s="96">
        <f t="shared" si="95"/>
        <v>0.71331914076533609</v>
      </c>
      <c r="CH70" s="97">
        <f t="shared" si="96"/>
        <v>1755.2392239169144</v>
      </c>
      <c r="CI70" s="97">
        <f t="shared" si="97"/>
        <v>3598.272371666666</v>
      </c>
      <c r="CJ70" s="98">
        <f t="shared" si="98"/>
        <v>0.48780054498873687</v>
      </c>
      <c r="CK70" s="97">
        <f t="shared" si="99"/>
        <v>4154.3528087701779</v>
      </c>
      <c r="CL70" s="97">
        <f t="shared" si="100"/>
        <v>5902.1323333333339</v>
      </c>
      <c r="CM70" s="98">
        <f t="shared" si="101"/>
        <v>0.70387320618138927</v>
      </c>
      <c r="CN70" s="97">
        <f t="shared" si="102"/>
        <v>902.77532841818856</v>
      </c>
      <c r="CO70" s="97">
        <f t="shared" si="103"/>
        <v>2668.9541666666664</v>
      </c>
      <c r="CP70" s="98">
        <f t="shared" si="104"/>
        <v>0.33825059257038148</v>
      </c>
      <c r="CQ70" s="97">
        <f t="shared" si="105"/>
        <v>660.57461540835766</v>
      </c>
      <c r="CR70" s="97">
        <f t="shared" si="106"/>
        <v>2639.0655000000002</v>
      </c>
      <c r="CS70" s="98">
        <f t="shared" si="107"/>
        <v>0.25030626007893991</v>
      </c>
      <c r="CT70" s="97">
        <f t="shared" si="108"/>
        <v>615.41632576133713</v>
      </c>
      <c r="CU70" s="97">
        <f t="shared" si="109"/>
        <v>1880.7747499999998</v>
      </c>
      <c r="CV70" s="115">
        <f t="shared" si="110"/>
        <v>0.32721426410118343</v>
      </c>
      <c r="CW70" s="63"/>
      <c r="CX70" s="63"/>
      <c r="CY70" s="63"/>
      <c r="CZ70" s="63"/>
      <c r="DA70" s="63"/>
      <c r="DB70" s="63"/>
    </row>
    <row r="71" spans="1:106" s="100" customFormat="1" x14ac:dyDescent="0.2">
      <c r="A71" s="62" t="s">
        <v>93</v>
      </c>
      <c r="B71" s="62" t="s">
        <v>95</v>
      </c>
      <c r="C71" s="63" t="s">
        <v>94</v>
      </c>
      <c r="D71" s="94">
        <v>28.119405783022401</v>
      </c>
      <c r="E71" s="94">
        <v>26.9725663243388</v>
      </c>
      <c r="F71" s="94">
        <v>24.968523205890499</v>
      </c>
      <c r="G71" s="94">
        <v>12.6445935323539</v>
      </c>
      <c r="H71" s="94">
        <v>12.2977116003016</v>
      </c>
      <c r="I71" s="94">
        <v>11.839290940359801</v>
      </c>
      <c r="J71" s="94">
        <v>24.233613198855</v>
      </c>
      <c r="K71" s="94">
        <v>23.106668883766201</v>
      </c>
      <c r="L71" s="94">
        <v>23.792109622748001</v>
      </c>
      <c r="M71" s="94">
        <v>14.542876082443801</v>
      </c>
      <c r="N71" s="94">
        <v>14.561192485676401</v>
      </c>
      <c r="O71" s="94">
        <v>14.0071889868141</v>
      </c>
      <c r="P71" s="94">
        <v>24.583284695771301</v>
      </c>
      <c r="Q71" s="94">
        <v>24.855049329120501</v>
      </c>
      <c r="R71" s="94">
        <v>23.688915533255901</v>
      </c>
      <c r="S71" s="94">
        <v>12.902134068171099</v>
      </c>
      <c r="T71" s="94">
        <v>12.701877178216501</v>
      </c>
      <c r="U71" s="94">
        <v>13.4301916611481</v>
      </c>
      <c r="V71" s="94">
        <v>20.254667580123101</v>
      </c>
      <c r="W71" s="94">
        <v>19.3124055980918</v>
      </c>
      <c r="X71" s="94">
        <v>22.977368269751199</v>
      </c>
      <c r="Y71" s="94">
        <v>14.496315687461999</v>
      </c>
      <c r="Z71" s="94">
        <v>14.7622564531789</v>
      </c>
      <c r="AA71" s="94">
        <v>13.778257935606501</v>
      </c>
      <c r="AB71" s="94">
        <v>21.5002343932922</v>
      </c>
      <c r="AC71" s="94">
        <v>20.205901513652599</v>
      </c>
      <c r="AD71" s="94">
        <v>10.481466101143299</v>
      </c>
      <c r="AE71" s="94">
        <v>12.5835885175445</v>
      </c>
      <c r="AF71" s="95">
        <f t="shared" si="75"/>
        <v>5.5721381874827163</v>
      </c>
      <c r="AG71" s="95">
        <f t="shared" si="76"/>
        <v>18.342844827217856</v>
      </c>
      <c r="AH71" s="96">
        <f t="shared" si="77"/>
        <v>0.30377720795056568</v>
      </c>
      <c r="AI71" s="97">
        <f t="shared" si="78"/>
        <v>7.9698182293937476</v>
      </c>
      <c r="AJ71" s="97">
        <f t="shared" si="79"/>
        <v>19.473681897711163</v>
      </c>
      <c r="AK71" s="98">
        <f t="shared" si="80"/>
        <v>0.40926098471036848</v>
      </c>
      <c r="AL71" s="97">
        <f t="shared" si="81"/>
        <v>5.1323870565512308</v>
      </c>
      <c r="AM71" s="97">
        <f t="shared" si="82"/>
        <v>19.040608210050582</v>
      </c>
      <c r="AN71" s="98">
        <f t="shared" si="83"/>
        <v>0.26954953328865311</v>
      </c>
      <c r="AO71" s="97">
        <f t="shared" si="84"/>
        <v>6.2409984502192213</v>
      </c>
      <c r="AP71" s="97">
        <f t="shared" si="85"/>
        <v>18.693575410947233</v>
      </c>
      <c r="AQ71" s="98">
        <f t="shared" si="86"/>
        <v>0.33385793316801243</v>
      </c>
      <c r="AR71" s="97">
        <f t="shared" si="87"/>
        <v>3.7732474368568245</v>
      </c>
      <c r="AS71" s="97">
        <f t="shared" si="88"/>
        <v>17.596878587368916</v>
      </c>
      <c r="AT71" s="98">
        <f t="shared" si="89"/>
        <v>0.21442708819763473</v>
      </c>
      <c r="AU71" s="97">
        <f t="shared" si="90"/>
        <v>5.4747781089671506</v>
      </c>
      <c r="AV71" s="97">
        <f t="shared" si="91"/>
        <v>16.192797631408148</v>
      </c>
      <c r="AW71" s="98">
        <f t="shared" si="92"/>
        <v>0.338099581899799</v>
      </c>
      <c r="AX71" s="94">
        <v>2066.3989999999999</v>
      </c>
      <c r="AY71" s="97">
        <v>1.271045</v>
      </c>
      <c r="AZ71" s="97">
        <v>0.10117887</v>
      </c>
      <c r="BA71" s="97">
        <v>2.696231E-37</v>
      </c>
      <c r="BB71" s="97">
        <v>7.9621570000000007E-36</v>
      </c>
      <c r="BC71" s="94">
        <v>3637.5169999999998</v>
      </c>
      <c r="BD71" s="94">
        <v>3513.9279200000001</v>
      </c>
      <c r="BE71" s="94">
        <v>3808.3249999999998</v>
      </c>
      <c r="BF71" s="94">
        <v>1106.4659999999999</v>
      </c>
      <c r="BG71" s="94">
        <v>1090.846</v>
      </c>
      <c r="BH71" s="94">
        <v>1072.992</v>
      </c>
      <c r="BI71" s="94">
        <v>3756.547</v>
      </c>
      <c r="BJ71" s="94">
        <v>3872.11</v>
      </c>
      <c r="BK71" s="94">
        <v>4264.8919999999998</v>
      </c>
      <c r="BL71" s="94">
        <v>1285.6220000000001</v>
      </c>
      <c r="BM71" s="94">
        <v>1284.107</v>
      </c>
      <c r="BN71" s="94">
        <v>1206.768</v>
      </c>
      <c r="BO71" s="94">
        <v>2866.5770000000002</v>
      </c>
      <c r="BP71" s="94">
        <v>2834.355</v>
      </c>
      <c r="BQ71" s="94">
        <v>3081.067</v>
      </c>
      <c r="BR71" s="94">
        <v>1180.231</v>
      </c>
      <c r="BS71" s="94">
        <v>1166.039</v>
      </c>
      <c r="BT71" s="94">
        <v>1183.046</v>
      </c>
      <c r="BU71" s="94">
        <v>2066.8139999999999</v>
      </c>
      <c r="BV71" s="94">
        <v>1976.115</v>
      </c>
      <c r="BW71" s="94">
        <v>2323.002</v>
      </c>
      <c r="BX71" s="94">
        <v>1330.5509999999999</v>
      </c>
      <c r="BY71" s="94">
        <v>1376.825</v>
      </c>
      <c r="BZ71" s="94">
        <v>1288.52</v>
      </c>
      <c r="CA71" s="94">
        <v>1746.3720000000001</v>
      </c>
      <c r="CB71" s="94">
        <v>1648.9290000000001</v>
      </c>
      <c r="CC71" s="94">
        <v>875.00990000000002</v>
      </c>
      <c r="CD71" s="94">
        <v>1015.602</v>
      </c>
      <c r="CE71" s="95">
        <f t="shared" si="93"/>
        <v>1097.1582433493711</v>
      </c>
      <c r="CF71" s="95">
        <f t="shared" si="94"/>
        <v>2066.3991007142854</v>
      </c>
      <c r="CG71" s="96">
        <f t="shared" si="95"/>
        <v>0.53095176191768567</v>
      </c>
      <c r="CH71" s="97">
        <f t="shared" si="96"/>
        <v>1407.0476324579893</v>
      </c>
      <c r="CI71" s="97">
        <f t="shared" si="97"/>
        <v>2371.6789866666663</v>
      </c>
      <c r="CJ71" s="98">
        <f t="shared" si="98"/>
        <v>0.59327069150937595</v>
      </c>
      <c r="CK71" s="97">
        <f t="shared" si="99"/>
        <v>1491.7889774882606</v>
      </c>
      <c r="CL71" s="97">
        <f t="shared" si="100"/>
        <v>2611.6743333333329</v>
      </c>
      <c r="CM71" s="98">
        <f t="shared" si="101"/>
        <v>0.57120022908226087</v>
      </c>
      <c r="CN71" s="97">
        <f t="shared" si="102"/>
        <v>962.76507874318224</v>
      </c>
      <c r="CO71" s="97">
        <f t="shared" si="103"/>
        <v>2051.8858333333333</v>
      </c>
      <c r="CP71" s="98">
        <f t="shared" si="104"/>
        <v>0.46920986689554234</v>
      </c>
      <c r="CQ71" s="97">
        <f t="shared" si="105"/>
        <v>448.28769054321072</v>
      </c>
      <c r="CR71" s="97">
        <f t="shared" si="106"/>
        <v>1726.9711666666669</v>
      </c>
      <c r="CS71" s="98">
        <f t="shared" si="107"/>
        <v>0.25958029826779233</v>
      </c>
      <c r="CT71" s="97">
        <f t="shared" si="108"/>
        <v>439.94429962985322</v>
      </c>
      <c r="CU71" s="97">
        <f t="shared" si="109"/>
        <v>1321.4782250000001</v>
      </c>
      <c r="CV71" s="115">
        <f t="shared" si="110"/>
        <v>0.33291831171100317</v>
      </c>
      <c r="CW71" s="63"/>
      <c r="CX71" s="63"/>
      <c r="CY71" s="63"/>
      <c r="CZ71" s="63"/>
      <c r="DA71" s="63"/>
      <c r="DB71" s="63"/>
    </row>
    <row r="72" spans="1:106" s="100" customFormat="1" x14ac:dyDescent="0.2">
      <c r="A72" s="62" t="s">
        <v>158</v>
      </c>
      <c r="B72" s="62" t="s">
        <v>160</v>
      </c>
      <c r="C72" s="63" t="s">
        <v>159</v>
      </c>
      <c r="D72" s="94">
        <v>424.55203659919198</v>
      </c>
      <c r="E72" s="94">
        <v>429.31036273282098</v>
      </c>
      <c r="F72" s="94">
        <v>485.65610050746602</v>
      </c>
      <c r="G72" s="94">
        <v>174.95630709858099</v>
      </c>
      <c r="H72" s="94">
        <v>178.23090070872101</v>
      </c>
      <c r="I72" s="94">
        <v>192.57657220340201</v>
      </c>
      <c r="J72" s="94">
        <v>508.82659780134298</v>
      </c>
      <c r="K72" s="94">
        <v>553.10897183643306</v>
      </c>
      <c r="L72" s="94">
        <v>627.86061409644196</v>
      </c>
      <c r="M72" s="94">
        <v>164.059721524954</v>
      </c>
      <c r="N72" s="94">
        <v>145.92835122629501</v>
      </c>
      <c r="O72" s="94">
        <v>159.18550506526299</v>
      </c>
      <c r="P72" s="94">
        <v>363.079010363924</v>
      </c>
      <c r="Q72" s="94">
        <v>343.14924407738101</v>
      </c>
      <c r="R72" s="94">
        <v>484.91200052328998</v>
      </c>
      <c r="S72" s="94">
        <v>187.26607094568101</v>
      </c>
      <c r="T72" s="94">
        <v>187.31975466371199</v>
      </c>
      <c r="U72" s="94">
        <v>245.50606379996799</v>
      </c>
      <c r="V72" s="94">
        <v>91.917889271116394</v>
      </c>
      <c r="W72" s="94">
        <v>84.010170038804006</v>
      </c>
      <c r="X72" s="94">
        <v>129.11404293291301</v>
      </c>
      <c r="Y72" s="94">
        <v>93.881607084572707</v>
      </c>
      <c r="Z72" s="94">
        <v>99.248490672411194</v>
      </c>
      <c r="AA72" s="94">
        <v>117.91427497561</v>
      </c>
      <c r="AB72" s="94">
        <v>83.453745577340001</v>
      </c>
      <c r="AC72" s="94">
        <v>86.710799478696003</v>
      </c>
      <c r="AD72" s="94">
        <v>85.152484028878803</v>
      </c>
      <c r="AE72" s="94">
        <v>76.016288536553901</v>
      </c>
      <c r="AF72" s="95">
        <f t="shared" si="75"/>
        <v>170.73210039349215</v>
      </c>
      <c r="AG72" s="95">
        <f t="shared" si="76"/>
        <v>242.96085637042012</v>
      </c>
      <c r="AH72" s="96">
        <f t="shared" si="77"/>
        <v>0.70271443286811841</v>
      </c>
      <c r="AI72" s="97">
        <f t="shared" si="78"/>
        <v>146.62456890089678</v>
      </c>
      <c r="AJ72" s="97">
        <f t="shared" si="79"/>
        <v>314.21371330836382</v>
      </c>
      <c r="AK72" s="98">
        <f t="shared" si="80"/>
        <v>0.46663962357684241</v>
      </c>
      <c r="AL72" s="97">
        <f t="shared" si="81"/>
        <v>226.15715235910216</v>
      </c>
      <c r="AM72" s="97">
        <f t="shared" si="82"/>
        <v>359.82829359178839</v>
      </c>
      <c r="AN72" s="98">
        <f t="shared" si="83"/>
        <v>0.62851408959982702</v>
      </c>
      <c r="AO72" s="97">
        <f t="shared" si="84"/>
        <v>116.95093453031531</v>
      </c>
      <c r="AP72" s="97">
        <f t="shared" si="85"/>
        <v>301.87202406232598</v>
      </c>
      <c r="AQ72" s="98">
        <f t="shared" si="86"/>
        <v>0.38741892327912125</v>
      </c>
      <c r="AR72" s="97">
        <f t="shared" si="87"/>
        <v>17.230289057960235</v>
      </c>
      <c r="AS72" s="97">
        <f t="shared" si="88"/>
        <v>102.68107916257122</v>
      </c>
      <c r="AT72" s="98">
        <f t="shared" si="89"/>
        <v>0.16780393426407356</v>
      </c>
      <c r="AU72" s="97">
        <f t="shared" si="90"/>
        <v>4.7353357772823914</v>
      </c>
      <c r="AV72" s="97">
        <f t="shared" si="91"/>
        <v>82.833329405367181</v>
      </c>
      <c r="AW72" s="98">
        <f t="shared" si="92"/>
        <v>5.7167034227354932E-2</v>
      </c>
      <c r="AX72" s="94">
        <v>32506.29</v>
      </c>
      <c r="AY72" s="97">
        <v>1.29504</v>
      </c>
      <c r="AZ72" s="97">
        <v>0.23703146999999999</v>
      </c>
      <c r="BA72" s="97">
        <v>1.967444E-9</v>
      </c>
      <c r="BB72" s="97">
        <v>7.6863800000000005E-9</v>
      </c>
      <c r="BC72" s="94">
        <v>59071.17</v>
      </c>
      <c r="BD72" s="94">
        <v>60157.217499999999</v>
      </c>
      <c r="BE72" s="94">
        <v>79673.850000000006</v>
      </c>
      <c r="BF72" s="94">
        <v>16466.78</v>
      </c>
      <c r="BG72" s="94">
        <v>17004.66</v>
      </c>
      <c r="BH72" s="94">
        <v>18772.400000000001</v>
      </c>
      <c r="BI72" s="94">
        <v>84837.19</v>
      </c>
      <c r="BJ72" s="94">
        <v>99693.49</v>
      </c>
      <c r="BK72" s="94">
        <v>121055.4</v>
      </c>
      <c r="BL72" s="94">
        <v>15599.51</v>
      </c>
      <c r="BM72" s="94">
        <v>13841.7</v>
      </c>
      <c r="BN72" s="94">
        <v>14751.02</v>
      </c>
      <c r="BO72" s="94">
        <v>45537.66</v>
      </c>
      <c r="BP72" s="94">
        <v>42088.99</v>
      </c>
      <c r="BQ72" s="94">
        <v>67836.69</v>
      </c>
      <c r="BR72" s="94">
        <v>18425.13</v>
      </c>
      <c r="BS72" s="94">
        <v>18495.87</v>
      </c>
      <c r="BT72" s="94">
        <v>23260.94</v>
      </c>
      <c r="BU72" s="94">
        <v>10088.39</v>
      </c>
      <c r="BV72" s="94">
        <v>9245.991</v>
      </c>
      <c r="BW72" s="94">
        <v>14040.05</v>
      </c>
      <c r="BX72" s="94">
        <v>9268.2990000000009</v>
      </c>
      <c r="BY72" s="94">
        <v>9956.2510000000002</v>
      </c>
      <c r="BZ72" s="94">
        <v>11860.67</v>
      </c>
      <c r="CA72" s="94">
        <v>7290.9690000000001</v>
      </c>
      <c r="CB72" s="94">
        <v>7611.0150000000003</v>
      </c>
      <c r="CC72" s="94">
        <v>7645.9960000000001</v>
      </c>
      <c r="CD72" s="94">
        <v>6598.9009999999998</v>
      </c>
      <c r="CE72" s="95">
        <f t="shared" si="93"/>
        <v>32098.444891874748</v>
      </c>
      <c r="CF72" s="95">
        <f t="shared" si="94"/>
        <v>32506.292839285721</v>
      </c>
      <c r="CG72" s="96">
        <f t="shared" si="95"/>
        <v>0.98745326175988712</v>
      </c>
      <c r="CH72" s="97">
        <f t="shared" si="96"/>
        <v>27772.43447295071</v>
      </c>
      <c r="CI72" s="97">
        <f t="shared" si="97"/>
        <v>41857.679583333331</v>
      </c>
      <c r="CJ72" s="98">
        <f t="shared" si="98"/>
        <v>0.66349675255312024</v>
      </c>
      <c r="CK72" s="97">
        <f t="shared" si="99"/>
        <v>49096.373720260344</v>
      </c>
      <c r="CL72" s="97">
        <f t="shared" si="100"/>
        <v>58296.385000000002</v>
      </c>
      <c r="CM72" s="98">
        <f t="shared" si="101"/>
        <v>0.84218556125324651</v>
      </c>
      <c r="CN72" s="97">
        <f t="shared" si="102"/>
        <v>19591.58436095867</v>
      </c>
      <c r="CO72" s="97">
        <f t="shared" si="103"/>
        <v>35940.879999999997</v>
      </c>
      <c r="CP72" s="98">
        <f t="shared" si="104"/>
        <v>0.5451058616527662</v>
      </c>
      <c r="CQ72" s="97">
        <f t="shared" si="105"/>
        <v>1875.2595395668718</v>
      </c>
      <c r="CR72" s="97">
        <f t="shared" si="106"/>
        <v>10743.275166666666</v>
      </c>
      <c r="CS72" s="98">
        <f t="shared" si="107"/>
        <v>0.17455194160764587</v>
      </c>
      <c r="CT72" s="97">
        <f t="shared" si="108"/>
        <v>485.57852848011805</v>
      </c>
      <c r="CU72" s="97">
        <f t="shared" si="109"/>
        <v>7286.7202500000003</v>
      </c>
      <c r="CV72" s="115">
        <f t="shared" si="110"/>
        <v>6.6638832262034223E-2</v>
      </c>
      <c r="CW72" s="63"/>
      <c r="CX72" s="63"/>
      <c r="CY72" s="63"/>
      <c r="CZ72" s="63"/>
      <c r="DA72" s="63"/>
      <c r="DB72" s="63"/>
    </row>
    <row r="73" spans="1:106" x14ac:dyDescent="0.2">
      <c r="A73" s="62" t="s">
        <v>194</v>
      </c>
      <c r="B73" s="62" t="s">
        <v>196</v>
      </c>
      <c r="C73" s="63" t="s">
        <v>195</v>
      </c>
      <c r="D73" s="94">
        <v>14.209268094120301</v>
      </c>
      <c r="E73" s="94">
        <v>14.7469682953471</v>
      </c>
      <c r="F73" s="94">
        <v>13.762273579165701</v>
      </c>
      <c r="G73" s="94">
        <v>6.2631512885351803</v>
      </c>
      <c r="H73" s="94">
        <v>5.5943927734166596</v>
      </c>
      <c r="I73" s="94">
        <v>4.5103404790606003</v>
      </c>
      <c r="J73" s="94">
        <v>6.7296721500252197</v>
      </c>
      <c r="K73" s="94">
        <v>7.7575779630407702</v>
      </c>
      <c r="L73" s="94">
        <v>8.9364967705078602</v>
      </c>
      <c r="M73" s="94">
        <v>4.5091884090293401</v>
      </c>
      <c r="N73" s="94">
        <v>5.0116799778369101</v>
      </c>
      <c r="O73" s="94">
        <v>4.8121719740173301</v>
      </c>
      <c r="P73" s="94">
        <v>23.5747837654588</v>
      </c>
      <c r="Q73" s="94">
        <v>23.1314880472878</v>
      </c>
      <c r="R73" s="94">
        <v>26.975235723230799</v>
      </c>
      <c r="S73" s="94">
        <v>5.2380009889467702</v>
      </c>
      <c r="T73" s="94">
        <v>4.9525411312800101</v>
      </c>
      <c r="U73" s="94">
        <v>6.9498306339099196</v>
      </c>
      <c r="V73" s="94">
        <v>4.5012721976259096</v>
      </c>
      <c r="W73" s="94">
        <v>4.8528223607001797</v>
      </c>
      <c r="X73" s="94">
        <v>5.7497414878388398</v>
      </c>
      <c r="Y73" s="94">
        <v>3.59988984721056</v>
      </c>
      <c r="Z73" s="94">
        <v>3.0260061906558602</v>
      </c>
      <c r="AA73" s="94">
        <v>3.7714787325515502</v>
      </c>
      <c r="AB73" s="94">
        <v>9.1907130624436508</v>
      </c>
      <c r="AC73" s="94">
        <v>9.3582739190854696</v>
      </c>
      <c r="AD73" s="94">
        <v>10.1309397631832</v>
      </c>
      <c r="AE73" s="94">
        <v>8.5046087660394107</v>
      </c>
      <c r="AF73" s="95">
        <f t="shared" si="75"/>
        <v>6.3658642245787185</v>
      </c>
      <c r="AG73" s="95">
        <f t="shared" si="76"/>
        <v>8.9411002989839883</v>
      </c>
      <c r="AH73" s="96">
        <f t="shared" si="77"/>
        <v>0.71197772217163202</v>
      </c>
      <c r="AI73" s="97">
        <f t="shared" si="78"/>
        <v>4.8533907910690752</v>
      </c>
      <c r="AJ73" s="97">
        <f t="shared" si="79"/>
        <v>9.8477324182742567</v>
      </c>
      <c r="AK73" s="98">
        <f t="shared" si="80"/>
        <v>0.49284348771121428</v>
      </c>
      <c r="AL73" s="97">
        <f t="shared" si="81"/>
        <v>1.8077811007310247</v>
      </c>
      <c r="AM73" s="97">
        <f t="shared" si="82"/>
        <v>6.2927978740762391</v>
      </c>
      <c r="AN73" s="98">
        <f t="shared" si="83"/>
        <v>0.28727779549035659</v>
      </c>
      <c r="AO73" s="97">
        <f t="shared" si="84"/>
        <v>10.430675770493322</v>
      </c>
      <c r="AP73" s="97">
        <f t="shared" si="85"/>
        <v>15.136980048352351</v>
      </c>
      <c r="AQ73" s="98">
        <f t="shared" si="86"/>
        <v>0.68908565230147689</v>
      </c>
      <c r="AR73" s="97">
        <f t="shared" si="87"/>
        <v>0.98239945656865824</v>
      </c>
      <c r="AS73" s="97">
        <f t="shared" si="88"/>
        <v>4.250201802763816</v>
      </c>
      <c r="AT73" s="98">
        <f t="shared" si="89"/>
        <v>0.2311418380016273</v>
      </c>
      <c r="AU73" s="97">
        <f t="shared" si="90"/>
        <v>0.66792908851648791</v>
      </c>
      <c r="AV73" s="97">
        <f t="shared" si="91"/>
        <v>9.2961338776879323</v>
      </c>
      <c r="AW73" s="98">
        <f t="shared" si="92"/>
        <v>7.1850201094845939E-2</v>
      </c>
      <c r="AX73" s="94">
        <v>984.07330000000002</v>
      </c>
      <c r="AY73" s="97">
        <v>1.448283</v>
      </c>
      <c r="AZ73" s="97">
        <v>0.19895499999999999</v>
      </c>
      <c r="BA73" s="97">
        <v>8.0225799999999995E-15</v>
      </c>
      <c r="BB73" s="97">
        <v>5.3637939999999998E-14</v>
      </c>
      <c r="BC73" s="94">
        <v>1777.229</v>
      </c>
      <c r="BD73" s="94">
        <v>1857.5737099999999</v>
      </c>
      <c r="BE73" s="94">
        <v>2029.57</v>
      </c>
      <c r="BF73" s="94">
        <v>529.90599999999995</v>
      </c>
      <c r="BG73" s="94">
        <v>479.80500000000001</v>
      </c>
      <c r="BH73" s="94">
        <v>395.23259999999999</v>
      </c>
      <c r="BI73" s="94">
        <v>1008.643</v>
      </c>
      <c r="BJ73" s="94">
        <v>1256.925</v>
      </c>
      <c r="BK73" s="94">
        <v>1548.87</v>
      </c>
      <c r="BL73" s="94">
        <v>385.42</v>
      </c>
      <c r="BM73" s="94">
        <v>427.32679999999999</v>
      </c>
      <c r="BN73" s="94">
        <v>400.8544</v>
      </c>
      <c r="BO73" s="94">
        <v>2657.9340000000002</v>
      </c>
      <c r="BP73" s="94">
        <v>2550.4450000000002</v>
      </c>
      <c r="BQ73" s="94">
        <v>3392.297</v>
      </c>
      <c r="BR73" s="94">
        <v>463.28039999999999</v>
      </c>
      <c r="BS73" s="94">
        <v>439.5883</v>
      </c>
      <c r="BT73" s="94">
        <v>591.92439999999999</v>
      </c>
      <c r="BU73" s="94">
        <v>444.1035</v>
      </c>
      <c r="BV73" s="94">
        <v>480.11239999999998</v>
      </c>
      <c r="BW73" s="94">
        <v>562.04409999999996</v>
      </c>
      <c r="BX73" s="94">
        <v>319.47410000000002</v>
      </c>
      <c r="BY73" s="94">
        <v>272.87810000000002</v>
      </c>
      <c r="BZ73" s="94">
        <v>341.02109999999999</v>
      </c>
      <c r="CA73" s="94">
        <v>721.79790000000003</v>
      </c>
      <c r="CB73" s="94">
        <v>738.40070000000003</v>
      </c>
      <c r="CC73" s="94">
        <v>817.73659999999995</v>
      </c>
      <c r="CD73" s="94">
        <v>663.66089999999997</v>
      </c>
      <c r="CE73" s="95">
        <f t="shared" si="93"/>
        <v>834.78695424882108</v>
      </c>
      <c r="CF73" s="95">
        <f t="shared" si="94"/>
        <v>984.07335750000004</v>
      </c>
      <c r="CG73" s="96">
        <f t="shared" si="95"/>
        <v>0.84829748502648705</v>
      </c>
      <c r="CH73" s="97">
        <f t="shared" si="96"/>
        <v>783.10840772516997</v>
      </c>
      <c r="CI73" s="97">
        <f t="shared" si="97"/>
        <v>1178.2193850000001</v>
      </c>
      <c r="CJ73" s="98">
        <f t="shared" si="98"/>
        <v>0.66465415328841315</v>
      </c>
      <c r="CK73" s="97">
        <f t="shared" si="99"/>
        <v>504.88231399317061</v>
      </c>
      <c r="CL73" s="97">
        <f t="shared" si="100"/>
        <v>838.00653333333332</v>
      </c>
      <c r="CM73" s="98">
        <f t="shared" si="101"/>
        <v>0.60248016442652708</v>
      </c>
      <c r="CN73" s="97">
        <f t="shared" si="102"/>
        <v>1330.329795370352</v>
      </c>
      <c r="CO73" s="97">
        <f t="shared" si="103"/>
        <v>1682.5781833333333</v>
      </c>
      <c r="CP73" s="98">
        <f t="shared" si="104"/>
        <v>0.79064961649202736</v>
      </c>
      <c r="CQ73" s="97">
        <f t="shared" si="105"/>
        <v>110.16357833237694</v>
      </c>
      <c r="CR73" s="97">
        <f t="shared" si="106"/>
        <v>403.27221666666657</v>
      </c>
      <c r="CS73" s="98">
        <f t="shared" si="107"/>
        <v>0.27317423263858281</v>
      </c>
      <c r="CT73" s="97">
        <f t="shared" si="108"/>
        <v>63.560562954994602</v>
      </c>
      <c r="CU73" s="97">
        <f t="shared" si="109"/>
        <v>735.39902499999994</v>
      </c>
      <c r="CV73" s="115">
        <f t="shared" si="110"/>
        <v>8.6430034300078937E-2</v>
      </c>
      <c r="CW73" s="63"/>
      <c r="CX73" s="63"/>
      <c r="CY73" s="63"/>
      <c r="CZ73" s="63"/>
      <c r="DA73" s="63"/>
      <c r="DB73" s="63"/>
    </row>
    <row r="74" spans="1:106" x14ac:dyDescent="0.2">
      <c r="A74" s="62" t="s">
        <v>137</v>
      </c>
      <c r="B74" s="62" t="s">
        <v>139</v>
      </c>
      <c r="C74" s="63" t="s">
        <v>138</v>
      </c>
      <c r="D74" s="94">
        <v>538.664659372247</v>
      </c>
      <c r="E74" s="94">
        <v>521.81965273304104</v>
      </c>
      <c r="F74" s="94">
        <v>636.127782466702</v>
      </c>
      <c r="G74" s="94">
        <v>183.75631985957699</v>
      </c>
      <c r="H74" s="94">
        <v>188.84169213391701</v>
      </c>
      <c r="I74" s="94">
        <v>206.29531648134</v>
      </c>
      <c r="J74" s="94">
        <v>687.05691132488198</v>
      </c>
      <c r="K74" s="94">
        <v>797.54559296151604</v>
      </c>
      <c r="L74" s="94">
        <v>941.58930372303701</v>
      </c>
      <c r="M74" s="94">
        <v>198.89560145974701</v>
      </c>
      <c r="N74" s="94">
        <v>178.588128768193</v>
      </c>
      <c r="O74" s="94">
        <v>191.650266967221</v>
      </c>
      <c r="P74" s="94">
        <v>493.36217618197202</v>
      </c>
      <c r="Q74" s="94">
        <v>435.23454335213302</v>
      </c>
      <c r="R74" s="94">
        <v>642.74455192887001</v>
      </c>
      <c r="S74" s="94">
        <v>221.76335056997601</v>
      </c>
      <c r="T74" s="94">
        <v>210.74593710019201</v>
      </c>
      <c r="U74" s="94">
        <v>302.76528131283601</v>
      </c>
      <c r="V74" s="94">
        <v>99.282155758018206</v>
      </c>
      <c r="W74" s="94">
        <v>87.506653656625105</v>
      </c>
      <c r="X74" s="94">
        <v>168.560388914095</v>
      </c>
      <c r="Y74" s="94">
        <v>90.709258472254504</v>
      </c>
      <c r="Z74" s="94">
        <v>105.59426476681899</v>
      </c>
      <c r="AA74" s="94">
        <v>125.026544118784</v>
      </c>
      <c r="AB74" s="94">
        <v>66.404609236606902</v>
      </c>
      <c r="AC74" s="94">
        <v>46.547534075603203</v>
      </c>
      <c r="AD74" s="94">
        <v>48.554607810693803</v>
      </c>
      <c r="AE74" s="94">
        <v>44.411035688124102</v>
      </c>
      <c r="AF74" s="95">
        <f t="shared" si="75"/>
        <v>254.50767415743678</v>
      </c>
      <c r="AG74" s="95">
        <f t="shared" si="76"/>
        <v>302.14443289982233</v>
      </c>
      <c r="AH74" s="96">
        <f t="shared" si="77"/>
        <v>0.84233779095251515</v>
      </c>
      <c r="AI74" s="97">
        <f t="shared" si="78"/>
        <v>207.89986043939948</v>
      </c>
      <c r="AJ74" s="97">
        <f t="shared" si="79"/>
        <v>379.25090384113736</v>
      </c>
      <c r="AK74" s="98">
        <f t="shared" si="80"/>
        <v>0.5481855371569152</v>
      </c>
      <c r="AL74" s="97">
        <f t="shared" si="81"/>
        <v>348.58862500911556</v>
      </c>
      <c r="AM74" s="97">
        <f t="shared" si="82"/>
        <v>499.22096753409937</v>
      </c>
      <c r="AN74" s="98">
        <f t="shared" si="83"/>
        <v>0.69826519252780617</v>
      </c>
      <c r="AO74" s="97">
        <f t="shared" si="84"/>
        <v>169.98202668371201</v>
      </c>
      <c r="AP74" s="97">
        <f t="shared" si="85"/>
        <v>384.43597340766314</v>
      </c>
      <c r="AQ74" s="98">
        <f t="shared" si="86"/>
        <v>0.44215952315019141</v>
      </c>
      <c r="AR74" s="97">
        <f t="shared" si="87"/>
        <v>30.401039084774773</v>
      </c>
      <c r="AS74" s="97">
        <f t="shared" si="88"/>
        <v>112.77987761443266</v>
      </c>
      <c r="AT74" s="98">
        <f t="shared" si="89"/>
        <v>0.26956084478747733</v>
      </c>
      <c r="AU74" s="97">
        <f t="shared" si="90"/>
        <v>10.092924182152313</v>
      </c>
      <c r="AV74" s="97">
        <f t="shared" si="91"/>
        <v>51.479446702757002</v>
      </c>
      <c r="AW74" s="98">
        <f t="shared" si="92"/>
        <v>0.19605735548070261</v>
      </c>
      <c r="AX74" s="94">
        <v>32391.64</v>
      </c>
      <c r="AY74" s="97">
        <v>1.4981789999999999</v>
      </c>
      <c r="AZ74" s="97">
        <v>0.25095310999999998</v>
      </c>
      <c r="BA74" s="97">
        <v>5.2950979999999999E-11</v>
      </c>
      <c r="BB74" s="97">
        <v>2.4480420000000002E-10</v>
      </c>
      <c r="BC74" s="94">
        <v>58254.01</v>
      </c>
      <c r="BD74" s="94">
        <v>56832.859530000002</v>
      </c>
      <c r="BE74" s="94">
        <v>81113.67</v>
      </c>
      <c r="BF74" s="94">
        <v>13442.62</v>
      </c>
      <c r="BG74" s="94">
        <v>14003.79</v>
      </c>
      <c r="BH74" s="94">
        <v>15630.34</v>
      </c>
      <c r="BI74" s="94">
        <v>89037.28</v>
      </c>
      <c r="BJ74" s="94">
        <v>111731.2</v>
      </c>
      <c r="BK74" s="94">
        <v>141105.9</v>
      </c>
      <c r="BL74" s="94">
        <v>14699.31</v>
      </c>
      <c r="BM74" s="94">
        <v>13166.34</v>
      </c>
      <c r="BN74" s="94">
        <v>13803.55</v>
      </c>
      <c r="BO74" s="94">
        <v>48094.8</v>
      </c>
      <c r="BP74" s="94">
        <v>41492.68</v>
      </c>
      <c r="BQ74" s="94">
        <v>69888.03</v>
      </c>
      <c r="BR74" s="94">
        <v>16959.14</v>
      </c>
      <c r="BS74" s="94">
        <v>16173.84</v>
      </c>
      <c r="BT74" s="94">
        <v>22296.36</v>
      </c>
      <c r="BU74" s="94">
        <v>8469.4629999999997</v>
      </c>
      <c r="BV74" s="94">
        <v>7485.5789999999997</v>
      </c>
      <c r="BW74" s="94">
        <v>14246.67</v>
      </c>
      <c r="BX74" s="94">
        <v>6960.3940000000002</v>
      </c>
      <c r="BY74" s="94">
        <v>8233.3189999999995</v>
      </c>
      <c r="BZ74" s="94">
        <v>9774.7939999999999</v>
      </c>
      <c r="CA74" s="94">
        <v>4509.2089999999998</v>
      </c>
      <c r="CB74" s="94">
        <v>3175.6219999999998</v>
      </c>
      <c r="CC74" s="94">
        <v>3388.6750000000002</v>
      </c>
      <c r="CD74" s="94">
        <v>2996.53</v>
      </c>
      <c r="CE74" s="95">
        <f t="shared" si="93"/>
        <v>36467.683188733892</v>
      </c>
      <c r="CF74" s="95">
        <f t="shared" si="94"/>
        <v>32391.641947500008</v>
      </c>
      <c r="CG74" s="96">
        <f t="shared" si="95"/>
        <v>1.1258362032971432</v>
      </c>
      <c r="CH74" s="97">
        <f t="shared" si="96"/>
        <v>29263.555988678367</v>
      </c>
      <c r="CI74" s="97">
        <f t="shared" si="97"/>
        <v>39879.548255000002</v>
      </c>
      <c r="CJ74" s="98">
        <f t="shared" si="98"/>
        <v>0.73379858271111109</v>
      </c>
      <c r="CK74" s="97">
        <f t="shared" si="99"/>
        <v>57244.598966632992</v>
      </c>
      <c r="CL74" s="97">
        <f t="shared" si="100"/>
        <v>63923.93</v>
      </c>
      <c r="CM74" s="98">
        <f t="shared" si="101"/>
        <v>0.89551125793788011</v>
      </c>
      <c r="CN74" s="97">
        <f t="shared" si="102"/>
        <v>21298.230559294585</v>
      </c>
      <c r="CO74" s="97">
        <f t="shared" si="103"/>
        <v>35817.475000000006</v>
      </c>
      <c r="CP74" s="98">
        <f t="shared" si="104"/>
        <v>0.59463238431225485</v>
      </c>
      <c r="CQ74" s="97">
        <f t="shared" si="105"/>
        <v>2654.1420187303306</v>
      </c>
      <c r="CR74" s="97">
        <f t="shared" si="106"/>
        <v>9195.0365000000002</v>
      </c>
      <c r="CS74" s="98">
        <f t="shared" si="107"/>
        <v>0.28864942719154302</v>
      </c>
      <c r="CT74" s="97">
        <f t="shared" si="108"/>
        <v>680.28742179708684</v>
      </c>
      <c r="CU74" s="97">
        <f t="shared" si="109"/>
        <v>3517.5090000000005</v>
      </c>
      <c r="CV74" s="115">
        <f t="shared" si="110"/>
        <v>0.19340033580499347</v>
      </c>
      <c r="CW74" s="63"/>
      <c r="CX74" s="63"/>
      <c r="CY74" s="63"/>
      <c r="CZ74" s="63"/>
      <c r="DA74" s="63"/>
      <c r="DB74" s="63"/>
    </row>
    <row r="75" spans="1:106" s="100" customFormat="1" x14ac:dyDescent="0.2">
      <c r="A75" s="62" t="s">
        <v>242</v>
      </c>
      <c r="B75" s="62" t="s">
        <v>244</v>
      </c>
      <c r="C75" s="63" t="s">
        <v>243</v>
      </c>
      <c r="D75" s="94">
        <v>2696.40207208024</v>
      </c>
      <c r="E75" s="94">
        <v>2728.60357988545</v>
      </c>
      <c r="F75" s="94">
        <v>2735.7232209255098</v>
      </c>
      <c r="G75" s="94">
        <v>770.80819519900103</v>
      </c>
      <c r="H75" s="94">
        <v>782.88963137768599</v>
      </c>
      <c r="I75" s="94">
        <v>867.55366288876098</v>
      </c>
      <c r="J75" s="94">
        <v>2853.4698150643999</v>
      </c>
      <c r="K75" s="94">
        <v>3344.03960385453</v>
      </c>
      <c r="L75" s="94">
        <v>3564.7865681881199</v>
      </c>
      <c r="M75" s="94">
        <v>701.21742627590095</v>
      </c>
      <c r="N75" s="94">
        <v>629.39542517693599</v>
      </c>
      <c r="O75" s="94">
        <v>652.83355385520497</v>
      </c>
      <c r="P75" s="94">
        <v>2587.8308432649301</v>
      </c>
      <c r="Q75" s="94">
        <v>2187.4387054978702</v>
      </c>
      <c r="R75" s="94">
        <v>3198.1779746258999</v>
      </c>
      <c r="S75" s="94">
        <v>961.89945887695296</v>
      </c>
      <c r="T75" s="94">
        <v>964.28503165241398</v>
      </c>
      <c r="U75" s="94">
        <v>1267.2843208362899</v>
      </c>
      <c r="V75" s="94">
        <v>337.645840481086</v>
      </c>
      <c r="W75" s="94">
        <v>289.50052390987099</v>
      </c>
      <c r="X75" s="94">
        <v>558.36954278110102</v>
      </c>
      <c r="Y75" s="94">
        <v>295.783221916527</v>
      </c>
      <c r="Z75" s="94">
        <v>329.01439062077799</v>
      </c>
      <c r="AA75" s="94">
        <v>401.97225513695599</v>
      </c>
      <c r="AB75" s="94">
        <v>234.64151643229499</v>
      </c>
      <c r="AC75" s="94">
        <v>236.315206030892</v>
      </c>
      <c r="AD75" s="94">
        <v>201.344395293454</v>
      </c>
      <c r="AE75" s="94">
        <v>177.13623830990301</v>
      </c>
      <c r="AF75" s="95">
        <f t="shared" si="75"/>
        <v>1154.698998273072</v>
      </c>
      <c r="AG75" s="95">
        <f t="shared" si="76"/>
        <v>1305.5843650156771</v>
      </c>
      <c r="AH75" s="96">
        <f t="shared" si="77"/>
        <v>0.88443077997430419</v>
      </c>
      <c r="AI75" s="97">
        <f t="shared" si="78"/>
        <v>1048.4944044173753</v>
      </c>
      <c r="AJ75" s="97">
        <f t="shared" si="79"/>
        <v>1763.6633937261079</v>
      </c>
      <c r="AK75" s="98">
        <f t="shared" si="80"/>
        <v>0.59449802504672478</v>
      </c>
      <c r="AL75" s="97">
        <f t="shared" si="81"/>
        <v>1438.9500481523808</v>
      </c>
      <c r="AM75" s="97">
        <f t="shared" si="82"/>
        <v>1957.6237320691819</v>
      </c>
      <c r="AN75" s="98">
        <f t="shared" si="83"/>
        <v>0.73504934813567568</v>
      </c>
      <c r="AO75" s="97">
        <f t="shared" si="84"/>
        <v>936.78897562249824</v>
      </c>
      <c r="AP75" s="97">
        <f t="shared" si="85"/>
        <v>1861.1527224590598</v>
      </c>
      <c r="AQ75" s="98">
        <f t="shared" si="86"/>
        <v>0.50333804653320435</v>
      </c>
      <c r="AR75" s="97">
        <f t="shared" si="87"/>
        <v>101.20306235358862</v>
      </c>
      <c r="AS75" s="97">
        <f t="shared" si="88"/>
        <v>368.71429580771979</v>
      </c>
      <c r="AT75" s="98">
        <f t="shared" si="89"/>
        <v>0.27447555873007112</v>
      </c>
      <c r="AU75" s="97">
        <f t="shared" si="90"/>
        <v>28.474402559779463</v>
      </c>
      <c r="AV75" s="97">
        <f t="shared" si="91"/>
        <v>212.359339016636</v>
      </c>
      <c r="AW75" s="98">
        <f t="shared" si="92"/>
        <v>0.13408594456751821</v>
      </c>
      <c r="AX75" s="94">
        <v>84971.91</v>
      </c>
      <c r="AY75" s="97">
        <v>1.6226929999999999</v>
      </c>
      <c r="AZ75" s="97">
        <v>0.25914124999999999</v>
      </c>
      <c r="BA75" s="97">
        <v>1.764662E-12</v>
      </c>
      <c r="BB75" s="97">
        <v>9.455065E-12</v>
      </c>
      <c r="BC75" s="94">
        <v>176825.1</v>
      </c>
      <c r="BD75" s="94">
        <v>180206.89</v>
      </c>
      <c r="BE75" s="94">
        <v>211530.8</v>
      </c>
      <c r="BF75" s="94">
        <v>34193.21</v>
      </c>
      <c r="BG75" s="94">
        <v>35204.65</v>
      </c>
      <c r="BH75" s="94">
        <v>39859.089999999997</v>
      </c>
      <c r="BI75" s="94">
        <v>224235.5</v>
      </c>
      <c r="BJ75" s="94">
        <v>284080.90000000002</v>
      </c>
      <c r="BK75" s="94">
        <v>323943.3</v>
      </c>
      <c r="BL75" s="94">
        <v>31425.07</v>
      </c>
      <c r="BM75" s="94">
        <v>28137.67</v>
      </c>
      <c r="BN75" s="94">
        <v>28512.52</v>
      </c>
      <c r="BO75" s="94">
        <v>152974.79999999999</v>
      </c>
      <c r="BP75" s="94">
        <v>126455</v>
      </c>
      <c r="BQ75" s="94">
        <v>210872</v>
      </c>
      <c r="BR75" s="94">
        <v>44606.239999999998</v>
      </c>
      <c r="BS75" s="94">
        <v>44875.69</v>
      </c>
      <c r="BT75" s="94">
        <v>56591.83</v>
      </c>
      <c r="BU75" s="94">
        <v>17466.18</v>
      </c>
      <c r="BV75" s="94">
        <v>15017.08</v>
      </c>
      <c r="BW75" s="94">
        <v>28617.48</v>
      </c>
      <c r="BX75" s="94">
        <v>13762.83</v>
      </c>
      <c r="BY75" s="94">
        <v>15556.12</v>
      </c>
      <c r="BZ75" s="94">
        <v>19056.95</v>
      </c>
      <c r="CA75" s="94">
        <v>9661.8189999999995</v>
      </c>
      <c r="CB75" s="94">
        <v>9776.3259999999991</v>
      </c>
      <c r="CC75" s="94">
        <v>8521.0059999999994</v>
      </c>
      <c r="CD75" s="94">
        <v>7247.4790000000003</v>
      </c>
      <c r="CE75" s="95">
        <f t="shared" si="93"/>
        <v>94742.615381312426</v>
      </c>
      <c r="CF75" s="95">
        <f t="shared" si="94"/>
        <v>84971.911785714314</v>
      </c>
      <c r="CG75" s="96">
        <f t="shared" si="95"/>
        <v>1.1149874516209342</v>
      </c>
      <c r="CH75" s="97">
        <f t="shared" si="96"/>
        <v>84747.792813577777</v>
      </c>
      <c r="CI75" s="97">
        <f t="shared" si="97"/>
        <v>112969.95666666667</v>
      </c>
      <c r="CJ75" s="98">
        <f t="shared" si="98"/>
        <v>0.7501799178664621</v>
      </c>
      <c r="CK75" s="97">
        <f t="shared" si="99"/>
        <v>139531.78826432393</v>
      </c>
      <c r="CL75" s="97">
        <f t="shared" si="100"/>
        <v>153389.16</v>
      </c>
      <c r="CM75" s="98">
        <f t="shared" si="101"/>
        <v>0.90965872858501817</v>
      </c>
      <c r="CN75" s="97">
        <f t="shared" si="102"/>
        <v>68658.129947079608</v>
      </c>
      <c r="CO75" s="97">
        <f t="shared" si="103"/>
        <v>106062.59333333332</v>
      </c>
      <c r="CP75" s="98">
        <f t="shared" si="104"/>
        <v>0.6473359531319488</v>
      </c>
      <c r="CQ75" s="97">
        <f t="shared" si="105"/>
        <v>5414.6754009217102</v>
      </c>
      <c r="CR75" s="97">
        <f t="shared" si="106"/>
        <v>18246.106666666667</v>
      </c>
      <c r="CS75" s="98">
        <f t="shared" si="107"/>
        <v>0.2967578508577744</v>
      </c>
      <c r="CT75" s="97">
        <f t="shared" si="108"/>
        <v>1180.9731249113956</v>
      </c>
      <c r="CU75" s="97">
        <f t="shared" si="109"/>
        <v>8801.6574999999993</v>
      </c>
      <c r="CV75" s="115">
        <f t="shared" si="110"/>
        <v>0.13417621907139601</v>
      </c>
      <c r="CW75" s="63"/>
      <c r="CX75" s="63"/>
      <c r="CY75" s="63"/>
      <c r="CZ75" s="63"/>
      <c r="DA75" s="63"/>
      <c r="DB75" s="63"/>
    </row>
    <row r="76" spans="1:106" s="100" customFormat="1" x14ac:dyDescent="0.2">
      <c r="A76" s="62" t="s">
        <v>221</v>
      </c>
      <c r="B76" s="62" t="s">
        <v>223</v>
      </c>
      <c r="C76" s="63" t="s">
        <v>222</v>
      </c>
      <c r="D76" s="94">
        <v>747.31264333780302</v>
      </c>
      <c r="E76" s="94">
        <v>749.36428019533298</v>
      </c>
      <c r="F76" s="94">
        <v>668.90928637556499</v>
      </c>
      <c r="G76" s="94">
        <v>198.54726590917701</v>
      </c>
      <c r="H76" s="94">
        <v>202.173969673165</v>
      </c>
      <c r="I76" s="94">
        <v>190.02081583734201</v>
      </c>
      <c r="J76" s="94">
        <v>586.93820878064105</v>
      </c>
      <c r="K76" s="94">
        <v>610.270434905873</v>
      </c>
      <c r="L76" s="94">
        <v>604.11780627145299</v>
      </c>
      <c r="M76" s="94">
        <v>182.30076035368401</v>
      </c>
      <c r="N76" s="94">
        <v>182.284751299981</v>
      </c>
      <c r="O76" s="94">
        <v>176.734916947925</v>
      </c>
      <c r="P76" s="94">
        <v>884.73107266140198</v>
      </c>
      <c r="Q76" s="94">
        <v>853.92891716241104</v>
      </c>
      <c r="R76" s="94">
        <v>742.73492978944898</v>
      </c>
      <c r="S76" s="94">
        <v>160.43170232655399</v>
      </c>
      <c r="T76" s="94">
        <v>165.54361921243401</v>
      </c>
      <c r="U76" s="94">
        <v>200.26441131160601</v>
      </c>
      <c r="V76" s="94">
        <v>228.98231575050599</v>
      </c>
      <c r="W76" s="94">
        <v>236.027430390418</v>
      </c>
      <c r="X76" s="94">
        <v>270.762008127537</v>
      </c>
      <c r="Y76" s="94">
        <v>151.81478501554199</v>
      </c>
      <c r="Z76" s="94">
        <v>147.72515188384699</v>
      </c>
      <c r="AA76" s="94">
        <v>169.68677669931699</v>
      </c>
      <c r="AB76" s="94">
        <v>201.32436334535501</v>
      </c>
      <c r="AC76" s="94">
        <v>244.16275262212301</v>
      </c>
      <c r="AD76" s="94">
        <v>129.14831969617401</v>
      </c>
      <c r="AE76" s="94">
        <v>131.857227550331</v>
      </c>
      <c r="AF76" s="95">
        <f t="shared" si="75"/>
        <v>260.0039834782466</v>
      </c>
      <c r="AG76" s="95">
        <f t="shared" si="76"/>
        <v>357.78931869403385</v>
      </c>
      <c r="AH76" s="96">
        <f t="shared" si="77"/>
        <v>0.72669576729480545</v>
      </c>
      <c r="AI76" s="97">
        <f t="shared" si="78"/>
        <v>289.01267744627268</v>
      </c>
      <c r="AJ76" s="97">
        <f t="shared" si="79"/>
        <v>459.38804355473081</v>
      </c>
      <c r="AK76" s="98">
        <f t="shared" si="80"/>
        <v>0.62912537995090445</v>
      </c>
      <c r="AL76" s="97">
        <f t="shared" si="81"/>
        <v>230.18061786962349</v>
      </c>
      <c r="AM76" s="97">
        <f t="shared" si="82"/>
        <v>390.44114642659275</v>
      </c>
      <c r="AN76" s="98">
        <f t="shared" si="83"/>
        <v>0.58953985761052463</v>
      </c>
      <c r="AO76" s="97">
        <f t="shared" si="84"/>
        <v>360.33410349910963</v>
      </c>
      <c r="AP76" s="97">
        <f t="shared" si="85"/>
        <v>501.27244207730934</v>
      </c>
      <c r="AQ76" s="98">
        <f t="shared" si="86"/>
        <v>0.71883884541080889</v>
      </c>
      <c r="AR76" s="97">
        <f t="shared" si="87"/>
        <v>51.214088380208814</v>
      </c>
      <c r="AS76" s="97">
        <f t="shared" si="88"/>
        <v>200.83307797786119</v>
      </c>
      <c r="AT76" s="98">
        <f t="shared" si="89"/>
        <v>0.25500823318484611</v>
      </c>
      <c r="AU76" s="97">
        <f t="shared" si="90"/>
        <v>56.064234553569236</v>
      </c>
      <c r="AV76" s="97">
        <f t="shared" si="91"/>
        <v>176.62316580349577</v>
      </c>
      <c r="AW76" s="98">
        <f t="shared" si="92"/>
        <v>0.31742288333764879</v>
      </c>
      <c r="AX76" s="94">
        <v>39047.5</v>
      </c>
      <c r="AY76" s="97">
        <v>1.936463</v>
      </c>
      <c r="AZ76" s="97">
        <v>0.19474617</v>
      </c>
      <c r="BA76" s="97">
        <v>2.6108060000000001E-26</v>
      </c>
      <c r="BB76" s="97">
        <v>4.0847800000000002E-25</v>
      </c>
      <c r="BC76" s="94">
        <v>86731.199999999997</v>
      </c>
      <c r="BD76" s="94">
        <v>87586.612659999999</v>
      </c>
      <c r="BE76" s="94">
        <v>91534.03</v>
      </c>
      <c r="BF76" s="94">
        <v>15587.31</v>
      </c>
      <c r="BG76" s="94">
        <v>16089.35</v>
      </c>
      <c r="BH76" s="94">
        <v>15450.62</v>
      </c>
      <c r="BI76" s="94">
        <v>81627.63</v>
      </c>
      <c r="BJ76" s="94">
        <v>91750.16</v>
      </c>
      <c r="BK76" s="94">
        <v>97156.27</v>
      </c>
      <c r="BL76" s="94">
        <v>14458.58</v>
      </c>
      <c r="BM76" s="94">
        <v>14422.1</v>
      </c>
      <c r="BN76" s="94">
        <v>13660.58</v>
      </c>
      <c r="BO76" s="94">
        <v>92556.99</v>
      </c>
      <c r="BP76" s="94">
        <v>87364.6</v>
      </c>
      <c r="BQ76" s="94">
        <v>86669.03</v>
      </c>
      <c r="BR76" s="94">
        <v>13166.49</v>
      </c>
      <c r="BS76" s="94">
        <v>13634.27</v>
      </c>
      <c r="BT76" s="94">
        <v>15826.95</v>
      </c>
      <c r="BU76" s="94">
        <v>20962.95</v>
      </c>
      <c r="BV76" s="94">
        <v>21667.68</v>
      </c>
      <c r="BW76" s="94">
        <v>24559.03</v>
      </c>
      <c r="BX76" s="94">
        <v>12501.5</v>
      </c>
      <c r="BY76" s="94">
        <v>12361.03</v>
      </c>
      <c r="BZ76" s="94">
        <v>14237.02</v>
      </c>
      <c r="CA76" s="94">
        <v>14671.15</v>
      </c>
      <c r="CB76" s="94">
        <v>17876.28</v>
      </c>
      <c r="CC76" s="94">
        <v>9672.8369999999995</v>
      </c>
      <c r="CD76" s="94">
        <v>9547.6669999999995</v>
      </c>
      <c r="CE76" s="95">
        <f t="shared" si="93"/>
        <v>35386.294516536153</v>
      </c>
      <c r="CF76" s="95">
        <f t="shared" si="94"/>
        <v>39047.497023571421</v>
      </c>
      <c r="CG76" s="96">
        <f t="shared" si="95"/>
        <v>0.906237203761738</v>
      </c>
      <c r="CH76" s="97">
        <f t="shared" si="96"/>
        <v>39966.883683218424</v>
      </c>
      <c r="CI76" s="97">
        <f t="shared" si="97"/>
        <v>52163.187109999992</v>
      </c>
      <c r="CJ76" s="98">
        <f t="shared" si="98"/>
        <v>0.76618945078907064</v>
      </c>
      <c r="CK76" s="97">
        <f t="shared" si="99"/>
        <v>41924.063712545336</v>
      </c>
      <c r="CL76" s="97">
        <f t="shared" si="100"/>
        <v>52179.22</v>
      </c>
      <c r="CM76" s="98">
        <f t="shared" si="101"/>
        <v>0.803462828929703</v>
      </c>
      <c r="CN76" s="97">
        <f t="shared" si="102"/>
        <v>40950.303249552839</v>
      </c>
      <c r="CO76" s="97">
        <f t="shared" si="103"/>
        <v>51536.388333333336</v>
      </c>
      <c r="CP76" s="98">
        <f t="shared" si="104"/>
        <v>0.79459008622586191</v>
      </c>
      <c r="CQ76" s="97">
        <f t="shared" si="105"/>
        <v>5309.5296743324334</v>
      </c>
      <c r="CR76" s="97">
        <f t="shared" si="106"/>
        <v>17714.868333333336</v>
      </c>
      <c r="CS76" s="98">
        <f t="shared" si="107"/>
        <v>0.29972165609279244</v>
      </c>
      <c r="CT76" s="97">
        <f t="shared" si="108"/>
        <v>4063.9062520055331</v>
      </c>
      <c r="CU76" s="97">
        <f t="shared" si="109"/>
        <v>12941.9835</v>
      </c>
      <c r="CV76" s="115">
        <f t="shared" si="110"/>
        <v>0.3140095374102071</v>
      </c>
      <c r="CW76" s="63"/>
      <c r="CX76" s="63"/>
      <c r="CY76" s="63"/>
      <c r="CZ76" s="63"/>
      <c r="DA76" s="63"/>
      <c r="DB76" s="63"/>
    </row>
    <row r="77" spans="1:106" x14ac:dyDescent="0.2">
      <c r="A77" s="62" t="s">
        <v>116</v>
      </c>
      <c r="B77" s="62" t="s">
        <v>118</v>
      </c>
      <c r="C77" s="63" t="s">
        <v>117</v>
      </c>
      <c r="D77" s="94">
        <v>1566.13395345616</v>
      </c>
      <c r="E77" s="94">
        <v>1612.33641878717</v>
      </c>
      <c r="F77" s="94">
        <v>1644.97254580805</v>
      </c>
      <c r="G77" s="94">
        <v>102.486609687862</v>
      </c>
      <c r="H77" s="94">
        <v>106.453045097471</v>
      </c>
      <c r="I77" s="94">
        <v>112.77260421031799</v>
      </c>
      <c r="J77" s="94">
        <v>1562.4186661752301</v>
      </c>
      <c r="K77" s="94">
        <v>1718.2561920522201</v>
      </c>
      <c r="L77" s="94">
        <v>1884.81576312893</v>
      </c>
      <c r="M77" s="94">
        <v>112.918274596236</v>
      </c>
      <c r="N77" s="94">
        <v>105.768566682981</v>
      </c>
      <c r="O77" s="94">
        <v>102.95242644589</v>
      </c>
      <c r="P77" s="94">
        <v>1282.8230325304801</v>
      </c>
      <c r="Q77" s="94">
        <v>1184.41315903228</v>
      </c>
      <c r="R77" s="94">
        <v>1297.51791708719</v>
      </c>
      <c r="S77" s="94">
        <v>92.055677101711893</v>
      </c>
      <c r="T77" s="94">
        <v>91.938212508062705</v>
      </c>
      <c r="U77" s="94">
        <v>109.67563048266101</v>
      </c>
      <c r="V77" s="94">
        <v>659.94631139292096</v>
      </c>
      <c r="W77" s="94">
        <v>663.06004729017297</v>
      </c>
      <c r="X77" s="94">
        <v>711.58998773122903</v>
      </c>
      <c r="Y77" s="94">
        <v>189.675978189315</v>
      </c>
      <c r="Z77" s="94">
        <v>196.69628675616499</v>
      </c>
      <c r="AA77" s="94">
        <v>144.08313214544501</v>
      </c>
      <c r="AB77" s="94">
        <v>359.35711909135199</v>
      </c>
      <c r="AC77" s="94">
        <v>333.83769696247202</v>
      </c>
      <c r="AD77" s="94">
        <v>61.101506397802602</v>
      </c>
      <c r="AE77" s="94">
        <v>73.011898181176306</v>
      </c>
      <c r="AF77" s="95">
        <f t="shared" si="75"/>
        <v>654.97045349097937</v>
      </c>
      <c r="AG77" s="95">
        <f t="shared" si="76"/>
        <v>645.82388067889133</v>
      </c>
      <c r="AH77" s="96">
        <f t="shared" si="77"/>
        <v>1.0141626426115942</v>
      </c>
      <c r="AI77" s="97">
        <f t="shared" si="78"/>
        <v>822.28811830952691</v>
      </c>
      <c r="AJ77" s="97">
        <f t="shared" si="79"/>
        <v>857.52586284117172</v>
      </c>
      <c r="AK77" s="98">
        <f t="shared" si="80"/>
        <v>0.95890765974696734</v>
      </c>
      <c r="AL77" s="97">
        <f t="shared" si="81"/>
        <v>890.22744840664495</v>
      </c>
      <c r="AM77" s="97">
        <f t="shared" si="82"/>
        <v>914.52164818024801</v>
      </c>
      <c r="AN77" s="98">
        <f t="shared" si="83"/>
        <v>0.97343507414838715</v>
      </c>
      <c r="AO77" s="97">
        <f t="shared" si="84"/>
        <v>634.95576392590556</v>
      </c>
      <c r="AP77" s="97">
        <f t="shared" si="85"/>
        <v>676.40393812373088</v>
      </c>
      <c r="AQ77" s="98">
        <f t="shared" si="86"/>
        <v>0.93872274855052151</v>
      </c>
      <c r="AR77" s="97">
        <f t="shared" si="87"/>
        <v>275.81975441373277</v>
      </c>
      <c r="AS77" s="97">
        <f t="shared" si="88"/>
        <v>427.50862391754134</v>
      </c>
      <c r="AT77" s="98">
        <f t="shared" si="89"/>
        <v>0.6451793928417533</v>
      </c>
      <c r="AU77" s="97">
        <f t="shared" si="90"/>
        <v>161.80189052592362</v>
      </c>
      <c r="AV77" s="97">
        <f t="shared" si="91"/>
        <v>206.82705515820075</v>
      </c>
      <c r="AW77" s="98">
        <f t="shared" si="92"/>
        <v>0.78230524726159423</v>
      </c>
      <c r="AX77" s="94">
        <v>141700.79999999999</v>
      </c>
      <c r="AY77" s="97">
        <v>3.6879979999999999</v>
      </c>
      <c r="AZ77" s="97">
        <v>0.25512246</v>
      </c>
      <c r="BA77" s="97">
        <v>6.5772349999999996E-56</v>
      </c>
      <c r="BB77" s="97">
        <v>4.242684E-54</v>
      </c>
      <c r="BC77" s="94">
        <v>336034.2</v>
      </c>
      <c r="BD77" s="94">
        <v>348403.09388</v>
      </c>
      <c r="BE77" s="94">
        <v>416155.5</v>
      </c>
      <c r="BF77" s="94">
        <v>14874.97</v>
      </c>
      <c r="BG77" s="94">
        <v>15662.21</v>
      </c>
      <c r="BH77" s="94">
        <v>16952.349999999999</v>
      </c>
      <c r="BI77" s="94">
        <v>401720.4</v>
      </c>
      <c r="BJ77" s="94">
        <v>477588.7</v>
      </c>
      <c r="BK77" s="94">
        <v>560402</v>
      </c>
      <c r="BL77" s="94">
        <v>16557.060000000001</v>
      </c>
      <c r="BM77" s="94">
        <v>15470.93</v>
      </c>
      <c r="BN77" s="94">
        <v>14711.78</v>
      </c>
      <c r="BO77" s="94">
        <v>248111.1</v>
      </c>
      <c r="BP77" s="94">
        <v>224026.1</v>
      </c>
      <c r="BQ77" s="94">
        <v>279914.3</v>
      </c>
      <c r="BR77" s="94">
        <v>13967.28</v>
      </c>
      <c r="BS77" s="94">
        <v>13999</v>
      </c>
      <c r="BT77" s="94">
        <v>16024.53</v>
      </c>
      <c r="BU77" s="94">
        <v>111696.8</v>
      </c>
      <c r="BV77" s="94">
        <v>112534.2</v>
      </c>
      <c r="BW77" s="94">
        <v>119326</v>
      </c>
      <c r="BX77" s="94">
        <v>28876.32</v>
      </c>
      <c r="BY77" s="94">
        <v>30428.33</v>
      </c>
      <c r="BZ77" s="94">
        <v>22349.4</v>
      </c>
      <c r="CA77" s="94">
        <v>48414.52</v>
      </c>
      <c r="CB77" s="94">
        <v>45187.13</v>
      </c>
      <c r="CC77" s="94">
        <v>8460.5509999999995</v>
      </c>
      <c r="CD77" s="94">
        <v>9773.9150000000009</v>
      </c>
      <c r="CE77" s="95">
        <f t="shared" si="93"/>
        <v>170751.707891383</v>
      </c>
      <c r="CF77" s="95">
        <f t="shared" si="94"/>
        <v>141700.8096385714</v>
      </c>
      <c r="CG77" s="96">
        <f t="shared" si="95"/>
        <v>1.2050157534520103</v>
      </c>
      <c r="CH77" s="97">
        <f t="shared" si="96"/>
        <v>194196.23111646809</v>
      </c>
      <c r="CI77" s="97">
        <f t="shared" si="97"/>
        <v>191347.05398</v>
      </c>
      <c r="CJ77" s="98">
        <f t="shared" si="98"/>
        <v>1.0148901019232095</v>
      </c>
      <c r="CK77" s="97">
        <f t="shared" si="99"/>
        <v>259227.52116325693</v>
      </c>
      <c r="CL77" s="97">
        <f t="shared" si="100"/>
        <v>247741.81166666668</v>
      </c>
      <c r="CM77" s="98">
        <f t="shared" si="101"/>
        <v>1.0463616109825018</v>
      </c>
      <c r="CN77" s="97">
        <f t="shared" si="102"/>
        <v>130485.84292855162</v>
      </c>
      <c r="CO77" s="97">
        <f t="shared" si="103"/>
        <v>132673.71833333335</v>
      </c>
      <c r="CP77" s="98">
        <f t="shared" si="104"/>
        <v>0.9835093533801107</v>
      </c>
      <c r="CQ77" s="97">
        <f t="shared" si="105"/>
        <v>47966.579071726337</v>
      </c>
      <c r="CR77" s="97">
        <f t="shared" si="106"/>
        <v>70868.508333333346</v>
      </c>
      <c r="CS77" s="98">
        <f t="shared" si="107"/>
        <v>0.67683912360781306</v>
      </c>
      <c r="CT77" s="97">
        <f t="shared" si="108"/>
        <v>21803.08534456199</v>
      </c>
      <c r="CU77" s="97">
        <f t="shared" si="109"/>
        <v>27959.029000000002</v>
      </c>
      <c r="CV77" s="115">
        <f t="shared" si="110"/>
        <v>0.77982269500711165</v>
      </c>
      <c r="CW77" s="63"/>
      <c r="CX77" s="63"/>
      <c r="CY77" s="63"/>
      <c r="CZ77" s="63"/>
      <c r="DA77" s="63"/>
      <c r="DB77" s="63"/>
    </row>
    <row r="78" spans="1:106" x14ac:dyDescent="0.2">
      <c r="A78" s="62" t="s">
        <v>256</v>
      </c>
      <c r="B78" s="62" t="s">
        <v>255</v>
      </c>
      <c r="C78" s="63" t="s">
        <v>254</v>
      </c>
      <c r="D78" s="94" t="s">
        <v>256</v>
      </c>
      <c r="E78" s="94" t="s">
        <v>256</v>
      </c>
      <c r="F78" s="94" t="s">
        <v>256</v>
      </c>
      <c r="G78" s="94" t="s">
        <v>256</v>
      </c>
      <c r="H78" s="94" t="s">
        <v>256</v>
      </c>
      <c r="I78" s="94" t="s">
        <v>256</v>
      </c>
      <c r="J78" s="94" t="s">
        <v>256</v>
      </c>
      <c r="K78" s="94" t="s">
        <v>256</v>
      </c>
      <c r="L78" s="94" t="s">
        <v>256</v>
      </c>
      <c r="M78" s="94" t="s">
        <v>256</v>
      </c>
      <c r="N78" s="94" t="s">
        <v>256</v>
      </c>
      <c r="O78" s="94" t="s">
        <v>256</v>
      </c>
      <c r="P78" s="94" t="s">
        <v>256</v>
      </c>
      <c r="Q78" s="94" t="s">
        <v>256</v>
      </c>
      <c r="R78" s="94" t="s">
        <v>256</v>
      </c>
      <c r="S78" s="94" t="s">
        <v>256</v>
      </c>
      <c r="T78" s="94" t="s">
        <v>256</v>
      </c>
      <c r="U78" s="94" t="s">
        <v>256</v>
      </c>
      <c r="V78" s="94" t="s">
        <v>256</v>
      </c>
      <c r="W78" s="94" t="s">
        <v>256</v>
      </c>
      <c r="X78" s="94" t="s">
        <v>256</v>
      </c>
      <c r="Y78" s="94" t="s">
        <v>256</v>
      </c>
      <c r="Z78" s="94" t="s">
        <v>256</v>
      </c>
      <c r="AA78" s="94" t="s">
        <v>256</v>
      </c>
      <c r="AB78" s="94" t="s">
        <v>256</v>
      </c>
      <c r="AC78" s="94" t="s">
        <v>256</v>
      </c>
      <c r="AD78" s="94" t="s">
        <v>256</v>
      </c>
      <c r="AE78" s="94" t="s">
        <v>256</v>
      </c>
      <c r="AF78" s="95" t="e">
        <f t="shared" si="75"/>
        <v>#DIV/0!</v>
      </c>
      <c r="AG78" s="95" t="e">
        <f t="shared" si="76"/>
        <v>#DIV/0!</v>
      </c>
      <c r="AH78" s="96" t="e">
        <f t="shared" si="77"/>
        <v>#DIV/0!</v>
      </c>
      <c r="AI78" s="97">
        <f t="shared" si="78"/>
        <v>0</v>
      </c>
      <c r="AJ78" s="97" t="e">
        <f t="shared" si="79"/>
        <v>#DIV/0!</v>
      </c>
      <c r="AK78" s="98" t="e">
        <f t="shared" si="80"/>
        <v>#DIV/0!</v>
      </c>
      <c r="AL78" s="97">
        <f t="shared" si="81"/>
        <v>0</v>
      </c>
      <c r="AM78" s="97" t="e">
        <f t="shared" si="82"/>
        <v>#DIV/0!</v>
      </c>
      <c r="AN78" s="98" t="e">
        <f t="shared" si="83"/>
        <v>#DIV/0!</v>
      </c>
      <c r="AO78" s="97">
        <f t="shared" si="84"/>
        <v>0</v>
      </c>
      <c r="AP78" s="97" t="e">
        <f t="shared" si="85"/>
        <v>#DIV/0!</v>
      </c>
      <c r="AQ78" s="98" t="e">
        <f t="shared" si="86"/>
        <v>#DIV/0!</v>
      </c>
      <c r="AR78" s="97">
        <f t="shared" si="87"/>
        <v>0</v>
      </c>
      <c r="AS78" s="97" t="e">
        <f t="shared" si="88"/>
        <v>#DIV/0!</v>
      </c>
      <c r="AT78" s="98" t="e">
        <f t="shared" si="89"/>
        <v>#DIV/0!</v>
      </c>
      <c r="AU78" s="97">
        <f t="shared" si="90"/>
        <v>0</v>
      </c>
      <c r="AV78" s="97" t="e">
        <f t="shared" si="91"/>
        <v>#DIV/0!</v>
      </c>
      <c r="AW78" s="98" t="e">
        <f t="shared" si="92"/>
        <v>#DIV/0!</v>
      </c>
      <c r="AX78" s="94" t="s">
        <v>256</v>
      </c>
      <c r="AY78" s="97" t="s">
        <v>256</v>
      </c>
      <c r="AZ78" s="97" t="s">
        <v>256</v>
      </c>
      <c r="BA78" s="97" t="s">
        <v>256</v>
      </c>
      <c r="BB78" s="97" t="s">
        <v>256</v>
      </c>
      <c r="BC78" s="94" t="s">
        <v>256</v>
      </c>
      <c r="BD78" s="94" t="s">
        <v>256</v>
      </c>
      <c r="BE78" s="94" t="s">
        <v>256</v>
      </c>
      <c r="BF78" s="94" t="s">
        <v>256</v>
      </c>
      <c r="BG78" s="94" t="s">
        <v>256</v>
      </c>
      <c r="BH78" s="94" t="s">
        <v>256</v>
      </c>
      <c r="BI78" s="94" t="s">
        <v>256</v>
      </c>
      <c r="BJ78" s="94" t="s">
        <v>256</v>
      </c>
      <c r="BK78" s="94" t="s">
        <v>256</v>
      </c>
      <c r="BL78" s="94" t="s">
        <v>256</v>
      </c>
      <c r="BM78" s="94" t="s">
        <v>256</v>
      </c>
      <c r="BN78" s="94" t="s">
        <v>256</v>
      </c>
      <c r="BO78" s="94" t="s">
        <v>256</v>
      </c>
      <c r="BP78" s="94" t="s">
        <v>256</v>
      </c>
      <c r="BQ78" s="94" t="s">
        <v>256</v>
      </c>
      <c r="BR78" s="94" t="s">
        <v>256</v>
      </c>
      <c r="BS78" s="94" t="s">
        <v>256</v>
      </c>
      <c r="BT78" s="94" t="s">
        <v>256</v>
      </c>
      <c r="BU78" s="94" t="s">
        <v>256</v>
      </c>
      <c r="BV78" s="94" t="s">
        <v>256</v>
      </c>
      <c r="BW78" s="94" t="s">
        <v>256</v>
      </c>
      <c r="BX78" s="94" t="s">
        <v>256</v>
      </c>
      <c r="BY78" s="94" t="s">
        <v>256</v>
      </c>
      <c r="BZ78" s="94" t="s">
        <v>256</v>
      </c>
      <c r="CA78" s="94" t="s">
        <v>256</v>
      </c>
      <c r="CB78" s="94" t="s">
        <v>256</v>
      </c>
      <c r="CC78" s="94" t="s">
        <v>256</v>
      </c>
      <c r="CD78" s="94" t="s">
        <v>256</v>
      </c>
      <c r="CE78" s="95" t="e">
        <f t="shared" si="93"/>
        <v>#DIV/0!</v>
      </c>
      <c r="CF78" s="95" t="e">
        <f t="shared" si="94"/>
        <v>#DIV/0!</v>
      </c>
      <c r="CG78" s="96" t="e">
        <f t="shared" si="95"/>
        <v>#DIV/0!</v>
      </c>
      <c r="CH78" s="97">
        <f t="shared" si="96"/>
        <v>0</v>
      </c>
      <c r="CI78" s="97" t="e">
        <f t="shared" si="97"/>
        <v>#DIV/0!</v>
      </c>
      <c r="CJ78" s="98" t="e">
        <f t="shared" si="98"/>
        <v>#DIV/0!</v>
      </c>
      <c r="CK78" s="97">
        <f t="shared" si="99"/>
        <v>0</v>
      </c>
      <c r="CL78" s="97" t="e">
        <f t="shared" si="100"/>
        <v>#DIV/0!</v>
      </c>
      <c r="CM78" s="98" t="e">
        <f t="shared" si="101"/>
        <v>#DIV/0!</v>
      </c>
      <c r="CN78" s="97">
        <f t="shared" si="102"/>
        <v>0</v>
      </c>
      <c r="CO78" s="97" t="e">
        <f t="shared" si="103"/>
        <v>#DIV/0!</v>
      </c>
      <c r="CP78" s="98" t="e">
        <f t="shared" si="104"/>
        <v>#DIV/0!</v>
      </c>
      <c r="CQ78" s="97">
        <f t="shared" si="105"/>
        <v>0</v>
      </c>
      <c r="CR78" s="97" t="e">
        <f t="shared" si="106"/>
        <v>#DIV/0!</v>
      </c>
      <c r="CS78" s="98" t="e">
        <f t="shared" si="107"/>
        <v>#DIV/0!</v>
      </c>
      <c r="CT78" s="97">
        <f t="shared" si="108"/>
        <v>0</v>
      </c>
      <c r="CU78" s="97" t="e">
        <f t="shared" si="109"/>
        <v>#DIV/0!</v>
      </c>
      <c r="CV78" s="115" t="e">
        <f t="shared" si="110"/>
        <v>#DIV/0!</v>
      </c>
      <c r="CW78" s="63"/>
      <c r="CX78" s="63"/>
      <c r="CY78" s="63"/>
      <c r="CZ78" s="63"/>
      <c r="DA78" s="63"/>
      <c r="DB78" s="63"/>
    </row>
    <row r="79" spans="1:106" x14ac:dyDescent="0.2">
      <c r="A79" s="62" t="s">
        <v>256</v>
      </c>
      <c r="B79" s="62" t="s">
        <v>258</v>
      </c>
      <c r="C79" s="63" t="s">
        <v>257</v>
      </c>
      <c r="D79" s="94" t="s">
        <v>256</v>
      </c>
      <c r="E79" s="94" t="s">
        <v>256</v>
      </c>
      <c r="F79" s="94" t="s">
        <v>256</v>
      </c>
      <c r="G79" s="94" t="s">
        <v>256</v>
      </c>
      <c r="H79" s="94" t="s">
        <v>256</v>
      </c>
      <c r="I79" s="94" t="s">
        <v>256</v>
      </c>
      <c r="J79" s="94" t="s">
        <v>256</v>
      </c>
      <c r="K79" s="94" t="s">
        <v>256</v>
      </c>
      <c r="L79" s="94" t="s">
        <v>256</v>
      </c>
      <c r="M79" s="94" t="s">
        <v>256</v>
      </c>
      <c r="N79" s="94" t="s">
        <v>256</v>
      </c>
      <c r="O79" s="94" t="s">
        <v>256</v>
      </c>
      <c r="P79" s="94" t="s">
        <v>256</v>
      </c>
      <c r="Q79" s="94" t="s">
        <v>256</v>
      </c>
      <c r="R79" s="94" t="s">
        <v>256</v>
      </c>
      <c r="S79" s="94" t="s">
        <v>256</v>
      </c>
      <c r="T79" s="94" t="s">
        <v>256</v>
      </c>
      <c r="U79" s="94" t="s">
        <v>256</v>
      </c>
      <c r="V79" s="94" t="s">
        <v>256</v>
      </c>
      <c r="W79" s="94" t="s">
        <v>256</v>
      </c>
      <c r="X79" s="94" t="s">
        <v>256</v>
      </c>
      <c r="Y79" s="94" t="s">
        <v>256</v>
      </c>
      <c r="Z79" s="94" t="s">
        <v>256</v>
      </c>
      <c r="AA79" s="94" t="s">
        <v>256</v>
      </c>
      <c r="AB79" s="94" t="s">
        <v>256</v>
      </c>
      <c r="AC79" s="94" t="s">
        <v>256</v>
      </c>
      <c r="AD79" s="94" t="s">
        <v>256</v>
      </c>
      <c r="AE79" s="94" t="s">
        <v>256</v>
      </c>
      <c r="AF79" s="95" t="e">
        <f t="shared" si="75"/>
        <v>#DIV/0!</v>
      </c>
      <c r="AG79" s="95" t="e">
        <f t="shared" si="76"/>
        <v>#DIV/0!</v>
      </c>
      <c r="AH79" s="96" t="e">
        <f t="shared" si="77"/>
        <v>#DIV/0!</v>
      </c>
      <c r="AI79" s="97">
        <f t="shared" si="78"/>
        <v>0</v>
      </c>
      <c r="AJ79" s="97" t="e">
        <f t="shared" si="79"/>
        <v>#DIV/0!</v>
      </c>
      <c r="AK79" s="98" t="e">
        <f t="shared" si="80"/>
        <v>#DIV/0!</v>
      </c>
      <c r="AL79" s="97">
        <f t="shared" si="81"/>
        <v>0</v>
      </c>
      <c r="AM79" s="97" t="e">
        <f t="shared" si="82"/>
        <v>#DIV/0!</v>
      </c>
      <c r="AN79" s="98" t="e">
        <f t="shared" si="83"/>
        <v>#DIV/0!</v>
      </c>
      <c r="AO79" s="97">
        <f t="shared" si="84"/>
        <v>0</v>
      </c>
      <c r="AP79" s="97" t="e">
        <f t="shared" si="85"/>
        <v>#DIV/0!</v>
      </c>
      <c r="AQ79" s="98" t="e">
        <f t="shared" si="86"/>
        <v>#DIV/0!</v>
      </c>
      <c r="AR79" s="97">
        <f t="shared" si="87"/>
        <v>0</v>
      </c>
      <c r="AS79" s="97" t="e">
        <f t="shared" si="88"/>
        <v>#DIV/0!</v>
      </c>
      <c r="AT79" s="98" t="e">
        <f t="shared" si="89"/>
        <v>#DIV/0!</v>
      </c>
      <c r="AU79" s="97">
        <f t="shared" si="90"/>
        <v>0</v>
      </c>
      <c r="AV79" s="97" t="e">
        <f t="shared" si="91"/>
        <v>#DIV/0!</v>
      </c>
      <c r="AW79" s="98" t="e">
        <f t="shared" si="92"/>
        <v>#DIV/0!</v>
      </c>
      <c r="AX79" s="94" t="s">
        <v>256</v>
      </c>
      <c r="AY79" s="97" t="s">
        <v>256</v>
      </c>
      <c r="AZ79" s="97" t="s">
        <v>256</v>
      </c>
      <c r="BA79" s="97" t="s">
        <v>256</v>
      </c>
      <c r="BB79" s="97" t="s">
        <v>256</v>
      </c>
      <c r="BC79" s="94" t="s">
        <v>256</v>
      </c>
      <c r="BD79" s="94" t="s">
        <v>256</v>
      </c>
      <c r="BE79" s="94" t="s">
        <v>256</v>
      </c>
      <c r="BF79" s="94" t="s">
        <v>256</v>
      </c>
      <c r="BG79" s="94" t="s">
        <v>256</v>
      </c>
      <c r="BH79" s="94" t="s">
        <v>256</v>
      </c>
      <c r="BI79" s="94" t="s">
        <v>256</v>
      </c>
      <c r="BJ79" s="94" t="s">
        <v>256</v>
      </c>
      <c r="BK79" s="94" t="s">
        <v>256</v>
      </c>
      <c r="BL79" s="94" t="s">
        <v>256</v>
      </c>
      <c r="BM79" s="94" t="s">
        <v>256</v>
      </c>
      <c r="BN79" s="94" t="s">
        <v>256</v>
      </c>
      <c r="BO79" s="94" t="s">
        <v>256</v>
      </c>
      <c r="BP79" s="94" t="s">
        <v>256</v>
      </c>
      <c r="BQ79" s="94" t="s">
        <v>256</v>
      </c>
      <c r="BR79" s="94" t="s">
        <v>256</v>
      </c>
      <c r="BS79" s="94" t="s">
        <v>256</v>
      </c>
      <c r="BT79" s="94" t="s">
        <v>256</v>
      </c>
      <c r="BU79" s="94" t="s">
        <v>256</v>
      </c>
      <c r="BV79" s="94" t="s">
        <v>256</v>
      </c>
      <c r="BW79" s="94" t="s">
        <v>256</v>
      </c>
      <c r="BX79" s="94" t="s">
        <v>256</v>
      </c>
      <c r="BY79" s="94" t="s">
        <v>256</v>
      </c>
      <c r="BZ79" s="94" t="s">
        <v>256</v>
      </c>
      <c r="CA79" s="94" t="s">
        <v>256</v>
      </c>
      <c r="CB79" s="94" t="s">
        <v>256</v>
      </c>
      <c r="CC79" s="94" t="s">
        <v>256</v>
      </c>
      <c r="CD79" s="94" t="s">
        <v>256</v>
      </c>
      <c r="CE79" s="95" t="e">
        <f t="shared" si="93"/>
        <v>#DIV/0!</v>
      </c>
      <c r="CF79" s="95" t="e">
        <f t="shared" si="94"/>
        <v>#DIV/0!</v>
      </c>
      <c r="CG79" s="96" t="e">
        <f t="shared" si="95"/>
        <v>#DIV/0!</v>
      </c>
      <c r="CH79" s="97">
        <f t="shared" si="96"/>
        <v>0</v>
      </c>
      <c r="CI79" s="97" t="e">
        <f t="shared" si="97"/>
        <v>#DIV/0!</v>
      </c>
      <c r="CJ79" s="98" t="e">
        <f t="shared" si="98"/>
        <v>#DIV/0!</v>
      </c>
      <c r="CK79" s="97">
        <f t="shared" si="99"/>
        <v>0</v>
      </c>
      <c r="CL79" s="97" t="e">
        <f t="shared" si="100"/>
        <v>#DIV/0!</v>
      </c>
      <c r="CM79" s="98" t="e">
        <f t="shared" si="101"/>
        <v>#DIV/0!</v>
      </c>
      <c r="CN79" s="97">
        <f t="shared" si="102"/>
        <v>0</v>
      </c>
      <c r="CO79" s="97" t="e">
        <f t="shared" si="103"/>
        <v>#DIV/0!</v>
      </c>
      <c r="CP79" s="98" t="e">
        <f t="shared" si="104"/>
        <v>#DIV/0!</v>
      </c>
      <c r="CQ79" s="97">
        <f t="shared" si="105"/>
        <v>0</v>
      </c>
      <c r="CR79" s="97" t="e">
        <f t="shared" si="106"/>
        <v>#DIV/0!</v>
      </c>
      <c r="CS79" s="98" t="e">
        <f t="shared" si="107"/>
        <v>#DIV/0!</v>
      </c>
      <c r="CT79" s="97">
        <f t="shared" si="108"/>
        <v>0</v>
      </c>
      <c r="CU79" s="97" t="e">
        <f t="shared" si="109"/>
        <v>#DIV/0!</v>
      </c>
      <c r="CV79" s="115" t="e">
        <f t="shared" si="110"/>
        <v>#DIV/0!</v>
      </c>
      <c r="CW79" s="63"/>
      <c r="CX79" s="63"/>
      <c r="CY79" s="63"/>
      <c r="CZ79" s="63"/>
      <c r="DA79" s="63"/>
      <c r="DB79" s="63"/>
    </row>
  </sheetData>
  <sortState xmlns:xlrd2="http://schemas.microsoft.com/office/spreadsheetml/2017/richdata2" ref="A4:DB10">
    <sortCondition ref="CX4:CX10"/>
  </sortState>
  <mergeCells count="15">
    <mergeCell ref="D1:AE1"/>
    <mergeCell ref="AX1:CD1"/>
    <mergeCell ref="AI1:AK1"/>
    <mergeCell ref="AF1:AH1"/>
    <mergeCell ref="AL1:AN1"/>
    <mergeCell ref="AO1:AQ1"/>
    <mergeCell ref="AR1:AT1"/>
    <mergeCell ref="AU1:AW1"/>
    <mergeCell ref="CX1:DB1"/>
    <mergeCell ref="CE1:CG1"/>
    <mergeCell ref="CH1:CJ1"/>
    <mergeCell ref="CK1:CM1"/>
    <mergeCell ref="CN1:CP1"/>
    <mergeCell ref="CQ1:CS1"/>
    <mergeCell ref="CT1:C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Read.me</vt:lpstr>
      <vt:lpstr>SelectedHKG_RNAseqData</vt:lpstr>
    </vt:vector>
  </TitlesOfParts>
  <Company>Ear Science Institute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 TIng Ong</dc:creator>
  <cp:lastModifiedBy>HuanTing Ong</cp:lastModifiedBy>
  <dcterms:created xsi:type="dcterms:W3CDTF">2019-12-17T04:26:34Z</dcterms:created>
  <dcterms:modified xsi:type="dcterms:W3CDTF">2022-12-14T02:08:11Z</dcterms:modified>
</cp:coreProperties>
</file>