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6504" yWindow="3216" windowWidth="23256" windowHeight="13176" tabRatio="500"/>
  </bookViews>
  <sheets>
    <sheet name="for_paper_new_dating" sheetId="3" r:id="rId1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I4" i="3" l="1"/>
  <c r="I5" i="3"/>
  <c r="I6" i="3"/>
  <c r="I7" i="3"/>
  <c r="I8" i="3"/>
  <c r="I9" i="3"/>
  <c r="I10" i="3"/>
  <c r="I11" i="3"/>
  <c r="I12" i="3"/>
  <c r="I13" i="3"/>
  <c r="I14" i="3"/>
  <c r="I15" i="3"/>
  <c r="I16" i="3"/>
  <c r="I17" i="3"/>
  <c r="I3" i="3"/>
  <c r="G4" i="3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3" i="3"/>
  <c r="D4" i="3"/>
  <c r="E4" i="3"/>
  <c r="D5" i="3"/>
  <c r="E5" i="3"/>
  <c r="D6" i="3"/>
  <c r="E6" i="3"/>
  <c r="D7" i="3"/>
  <c r="E7" i="3"/>
  <c r="D8" i="3"/>
  <c r="E8" i="3"/>
  <c r="D9" i="3"/>
  <c r="E9" i="3"/>
  <c r="D10" i="3"/>
  <c r="E10" i="3"/>
  <c r="D11" i="3"/>
  <c r="E11" i="3"/>
  <c r="D12" i="3"/>
  <c r="E12" i="3"/>
  <c r="D13" i="3"/>
  <c r="E13" i="3"/>
  <c r="D14" i="3"/>
  <c r="E14" i="3"/>
  <c r="D15" i="3"/>
  <c r="E15" i="3"/>
  <c r="D16" i="3"/>
  <c r="E16" i="3"/>
  <c r="D17" i="3"/>
  <c r="E17" i="3"/>
  <c r="D3" i="3"/>
  <c r="E3" i="3"/>
</calcChain>
</file>

<file path=xl/sharedStrings.xml><?xml version="1.0" encoding="utf-8"?>
<sst xmlns="http://schemas.openxmlformats.org/spreadsheetml/2006/main" count="34" uniqueCount="19">
  <si>
    <t>TreePar:</t>
  </si>
  <si>
    <t>AIC = 2k - 2lnL</t>
  </si>
  <si>
    <t>age of the shifts (in mya)</t>
  </si>
  <si>
    <t>no. of shifts hypothesized</t>
  </si>
  <si>
    <t>-lnL</t>
  </si>
  <si>
    <t>k</t>
  </si>
  <si>
    <t>AIC</t>
  </si>
  <si>
    <t>favored hypothesis</t>
  </si>
  <si>
    <t>chi-square critical value  at 0.05 for df</t>
  </si>
  <si>
    <t>chi-square critical value at 0.01 for df</t>
  </si>
  <si>
    <t>*</t>
  </si>
  <si>
    <t>(*)</t>
  </si>
  <si>
    <t>delta(k)</t>
  </si>
  <si>
    <t>exclusion of hyp against the best</t>
  </si>
  <si>
    <t>not better</t>
  </si>
  <si>
    <r>
      <t>deltaAIC    (AIC - AIC</t>
    </r>
    <r>
      <rPr>
        <b/>
        <vertAlign val="subscript"/>
        <sz val="12"/>
        <color theme="1"/>
        <rFont val="Calibri"/>
        <scheme val="minor"/>
      </rPr>
      <t>min</t>
    </r>
    <r>
      <rPr>
        <b/>
        <sz val="12"/>
        <color theme="1"/>
        <rFont val="Calibri"/>
        <family val="2"/>
        <scheme val="minor"/>
      </rPr>
      <t>)</t>
    </r>
  </si>
  <si>
    <t>Likelihood Ratio Test against the hypothesis with lowest AIC score</t>
  </si>
  <si>
    <r>
      <t>LRT value = 2*|lnL-lnL</t>
    </r>
    <r>
      <rPr>
        <b/>
        <vertAlign val="subscript"/>
        <sz val="12"/>
        <color theme="1"/>
        <rFont val="Calibri"/>
        <scheme val="minor"/>
      </rPr>
      <t>7</t>
    </r>
    <r>
      <rPr>
        <b/>
        <sz val="12"/>
        <color theme="1"/>
        <rFont val="Calibri"/>
        <family val="2"/>
        <scheme val="minor"/>
      </rPr>
      <t xml:space="preserve">| </t>
    </r>
  </si>
  <si>
    <t>0.4; 2.0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</si>
</sst>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"/>
      <name val="Calibri"/>
      <scheme val="minor"/>
    </font>
    <font>
      <b/>
      <i/>
      <sz val="12"/>
      <color theme="1"/>
      <name val="Calibri"/>
      <scheme val="minor"/>
    </font>
    <font>
      <sz val="12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i/>
      <sz val="12"/>
      <color theme="0" tint="-0.499984740745262"/>
      <name val="Calibri"/>
      <scheme val="minor"/>
    </font>
    <font>
      <b/>
      <i/>
      <sz val="12"/>
      <color theme="0" tint="-0.499984740745262"/>
      <name val="Calibri"/>
      <scheme val="minor"/>
    </font>
    <font>
      <b/>
      <sz val="12"/>
      <name val="Calibri"/>
      <scheme val="minor"/>
    </font>
    <font>
      <sz val="12"/>
      <color rgb="FF000000"/>
      <name val="Calibri"/>
      <family val="2"/>
      <scheme val="minor"/>
    </font>
    <font>
      <sz val="12"/>
      <color rgb="FFA6A6A6"/>
      <name val="Calibri"/>
      <scheme val="minor"/>
    </font>
    <font>
      <b/>
      <vertAlign val="subscript"/>
      <sz val="12"/>
      <color theme="1"/>
      <name val="Calibri"/>
      <scheme val="minor"/>
    </font>
    <font>
      <b/>
      <sz val="12"/>
      <color rgb="FF000000"/>
      <name val="Calibri"/>
      <scheme val="minor"/>
    </font>
    <font>
      <i/>
      <sz val="12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5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36">
    <xf numFmtId="0" fontId="0" fillId="0" borderId="0" xfId="0"/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center"/>
    </xf>
    <xf numFmtId="0" fontId="10" fillId="0" borderId="3" xfId="0" applyFont="1" applyBorder="1"/>
    <xf numFmtId="0" fontId="11" fillId="0" borderId="3" xfId="0" applyFont="1" applyBorder="1"/>
    <xf numFmtId="0" fontId="4" fillId="0" borderId="3" xfId="0" applyFont="1" applyBorder="1"/>
    <xf numFmtId="0" fontId="10" fillId="0" borderId="3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13" fillId="0" borderId="3" xfId="0" applyFont="1" applyFill="1" applyBorder="1"/>
    <xf numFmtId="0" fontId="13" fillId="0" borderId="1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left"/>
    </xf>
    <xf numFmtId="0" fontId="0" fillId="0" borderId="3" xfId="0" applyFont="1" applyBorder="1"/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</cellXfs>
  <cellStyles count="2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tabSelected="1" workbookViewId="0">
      <selection activeCell="N8" sqref="N8"/>
    </sheetView>
  </sheetViews>
  <sheetFormatPr defaultColWidth="11.19921875" defaultRowHeight="15.6" x14ac:dyDescent="0.3"/>
  <cols>
    <col min="13" max="13" width="10.19921875" customWidth="1"/>
  </cols>
  <sheetData>
    <row r="1" spans="1:13" x14ac:dyDescent="0.3">
      <c r="A1" s="1" t="s">
        <v>0</v>
      </c>
      <c r="B1" s="2"/>
      <c r="C1" s="30" t="s">
        <v>1</v>
      </c>
      <c r="D1" s="31"/>
      <c r="E1" s="31"/>
      <c r="F1" s="32"/>
      <c r="G1" s="33" t="s">
        <v>16</v>
      </c>
      <c r="H1" s="34"/>
      <c r="I1" s="34"/>
      <c r="J1" s="34"/>
      <c r="K1" s="34"/>
      <c r="L1" s="35"/>
      <c r="M1" s="3"/>
    </row>
    <row r="2" spans="1:13" ht="62.4" x14ac:dyDescent="0.3">
      <c r="A2" s="16" t="s">
        <v>3</v>
      </c>
      <c r="B2" s="17" t="s">
        <v>4</v>
      </c>
      <c r="C2" s="16" t="s">
        <v>5</v>
      </c>
      <c r="D2" s="16" t="s">
        <v>6</v>
      </c>
      <c r="E2" s="16" t="s">
        <v>15</v>
      </c>
      <c r="F2" s="16" t="s">
        <v>7</v>
      </c>
      <c r="G2" s="18" t="s">
        <v>17</v>
      </c>
      <c r="H2" s="16" t="s">
        <v>5</v>
      </c>
      <c r="I2" s="18" t="s">
        <v>12</v>
      </c>
      <c r="J2" s="18" t="s">
        <v>13</v>
      </c>
      <c r="K2" s="19" t="s">
        <v>8</v>
      </c>
      <c r="L2" s="19" t="s">
        <v>9</v>
      </c>
      <c r="M2" s="27" t="s">
        <v>2</v>
      </c>
    </row>
    <row r="3" spans="1:13" x14ac:dyDescent="0.3">
      <c r="A3" s="25">
        <v>0</v>
      </c>
      <c r="B3" s="4">
        <v>53.34</v>
      </c>
      <c r="C3" s="4">
        <v>2</v>
      </c>
      <c r="D3" s="25">
        <f>2*C3+2*B3</f>
        <v>110.68</v>
      </c>
      <c r="E3" s="20">
        <f>D3-110.68</f>
        <v>0</v>
      </c>
      <c r="F3" s="4" t="s">
        <v>10</v>
      </c>
      <c r="G3" s="15">
        <f>-2*(B3-53.34)</f>
        <v>0</v>
      </c>
      <c r="H3" s="4">
        <v>2</v>
      </c>
      <c r="I3" s="15">
        <f>(H3-2)</f>
        <v>0</v>
      </c>
      <c r="J3" s="15">
        <v>0</v>
      </c>
      <c r="L3" s="3"/>
      <c r="M3" s="11"/>
    </row>
    <row r="4" spans="1:13" x14ac:dyDescent="0.3">
      <c r="A4" s="8">
        <v>1</v>
      </c>
      <c r="B4" s="4">
        <v>51.75</v>
      </c>
      <c r="C4" s="4">
        <v>4</v>
      </c>
      <c r="D4" s="4">
        <f t="shared" ref="D4:D17" si="0">2*C4+2*B4</f>
        <v>111.5</v>
      </c>
      <c r="E4" s="20">
        <f t="shared" ref="E4:E17" si="1">D4-110.68</f>
        <v>0.81999999999999318</v>
      </c>
      <c r="F4" s="4" t="s">
        <v>11</v>
      </c>
      <c r="G4" s="15">
        <f t="shared" ref="G4:G17" si="2">-2*(B4-53.34)</f>
        <v>3.1800000000000068</v>
      </c>
      <c r="H4" s="4">
        <v>4</v>
      </c>
      <c r="I4" s="15">
        <f t="shared" ref="I4:I17" si="3">(H4-2)</f>
        <v>2</v>
      </c>
      <c r="J4" s="15" t="s">
        <v>14</v>
      </c>
      <c r="K4" s="22">
        <v>5.99</v>
      </c>
      <c r="L4" s="22">
        <v>9.2100000000000009</v>
      </c>
      <c r="M4" s="28">
        <v>0.4</v>
      </c>
    </row>
    <row r="5" spans="1:13" x14ac:dyDescent="0.3">
      <c r="A5" s="8">
        <v>2</v>
      </c>
      <c r="B5" s="4">
        <v>50.93</v>
      </c>
      <c r="C5" s="4">
        <v>6</v>
      </c>
      <c r="D5" s="4">
        <f t="shared" si="0"/>
        <v>113.86</v>
      </c>
      <c r="E5" s="20">
        <f t="shared" si="1"/>
        <v>3.1799999999999926</v>
      </c>
      <c r="F5" s="4" t="s">
        <v>11</v>
      </c>
      <c r="G5" s="15">
        <f t="shared" si="2"/>
        <v>4.8200000000000074</v>
      </c>
      <c r="H5" s="4">
        <v>6</v>
      </c>
      <c r="I5" s="15">
        <f t="shared" si="3"/>
        <v>4</v>
      </c>
      <c r="J5" s="15" t="s">
        <v>14</v>
      </c>
      <c r="K5" s="22">
        <v>9.48</v>
      </c>
      <c r="L5" s="22">
        <v>13.27</v>
      </c>
      <c r="M5" s="29" t="s">
        <v>18</v>
      </c>
    </row>
    <row r="6" spans="1:13" x14ac:dyDescent="0.3">
      <c r="A6" s="9">
        <v>3</v>
      </c>
      <c r="B6" s="4">
        <v>49.54</v>
      </c>
      <c r="C6" s="4">
        <v>8</v>
      </c>
      <c r="D6" s="4">
        <f t="shared" si="0"/>
        <v>115.08</v>
      </c>
      <c r="E6" s="20">
        <f t="shared" si="1"/>
        <v>4.3999999999999915</v>
      </c>
      <c r="F6" s="4"/>
      <c r="G6" s="15">
        <f t="shared" si="2"/>
        <v>7.6000000000000085</v>
      </c>
      <c r="H6" s="4">
        <v>8</v>
      </c>
      <c r="I6" s="15">
        <f t="shared" si="3"/>
        <v>6</v>
      </c>
      <c r="J6" s="15" t="s">
        <v>14</v>
      </c>
      <c r="K6" s="22">
        <v>12.59</v>
      </c>
      <c r="L6" s="22">
        <v>16.809999999999999</v>
      </c>
      <c r="M6" s="29"/>
    </row>
    <row r="7" spans="1:13" x14ac:dyDescent="0.3">
      <c r="A7" s="9">
        <v>4</v>
      </c>
      <c r="B7" s="4">
        <v>48.93</v>
      </c>
      <c r="C7" s="4">
        <v>10</v>
      </c>
      <c r="D7" s="4">
        <f t="shared" si="0"/>
        <v>117.86</v>
      </c>
      <c r="E7" s="20">
        <f t="shared" si="1"/>
        <v>7.1799999999999926</v>
      </c>
      <c r="F7" s="4"/>
      <c r="G7" s="15">
        <f t="shared" si="2"/>
        <v>8.8200000000000074</v>
      </c>
      <c r="H7" s="4">
        <v>10</v>
      </c>
      <c r="I7" s="15">
        <f t="shared" si="3"/>
        <v>8</v>
      </c>
      <c r="J7" s="15" t="s">
        <v>14</v>
      </c>
      <c r="K7" s="22">
        <v>15.5</v>
      </c>
      <c r="L7" s="22">
        <v>20.09</v>
      </c>
      <c r="M7" s="12"/>
    </row>
    <row r="8" spans="1:13" x14ac:dyDescent="0.3">
      <c r="A8" s="9">
        <v>5</v>
      </c>
      <c r="B8" s="4">
        <v>48.48</v>
      </c>
      <c r="C8" s="4">
        <v>12</v>
      </c>
      <c r="D8" s="23">
        <f t="shared" si="0"/>
        <v>120.96</v>
      </c>
      <c r="E8" s="20">
        <f t="shared" si="1"/>
        <v>10.279999999999987</v>
      </c>
      <c r="F8" s="4"/>
      <c r="G8" s="15">
        <f t="shared" si="2"/>
        <v>9.7200000000000131</v>
      </c>
      <c r="H8" s="4">
        <v>12</v>
      </c>
      <c r="I8" s="15">
        <f t="shared" si="3"/>
        <v>10</v>
      </c>
      <c r="J8" s="15" t="s">
        <v>14</v>
      </c>
      <c r="K8" s="22">
        <v>18.3</v>
      </c>
      <c r="L8" s="22">
        <v>23.2</v>
      </c>
      <c r="M8" s="13"/>
    </row>
    <row r="9" spans="1:13" x14ac:dyDescent="0.3">
      <c r="A9" s="8">
        <v>6</v>
      </c>
      <c r="B9" s="6">
        <v>47.57</v>
      </c>
      <c r="C9" s="4">
        <v>14</v>
      </c>
      <c r="D9" s="23">
        <f t="shared" si="0"/>
        <v>123.14</v>
      </c>
      <c r="E9" s="20">
        <f t="shared" si="1"/>
        <v>12.459999999999994</v>
      </c>
      <c r="F9" s="4"/>
      <c r="G9" s="15">
        <f t="shared" si="2"/>
        <v>11.540000000000006</v>
      </c>
      <c r="H9" s="4">
        <v>14</v>
      </c>
      <c r="I9" s="15">
        <f t="shared" si="3"/>
        <v>12</v>
      </c>
      <c r="J9" s="15" t="s">
        <v>14</v>
      </c>
      <c r="K9" s="21">
        <v>21.026</v>
      </c>
      <c r="L9" s="21">
        <v>26.216999999999999</v>
      </c>
      <c r="M9" s="11"/>
    </row>
    <row r="10" spans="1:13" x14ac:dyDescent="0.3">
      <c r="A10" s="8">
        <v>7</v>
      </c>
      <c r="B10" s="6">
        <v>46.54</v>
      </c>
      <c r="C10" s="4">
        <v>16</v>
      </c>
      <c r="D10" s="23">
        <f t="shared" si="0"/>
        <v>125.08</v>
      </c>
      <c r="E10" s="20">
        <f t="shared" si="1"/>
        <v>14.399999999999991</v>
      </c>
      <c r="F10" s="4"/>
      <c r="G10" s="15">
        <f t="shared" si="2"/>
        <v>13.600000000000009</v>
      </c>
      <c r="H10" s="4">
        <v>16</v>
      </c>
      <c r="I10" s="15">
        <f t="shared" si="3"/>
        <v>14</v>
      </c>
      <c r="J10" s="15" t="s">
        <v>14</v>
      </c>
      <c r="K10" s="21">
        <v>23.684999999999999</v>
      </c>
      <c r="L10" s="21">
        <v>29.140999999999998</v>
      </c>
      <c r="M10" s="26"/>
    </row>
    <row r="11" spans="1:13" x14ac:dyDescent="0.3">
      <c r="A11" s="8">
        <v>8</v>
      </c>
      <c r="B11" s="6">
        <v>46.31</v>
      </c>
      <c r="C11" s="4">
        <v>18</v>
      </c>
      <c r="D11" s="23">
        <f t="shared" si="0"/>
        <v>128.62</v>
      </c>
      <c r="E11" s="20">
        <f t="shared" si="1"/>
        <v>17.939999999999998</v>
      </c>
      <c r="F11" s="4"/>
      <c r="G11" s="15">
        <f t="shared" si="2"/>
        <v>14.060000000000002</v>
      </c>
      <c r="H11" s="4">
        <v>18</v>
      </c>
      <c r="I11" s="15">
        <f t="shared" si="3"/>
        <v>16</v>
      </c>
      <c r="J11" s="15" t="s">
        <v>14</v>
      </c>
      <c r="K11" s="21">
        <v>26.295999999999999</v>
      </c>
      <c r="L11" s="21">
        <v>32</v>
      </c>
      <c r="M11" s="11"/>
    </row>
    <row r="12" spans="1:13" x14ac:dyDescent="0.3">
      <c r="A12" s="9">
        <v>9</v>
      </c>
      <c r="B12" s="6">
        <v>45.99</v>
      </c>
      <c r="C12" s="4">
        <v>20</v>
      </c>
      <c r="D12" s="23">
        <f t="shared" si="0"/>
        <v>131.98000000000002</v>
      </c>
      <c r="E12" s="20">
        <f t="shared" si="1"/>
        <v>21.300000000000011</v>
      </c>
      <c r="F12" s="4"/>
      <c r="G12" s="15">
        <f t="shared" si="2"/>
        <v>14.700000000000003</v>
      </c>
      <c r="H12" s="4">
        <v>20</v>
      </c>
      <c r="I12" s="15">
        <f t="shared" si="3"/>
        <v>18</v>
      </c>
      <c r="J12" s="15" t="s">
        <v>14</v>
      </c>
      <c r="K12" s="21">
        <v>28.869</v>
      </c>
      <c r="L12" s="21">
        <v>34.805</v>
      </c>
      <c r="M12" s="11"/>
    </row>
    <row r="13" spans="1:13" x14ac:dyDescent="0.3">
      <c r="A13" s="10">
        <v>10</v>
      </c>
      <c r="B13" s="6">
        <v>45.41</v>
      </c>
      <c r="C13" s="7">
        <v>22</v>
      </c>
      <c r="D13" s="24">
        <f t="shared" si="0"/>
        <v>134.82</v>
      </c>
      <c r="E13" s="20">
        <f t="shared" si="1"/>
        <v>24.139999999999986</v>
      </c>
      <c r="F13" s="4"/>
      <c r="G13" s="15">
        <f t="shared" si="2"/>
        <v>15.860000000000014</v>
      </c>
      <c r="H13" s="4">
        <v>22</v>
      </c>
      <c r="I13" s="15">
        <f t="shared" si="3"/>
        <v>20</v>
      </c>
      <c r="J13" s="15" t="s">
        <v>14</v>
      </c>
      <c r="K13" s="21">
        <v>31.41</v>
      </c>
      <c r="L13" s="21">
        <v>37.566000000000003</v>
      </c>
      <c r="M13" s="11"/>
    </row>
    <row r="14" spans="1:13" x14ac:dyDescent="0.3">
      <c r="A14" s="9">
        <v>11</v>
      </c>
      <c r="B14" s="4">
        <v>45.1</v>
      </c>
      <c r="C14" s="4">
        <v>24</v>
      </c>
      <c r="D14" s="23">
        <f t="shared" si="0"/>
        <v>138.19999999999999</v>
      </c>
      <c r="E14" s="20">
        <f t="shared" si="1"/>
        <v>27.519999999999982</v>
      </c>
      <c r="F14" s="5"/>
      <c r="G14" s="15">
        <f t="shared" si="2"/>
        <v>16.480000000000004</v>
      </c>
      <c r="H14" s="4">
        <v>24</v>
      </c>
      <c r="I14" s="15">
        <f t="shared" si="3"/>
        <v>22</v>
      </c>
      <c r="J14" s="15" t="s">
        <v>14</v>
      </c>
      <c r="K14" s="21">
        <v>33.923999999999999</v>
      </c>
      <c r="L14" s="21">
        <v>40.289000000000001</v>
      </c>
      <c r="M14" s="14"/>
    </row>
    <row r="15" spans="1:13" x14ac:dyDescent="0.3">
      <c r="A15" s="8">
        <v>12</v>
      </c>
      <c r="B15" s="4">
        <v>44.95</v>
      </c>
      <c r="C15" s="4">
        <v>26</v>
      </c>
      <c r="D15" s="4">
        <f t="shared" si="0"/>
        <v>141.9</v>
      </c>
      <c r="E15" s="20">
        <f t="shared" si="1"/>
        <v>31.22</v>
      </c>
      <c r="F15" s="5"/>
      <c r="G15" s="15">
        <f t="shared" si="2"/>
        <v>16.78</v>
      </c>
      <c r="H15" s="4">
        <v>26</v>
      </c>
      <c r="I15" s="15">
        <f t="shared" si="3"/>
        <v>24</v>
      </c>
      <c r="J15" s="15" t="s">
        <v>14</v>
      </c>
      <c r="K15" s="21">
        <v>36.414999999999999</v>
      </c>
      <c r="L15" s="21">
        <v>42.98</v>
      </c>
      <c r="M15" s="14"/>
    </row>
    <row r="16" spans="1:13" x14ac:dyDescent="0.3">
      <c r="A16" s="8">
        <v>13</v>
      </c>
      <c r="B16" s="4">
        <v>44.58</v>
      </c>
      <c r="C16" s="4">
        <v>28</v>
      </c>
      <c r="D16" s="4">
        <f t="shared" si="0"/>
        <v>145.16</v>
      </c>
      <c r="E16" s="20">
        <f t="shared" si="1"/>
        <v>34.47999999999999</v>
      </c>
      <c r="F16" s="5"/>
      <c r="G16" s="15">
        <f t="shared" si="2"/>
        <v>17.52000000000001</v>
      </c>
      <c r="H16" s="4">
        <v>28</v>
      </c>
      <c r="I16" s="15">
        <f t="shared" si="3"/>
        <v>26</v>
      </c>
      <c r="J16" s="15" t="s">
        <v>14</v>
      </c>
      <c r="K16" s="21">
        <v>38.884999999999998</v>
      </c>
      <c r="L16" s="21">
        <v>45.642000000000003</v>
      </c>
      <c r="M16" s="14"/>
    </row>
    <row r="17" spans="1:13" x14ac:dyDescent="0.3">
      <c r="A17" s="8">
        <v>14</v>
      </c>
      <c r="B17" s="4">
        <v>44.41</v>
      </c>
      <c r="C17" s="4">
        <v>30</v>
      </c>
      <c r="D17" s="4">
        <f t="shared" si="0"/>
        <v>148.82</v>
      </c>
      <c r="E17" s="20">
        <f t="shared" si="1"/>
        <v>38.139999999999986</v>
      </c>
      <c r="F17" s="5"/>
      <c r="G17" s="15">
        <f t="shared" si="2"/>
        <v>17.860000000000014</v>
      </c>
      <c r="H17" s="4">
        <v>30</v>
      </c>
      <c r="I17" s="15">
        <f t="shared" si="3"/>
        <v>28</v>
      </c>
      <c r="J17" s="15" t="s">
        <v>14</v>
      </c>
      <c r="K17" s="21"/>
      <c r="L17" s="21"/>
      <c r="M17" s="14"/>
    </row>
  </sheetData>
  <mergeCells count="2">
    <mergeCell ref="C1:F1"/>
    <mergeCell ref="G1:L1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for_paper_new_dating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 Musilova</dc:creator>
  <cp:lastModifiedBy>acellerino</cp:lastModifiedBy>
  <dcterms:created xsi:type="dcterms:W3CDTF">2013-11-14T15:48:05Z</dcterms:created>
  <dcterms:modified xsi:type="dcterms:W3CDTF">2014-07-29T15:39:36Z</dcterms:modified>
</cp:coreProperties>
</file>