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/>
  <mc:AlternateContent xmlns:mc="http://schemas.openxmlformats.org/markup-compatibility/2006">
    <mc:Choice Requires="x15">
      <x15ac:absPath xmlns:x15ac="http://schemas.microsoft.com/office/spreadsheetml/2010/11/ac" url="/Users/jonathan/manta/_Manuscripts/Manta_Genetics_Island-Residents_MS/_MS_Packages/1_Revisions_BMCEcoEvo/Whitney_etal_Manta-Genetics-Hawaii_Supplemental_20230306/"/>
    </mc:Choice>
  </mc:AlternateContent>
  <xr:revisionPtr revIDLastSave="0" documentId="13_ncr:1_{4613413E-DC9B-754D-88AB-31F566A0B082}" xr6:coauthVersionLast="47" xr6:coauthVersionMax="47" xr10:uidLastSave="{00000000-0000-0000-0000-000000000000}"/>
  <bookViews>
    <workbookView xWindow="15640" yWindow="1800" windowWidth="30880" windowHeight="20560" activeTab="2" xr2:uid="{00000000-000D-0000-FFFF-FFFF00000000}"/>
  </bookViews>
  <sheets>
    <sheet name="A Mitogenome Assembly Stats" sheetId="1" r:id="rId1"/>
    <sheet name="B Haplotypes at 9 Variant Sites" sheetId="4" r:id="rId2"/>
    <sheet name="C Coverage Summary Stats" sheetId="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40" i="1" l="1"/>
  <c r="M40" i="1"/>
  <c r="L40" i="1"/>
  <c r="K40" i="1"/>
  <c r="J40" i="1"/>
  <c r="N39" i="1"/>
  <c r="M39" i="1"/>
  <c r="L39" i="1"/>
  <c r="K39" i="1"/>
  <c r="J39" i="1"/>
  <c r="N38" i="1"/>
  <c r="M38" i="1"/>
  <c r="L38" i="1"/>
  <c r="K38" i="1"/>
  <c r="J38" i="1"/>
  <c r="D40" i="1"/>
  <c r="E40" i="1"/>
  <c r="H40" i="1"/>
  <c r="G40" i="1"/>
  <c r="F40" i="1"/>
  <c r="I40" i="1"/>
  <c r="D39" i="1"/>
  <c r="E39" i="1"/>
  <c r="H39" i="1"/>
  <c r="G39" i="1"/>
  <c r="F39" i="1"/>
  <c r="I39" i="1"/>
  <c r="E38" i="1"/>
  <c r="H38" i="1"/>
  <c r="G38" i="1"/>
  <c r="F38" i="1"/>
  <c r="I38" i="1"/>
  <c r="D38" i="1"/>
  <c r="J10" i="2"/>
  <c r="I10" i="2"/>
  <c r="C40" i="1"/>
  <c r="C39" i="1"/>
  <c r="C38" i="1"/>
</calcChain>
</file>

<file path=xl/sharedStrings.xml><?xml version="1.0" encoding="utf-8"?>
<sst xmlns="http://schemas.openxmlformats.org/spreadsheetml/2006/main" count="599" uniqueCount="100">
  <si>
    <t>SampleID</t>
  </si>
  <si>
    <t>Reads Assembled</t>
  </si>
  <si>
    <t>% GC</t>
  </si>
  <si>
    <t>% HQ</t>
  </si>
  <si>
    <t>% Identical Sites</t>
  </si>
  <si>
    <t>% LQ</t>
  </si>
  <si>
    <t>% MQ</t>
  </si>
  <si>
    <t>% Pairwise Identity</t>
  </si>
  <si>
    <t>Ambiguities (sites &lt;4x coverage)</t>
  </si>
  <si>
    <t>Mean Coverage</t>
  </si>
  <si>
    <t>Post-Trim Length</t>
  </si>
  <si>
    <t>Called Sites</t>
  </si>
  <si>
    <t>% Sites Called</t>
  </si>
  <si>
    <t>K26</t>
  </si>
  <si>
    <t>K27</t>
  </si>
  <si>
    <t>K28</t>
  </si>
  <si>
    <t>K29</t>
  </si>
  <si>
    <t>K30</t>
  </si>
  <si>
    <t>K32</t>
  </si>
  <si>
    <t>K33</t>
  </si>
  <si>
    <t>K34</t>
  </si>
  <si>
    <t>K35</t>
  </si>
  <si>
    <t>K36</t>
  </si>
  <si>
    <t>K39</t>
  </si>
  <si>
    <t>K40</t>
  </si>
  <si>
    <t>K41</t>
  </si>
  <si>
    <t>K42</t>
  </si>
  <si>
    <t>K45</t>
  </si>
  <si>
    <t>K46</t>
  </si>
  <si>
    <t>M03</t>
  </si>
  <si>
    <t>M04</t>
  </si>
  <si>
    <t>M05</t>
  </si>
  <si>
    <t>M06</t>
  </si>
  <si>
    <t>M07</t>
  </si>
  <si>
    <t>M09</t>
  </si>
  <si>
    <t>M11</t>
  </si>
  <si>
    <t>M12</t>
  </si>
  <si>
    <t>M14</t>
  </si>
  <si>
    <t>M15</t>
  </si>
  <si>
    <t>M16</t>
  </si>
  <si>
    <t>M17</t>
  </si>
  <si>
    <t>M20</t>
  </si>
  <si>
    <t>M21</t>
  </si>
  <si>
    <t>M22</t>
  </si>
  <si>
    <t>M23</t>
  </si>
  <si>
    <t>M24</t>
  </si>
  <si>
    <t>M25</t>
  </si>
  <si>
    <t>AVERAGE</t>
  </si>
  <si>
    <t>MIN</t>
  </si>
  <si>
    <t>MAX</t>
  </si>
  <si>
    <t>N_SITES called</t>
  </si>
  <si>
    <t>MEAN_DEPTH</t>
  </si>
  <si>
    <t>Grand Mean Depth</t>
  </si>
  <si>
    <t>Missing Alleles %</t>
  </si>
  <si>
    <t>C</t>
  </si>
  <si>
    <t>G</t>
  </si>
  <si>
    <t>A</t>
  </si>
  <si>
    <t>T</t>
  </si>
  <si>
    <t>CGAAGTCGC</t>
  </si>
  <si>
    <t>N</t>
  </si>
  <si>
    <t>NGAANNNNT</t>
  </si>
  <si>
    <t>NGAAGNNNT</t>
  </si>
  <si>
    <t>NGNAGNNNT</t>
  </si>
  <si>
    <t>CNAGGTCGT</t>
  </si>
  <si>
    <t>CGAAGTCGT</t>
  </si>
  <si>
    <t>CGAGGTCGT</t>
  </si>
  <si>
    <t>NGAAGNNGT</t>
  </si>
  <si>
    <t>NGANGNNNT</t>
  </si>
  <si>
    <t>NAAAACCAT</t>
  </si>
  <si>
    <t>NGAGNNNAT</t>
  </si>
  <si>
    <t>NGAGGNNAT</t>
  </si>
  <si>
    <t>TAAAACCAT</t>
  </si>
  <si>
    <t>NAANACTAT</t>
  </si>
  <si>
    <t>NAAAANNAT</t>
  </si>
  <si>
    <t>NAAANCCAT</t>
  </si>
  <si>
    <t>NAANACCAT</t>
  </si>
  <si>
    <t>TGGAGTCAT</t>
  </si>
  <si>
    <t>TAAAACTAT</t>
  </si>
  <si>
    <t>TGAAGTCAT</t>
  </si>
  <si>
    <t>TAAAACCAC</t>
  </si>
  <si>
    <t>Variant Sites - Position along reference mitogenome</t>
  </si>
  <si>
    <t>Hawaii Island</t>
  </si>
  <si>
    <t>Mitochondrial Haplotype</t>
  </si>
  <si>
    <t>Population</t>
  </si>
  <si>
    <t>Coverage Minimum Threshold</t>
  </si>
  <si>
    <t>4x</t>
  </si>
  <si>
    <t>1x</t>
  </si>
  <si>
    <t>Mean calls per individual</t>
  </si>
  <si>
    <t>Min sites called across individuals</t>
  </si>
  <si>
    <t>Min 1x coverage</t>
  </si>
  <si>
    <t>Min 4x coverage</t>
  </si>
  <si>
    <t>Total Allele calls (of 306 possible)</t>
  </si>
  <si>
    <t>Total Alleles calls %</t>
  </si>
  <si>
    <t>Max sites called across individuals</t>
  </si>
  <si>
    <t>Coverage stats for mitogenome variant sites with two minimum coverage thresholds</t>
  </si>
  <si>
    <t>Summary table of coverage stats across 9 mitogenome variant sites</t>
  </si>
  <si>
    <t>Maui Nui</t>
  </si>
  <si>
    <t>Mitogenome Haplotypes at 9 variant sites mapped to OP562409 reference mitogenome</t>
  </si>
  <si>
    <t>Reference OP562409</t>
  </si>
  <si>
    <r>
      <t xml:space="preserve">Summary statistics for assembly and alignment of 34 </t>
    </r>
    <r>
      <rPr>
        <i/>
        <sz val="12"/>
        <color rgb="FF000000"/>
        <rFont val="Arial"/>
        <family val="2"/>
        <scheme val="minor"/>
      </rPr>
      <t>Mobula alfredi</t>
    </r>
    <r>
      <rPr>
        <sz val="12"/>
        <color rgb="FF000000"/>
        <rFont val="Arial"/>
        <family val="2"/>
        <scheme val="minor"/>
      </rPr>
      <t xml:space="preserve"> mitogenomes from the Hawaiian Islands. Table includes reads assembled, %GC content, %HQ (high-quality bases), %MQ (medium-quality), %LQ (low-quality), % Identical sites, pairwise identity, ambiguities (Ns), mean coverage, post-trim length, called sites and % called sites.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</si>
</sst>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0.0"/>
    <numFmt numFmtId="165" formatCode="0.0%"/>
    <numFmt numFmtId="166" formatCode="_(* #,##0_);_(* \(#,##0\);_(* &quot;-&quot;??_);_(@_)"/>
  </numFmts>
  <fonts count="6" x14ac:knownFonts="1">
    <font>
      <sz val="10"/>
      <color rgb="FF000000"/>
      <name val="Arial"/>
      <scheme val="minor"/>
    </font>
    <font>
      <sz val="10"/>
      <color rgb="FF000000"/>
      <name val="Arial"/>
      <family val="2"/>
      <scheme val="minor"/>
    </font>
    <font>
      <sz val="12"/>
      <color rgb="FF000000"/>
      <name val="Arial"/>
      <family val="2"/>
      <scheme val="minor"/>
    </font>
    <font>
      <sz val="10"/>
      <color rgb="FF000000"/>
      <name val="Arial"/>
      <family val="2"/>
      <scheme val="minor"/>
    </font>
    <font>
      <b/>
      <sz val="12"/>
      <color rgb="FF000000"/>
      <name val="Arial"/>
      <family val="2"/>
      <scheme val="minor"/>
    </font>
    <font>
      <i/>
      <sz val="12"/>
      <color rgb="FF000000"/>
      <name val="Arial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B7B7B7"/>
        <bgColor rgb="FFB7B7B7"/>
      </patternFill>
    </fill>
    <fill>
      <patternFill patternType="solid">
        <fgColor rgb="FFACB9CA"/>
        <bgColor rgb="FFACB9CA"/>
      </patternFill>
    </fill>
    <fill>
      <patternFill patternType="solid">
        <fgColor rgb="FFFCE4D6"/>
        <bgColor rgb="FFFCE4D6"/>
      </patternFill>
    </fill>
    <fill>
      <patternFill patternType="solid">
        <fgColor rgb="FFC65911"/>
        <bgColor rgb="FFC65911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D9D9D9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71">
    <xf numFmtId="0" fontId="0" fillId="0" borderId="0" xfId="0"/>
    <xf numFmtId="0" fontId="2" fillId="0" borderId="0" xfId="0" applyFont="1"/>
    <xf numFmtId="0" fontId="2" fillId="0" borderId="12" xfId="0" applyFont="1" applyBorder="1"/>
    <xf numFmtId="0" fontId="2" fillId="0" borderId="0" xfId="0" applyFont="1" applyAlignment="1">
      <alignment horizontal="center"/>
    </xf>
    <xf numFmtId="0" fontId="2" fillId="0" borderId="13" xfId="0" applyFont="1" applyBorder="1"/>
    <xf numFmtId="0" fontId="2" fillId="0" borderId="7" xfId="0" applyFont="1" applyBorder="1"/>
    <xf numFmtId="0" fontId="2" fillId="0" borderId="3" xfId="0" applyFont="1" applyBorder="1"/>
    <xf numFmtId="0" fontId="2" fillId="0" borderId="3" xfId="0" applyFont="1" applyBorder="1" applyAlignment="1">
      <alignment horizontal="center"/>
    </xf>
    <xf numFmtId="0" fontId="2" fillId="0" borderId="8" xfId="0" applyFont="1" applyBorder="1"/>
    <xf numFmtId="0" fontId="4" fillId="6" borderId="9" xfId="0" applyFont="1" applyFill="1" applyBorder="1"/>
    <xf numFmtId="0" fontId="4" fillId="6" borderId="10" xfId="0" applyFont="1" applyFill="1" applyBorder="1"/>
    <xf numFmtId="0" fontId="4" fillId="6" borderId="11" xfId="0" applyFont="1" applyFill="1" applyBorder="1"/>
    <xf numFmtId="0" fontId="4" fillId="6" borderId="7" xfId="0" applyFont="1" applyFill="1" applyBorder="1"/>
    <xf numFmtId="0" fontId="4" fillId="6" borderId="3" xfId="0" applyFont="1" applyFill="1" applyBorder="1"/>
    <xf numFmtId="0" fontId="4" fillId="6" borderId="8" xfId="0" applyFont="1" applyFill="1" applyBorder="1" applyAlignment="1">
      <alignment wrapText="1"/>
    </xf>
    <xf numFmtId="0" fontId="4" fillId="7" borderId="0" xfId="0" applyFont="1" applyFill="1" applyAlignment="1">
      <alignment horizontal="center"/>
    </xf>
    <xf numFmtId="0" fontId="4" fillId="7" borderId="13" xfId="0" applyFont="1" applyFill="1" applyBorder="1"/>
    <xf numFmtId="0" fontId="2" fillId="7" borderId="12" xfId="0" applyFont="1" applyFill="1" applyBorder="1"/>
    <xf numFmtId="0" fontId="4" fillId="6" borderId="4" xfId="0" applyFont="1" applyFill="1" applyBorder="1" applyAlignment="1">
      <alignment horizontal="center" textRotation="90"/>
    </xf>
    <xf numFmtId="0" fontId="4" fillId="6" borderId="5" xfId="0" applyFont="1" applyFill="1" applyBorder="1" applyAlignment="1">
      <alignment horizontal="center" textRotation="90"/>
    </xf>
    <xf numFmtId="0" fontId="4" fillId="6" borderId="6" xfId="0" applyFont="1" applyFill="1" applyBorder="1" applyAlignment="1">
      <alignment horizontal="center" textRotation="90"/>
    </xf>
    <xf numFmtId="0" fontId="4" fillId="7" borderId="13" xfId="0" applyFont="1" applyFill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4" fillId="7" borderId="12" xfId="0" applyFont="1" applyFill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1" fillId="0" borderId="0" xfId="0" applyFont="1"/>
    <xf numFmtId="0" fontId="4" fillId="2" borderId="14" xfId="0" applyFont="1" applyFill="1" applyBorder="1" applyAlignment="1">
      <alignment wrapText="1"/>
    </xf>
    <xf numFmtId="0" fontId="4" fillId="2" borderId="14" xfId="0" applyFont="1" applyFill="1" applyBorder="1" applyAlignment="1">
      <alignment horizontal="center" wrapText="1"/>
    </xf>
    <xf numFmtId="0" fontId="2" fillId="0" borderId="14" xfId="0" applyFont="1" applyBorder="1"/>
    <xf numFmtId="0" fontId="2" fillId="0" borderId="14" xfId="0" applyFont="1" applyBorder="1" applyAlignment="1">
      <alignment horizontal="right"/>
    </xf>
    <xf numFmtId="165" fontId="2" fillId="0" borderId="14" xfId="1" applyNumberFormat="1" applyFont="1" applyBorder="1" applyAlignment="1">
      <alignment horizontal="right"/>
    </xf>
    <xf numFmtId="164" fontId="2" fillId="0" borderId="14" xfId="0" applyNumberFormat="1" applyFont="1" applyBorder="1" applyAlignment="1">
      <alignment horizontal="right"/>
    </xf>
    <xf numFmtId="0" fontId="2" fillId="0" borderId="14" xfId="0" applyFont="1" applyBorder="1" applyAlignment="1">
      <alignment horizontal="center"/>
    </xf>
    <xf numFmtId="165" fontId="2" fillId="0" borderId="14" xfId="1" applyNumberFormat="1" applyFont="1" applyBorder="1" applyAlignment="1"/>
    <xf numFmtId="0" fontId="4" fillId="3" borderId="14" xfId="0" applyFont="1" applyFill="1" applyBorder="1" applyAlignment="1">
      <alignment horizontal="right"/>
    </xf>
    <xf numFmtId="3" fontId="4" fillId="3" borderId="14" xfId="0" applyNumberFormat="1" applyFont="1" applyFill="1" applyBorder="1" applyAlignment="1">
      <alignment horizontal="right"/>
    </xf>
    <xf numFmtId="165" fontId="4" fillId="3" borderId="14" xfId="1" applyNumberFormat="1" applyFont="1" applyFill="1" applyBorder="1" applyAlignment="1">
      <alignment horizontal="right"/>
    </xf>
    <xf numFmtId="1" fontId="4" fillId="3" borderId="14" xfId="0" applyNumberFormat="1" applyFont="1" applyFill="1" applyBorder="1" applyAlignment="1">
      <alignment horizontal="right"/>
    </xf>
    <xf numFmtId="166" fontId="4" fillId="3" borderId="14" xfId="2" applyNumberFormat="1" applyFont="1" applyFill="1" applyBorder="1" applyAlignment="1">
      <alignment horizontal="right"/>
    </xf>
    <xf numFmtId="166" fontId="4" fillId="3" borderId="14" xfId="0" applyNumberFormat="1" applyFont="1" applyFill="1" applyBorder="1" applyAlignment="1">
      <alignment horizontal="right"/>
    </xf>
    <xf numFmtId="0" fontId="4" fillId="7" borderId="0" xfId="0" applyFont="1" applyFill="1" applyAlignment="1">
      <alignment wrapText="1"/>
    </xf>
    <xf numFmtId="0" fontId="2" fillId="7" borderId="14" xfId="0" applyFont="1" applyFill="1" applyBorder="1"/>
    <xf numFmtId="0" fontId="4" fillId="6" borderId="14" xfId="0" applyFont="1" applyFill="1" applyBorder="1"/>
    <xf numFmtId="0" fontId="2" fillId="0" borderId="0" xfId="0" applyFont="1" applyAlignment="1">
      <alignment horizontal="right"/>
    </xf>
    <xf numFmtId="0" fontId="2" fillId="8" borderId="14" xfId="0" applyFont="1" applyFill="1" applyBorder="1"/>
    <xf numFmtId="0" fontId="2" fillId="8" borderId="14" xfId="0" applyFont="1" applyFill="1" applyBorder="1" applyAlignment="1">
      <alignment horizontal="center"/>
    </xf>
    <xf numFmtId="0" fontId="2" fillId="0" borderId="16" xfId="0" applyFont="1" applyBorder="1"/>
    <xf numFmtId="0" fontId="2" fillId="0" borderId="11" xfId="0" applyFont="1" applyBorder="1" applyAlignment="1">
      <alignment horizontal="right"/>
    </xf>
    <xf numFmtId="0" fontId="2" fillId="0" borderId="1" xfId="0" applyFont="1" applyBorder="1" applyAlignment="1">
      <alignment horizontal="right"/>
    </xf>
    <xf numFmtId="0" fontId="2" fillId="0" borderId="17" xfId="0" applyFont="1" applyBorder="1"/>
    <xf numFmtId="0" fontId="2" fillId="0" borderId="13" xfId="0" applyFont="1" applyBorder="1" applyAlignment="1">
      <alignment horizontal="right"/>
    </xf>
    <xf numFmtId="164" fontId="2" fillId="0" borderId="13" xfId="0" applyNumberFormat="1" applyFont="1" applyBorder="1" applyAlignment="1">
      <alignment horizontal="right"/>
    </xf>
    <xf numFmtId="165" fontId="2" fillId="0" borderId="13" xfId="1" applyNumberFormat="1" applyFont="1" applyBorder="1" applyAlignment="1">
      <alignment horizontal="right"/>
    </xf>
    <xf numFmtId="165" fontId="2" fillId="0" borderId="1" xfId="1" applyNumberFormat="1" applyFont="1" applyBorder="1" applyAlignment="1">
      <alignment horizontal="right"/>
    </xf>
    <xf numFmtId="165" fontId="2" fillId="0" borderId="13" xfId="0" applyNumberFormat="1" applyFont="1" applyBorder="1" applyAlignment="1">
      <alignment horizontal="right"/>
    </xf>
    <xf numFmtId="165" fontId="2" fillId="0" borderId="1" xfId="0" applyNumberFormat="1" applyFont="1" applyBorder="1" applyAlignment="1">
      <alignment horizontal="right"/>
    </xf>
    <xf numFmtId="0" fontId="2" fillId="0" borderId="18" xfId="0" applyFont="1" applyBorder="1"/>
    <xf numFmtId="0" fontId="2" fillId="0" borderId="15" xfId="0" applyFont="1" applyBorder="1" applyAlignment="1">
      <alignment horizontal="right"/>
    </xf>
    <xf numFmtId="0" fontId="2" fillId="0" borderId="2" xfId="0" applyFont="1" applyBorder="1" applyAlignment="1">
      <alignment horizontal="right"/>
    </xf>
    <xf numFmtId="0" fontId="4" fillId="6" borderId="4" xfId="0" applyFont="1" applyFill="1" applyBorder="1" applyAlignment="1">
      <alignment horizontal="center" wrapText="1"/>
    </xf>
    <xf numFmtId="0" fontId="4" fillId="6" borderId="5" xfId="0" applyFont="1" applyFill="1" applyBorder="1" applyAlignment="1">
      <alignment horizontal="center" wrapText="1"/>
    </xf>
    <xf numFmtId="0" fontId="4" fillId="6" borderId="6" xfId="0" applyFont="1" applyFill="1" applyBorder="1" applyAlignment="1">
      <alignment horizontal="center" wrapText="1"/>
    </xf>
    <xf numFmtId="0" fontId="2" fillId="4" borderId="14" xfId="0" applyFont="1" applyFill="1" applyBorder="1" applyAlignment="1">
      <alignment horizontal="center"/>
    </xf>
    <xf numFmtId="0" fontId="2" fillId="0" borderId="14" xfId="0" applyFont="1" applyBorder="1"/>
    <xf numFmtId="0" fontId="2" fillId="5" borderId="14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 wrapText="1"/>
    </xf>
    <xf numFmtId="0" fontId="2" fillId="7" borderId="6" xfId="0" applyFont="1" applyFill="1" applyBorder="1" applyAlignment="1">
      <alignment horizontal="center" wrapText="1"/>
    </xf>
    <xf numFmtId="0" fontId="2" fillId="0" borderId="7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</cellXfs>
  <cellStyles count="3">
    <cellStyle name="Comma" xfId="2" builtinId="3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N75"/>
  <sheetViews>
    <sheetView workbookViewId="0">
      <selection activeCell="P14" sqref="P14"/>
    </sheetView>
  </sheetViews>
  <sheetFormatPr baseColWidth="10" defaultColWidth="13.33203125" defaultRowHeight="15.75" customHeight="1" x14ac:dyDescent="0.15"/>
  <cols>
    <col min="1" max="1" width="14.33203125" style="27" customWidth="1"/>
    <col min="2" max="2" width="12.33203125" style="27" customWidth="1"/>
    <col min="3" max="9" width="13.33203125" style="27"/>
    <col min="10" max="10" width="10.6640625" style="27" customWidth="1"/>
    <col min="11" max="16384" width="13.33203125" style="27"/>
  </cols>
  <sheetData>
    <row r="1" spans="1:14" ht="35" customHeight="1" x14ac:dyDescent="0.2">
      <c r="A1" s="69" t="s">
        <v>99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</row>
    <row r="2" spans="1:14" ht="50" customHeight="1" x14ac:dyDescent="0.2">
      <c r="A2" s="28" t="s">
        <v>83</v>
      </c>
      <c r="B2" s="28" t="s">
        <v>0</v>
      </c>
      <c r="C2" s="28" t="s">
        <v>1</v>
      </c>
      <c r="D2" s="28" t="s">
        <v>2</v>
      </c>
      <c r="E2" s="28" t="s">
        <v>3</v>
      </c>
      <c r="F2" s="28" t="s">
        <v>6</v>
      </c>
      <c r="G2" s="28" t="s">
        <v>5</v>
      </c>
      <c r="H2" s="28" t="s">
        <v>4</v>
      </c>
      <c r="I2" s="28" t="s">
        <v>7</v>
      </c>
      <c r="J2" s="28" t="s">
        <v>8</v>
      </c>
      <c r="K2" s="28" t="s">
        <v>9</v>
      </c>
      <c r="L2" s="28" t="s">
        <v>10</v>
      </c>
      <c r="M2" s="29" t="s">
        <v>11</v>
      </c>
      <c r="N2" s="28" t="s">
        <v>12</v>
      </c>
    </row>
    <row r="3" spans="1:14" ht="16" x14ac:dyDescent="0.2">
      <c r="A3" s="30" t="s">
        <v>81</v>
      </c>
      <c r="B3" s="30" t="s">
        <v>13</v>
      </c>
      <c r="C3" s="31">
        <v>4459</v>
      </c>
      <c r="D3" s="32">
        <v>0.39400000000000002</v>
      </c>
      <c r="E3" s="32">
        <v>0.65200000000000002</v>
      </c>
      <c r="F3" s="32">
        <v>4.8000000000000001E-2</v>
      </c>
      <c r="G3" s="32">
        <v>0.3</v>
      </c>
      <c r="H3" s="32">
        <v>0.93899999999999995</v>
      </c>
      <c r="I3" s="32">
        <v>0.996</v>
      </c>
      <c r="J3" s="31">
        <v>9636</v>
      </c>
      <c r="K3" s="33">
        <v>32.789221619999999</v>
      </c>
      <c r="L3" s="31">
        <v>18166</v>
      </c>
      <c r="M3" s="34">
        <v>8530</v>
      </c>
      <c r="N3" s="32">
        <v>0.46955851599999998</v>
      </c>
    </row>
    <row r="4" spans="1:14" ht="16" x14ac:dyDescent="0.2">
      <c r="A4" s="30" t="s">
        <v>81</v>
      </c>
      <c r="B4" s="30" t="s">
        <v>14</v>
      </c>
      <c r="C4" s="31">
        <v>3058</v>
      </c>
      <c r="D4" s="32">
        <v>0.39200000000000002</v>
      </c>
      <c r="E4" s="32">
        <v>0.68200000000000005</v>
      </c>
      <c r="F4" s="32">
        <v>6.3E-2</v>
      </c>
      <c r="G4" s="32">
        <v>0.255</v>
      </c>
      <c r="H4" s="32">
        <v>0.96</v>
      </c>
      <c r="I4" s="32">
        <v>0.98699999999999999</v>
      </c>
      <c r="J4" s="31">
        <v>10040</v>
      </c>
      <c r="K4" s="33">
        <v>17.498623800000001</v>
      </c>
      <c r="L4" s="31">
        <v>18166</v>
      </c>
      <c r="M4" s="34">
        <v>8126</v>
      </c>
      <c r="N4" s="32">
        <v>0.44731916799999999</v>
      </c>
    </row>
    <row r="5" spans="1:14" ht="16" x14ac:dyDescent="0.2">
      <c r="A5" s="30" t="s">
        <v>81</v>
      </c>
      <c r="B5" s="30" t="s">
        <v>15</v>
      </c>
      <c r="C5" s="31">
        <v>4352</v>
      </c>
      <c r="D5" s="32">
        <v>0.39300000000000002</v>
      </c>
      <c r="E5" s="32">
        <v>0.70099999999999996</v>
      </c>
      <c r="F5" s="32">
        <v>5.2999999999999999E-2</v>
      </c>
      <c r="G5" s="32">
        <v>0.246</v>
      </c>
      <c r="H5" s="32">
        <v>0.94699999999999995</v>
      </c>
      <c r="I5" s="32">
        <v>0.99199999999999999</v>
      </c>
      <c r="J5" s="31">
        <v>8335</v>
      </c>
      <c r="K5" s="33">
        <v>27.901244080000001</v>
      </c>
      <c r="L5" s="31">
        <v>18168</v>
      </c>
      <c r="M5" s="34">
        <v>9833</v>
      </c>
      <c r="N5" s="32">
        <v>0.54122633200000003</v>
      </c>
    </row>
    <row r="6" spans="1:14" ht="16" x14ac:dyDescent="0.2">
      <c r="A6" s="30" t="s">
        <v>81</v>
      </c>
      <c r="B6" s="30" t="s">
        <v>16</v>
      </c>
      <c r="C6" s="31">
        <v>3236</v>
      </c>
      <c r="D6" s="32">
        <v>0.39500000000000002</v>
      </c>
      <c r="E6" s="32">
        <v>0.754</v>
      </c>
      <c r="F6" s="32">
        <v>3.4000000000000002E-2</v>
      </c>
      <c r="G6" s="32">
        <v>0.21199999999999999</v>
      </c>
      <c r="H6" s="32">
        <v>0.96099999999999997</v>
      </c>
      <c r="I6" s="32">
        <v>0.995</v>
      </c>
      <c r="J6" s="31">
        <v>7729</v>
      </c>
      <c r="K6" s="33">
        <v>22.938181220000001</v>
      </c>
      <c r="L6" s="31">
        <v>18164</v>
      </c>
      <c r="M6" s="34">
        <v>10435</v>
      </c>
      <c r="N6" s="32">
        <v>0.57448799800000006</v>
      </c>
    </row>
    <row r="7" spans="1:14" ht="16" x14ac:dyDescent="0.2">
      <c r="A7" s="30" t="s">
        <v>81</v>
      </c>
      <c r="B7" s="30" t="s">
        <v>17</v>
      </c>
      <c r="C7" s="31">
        <v>6705</v>
      </c>
      <c r="D7" s="32">
        <v>0.39300000000000002</v>
      </c>
      <c r="E7" s="32">
        <v>0.97599999999999998</v>
      </c>
      <c r="F7" s="32">
        <v>4.0000000000000001E-3</v>
      </c>
      <c r="G7" s="32">
        <v>0.02</v>
      </c>
      <c r="H7" s="32">
        <v>0.93600000000000005</v>
      </c>
      <c r="I7" s="32">
        <v>0.98799999999999999</v>
      </c>
      <c r="J7" s="31">
        <v>700</v>
      </c>
      <c r="K7" s="33">
        <v>45.007266319999999</v>
      </c>
      <c r="L7" s="31">
        <v>18159</v>
      </c>
      <c r="M7" s="34">
        <v>17459</v>
      </c>
      <c r="N7" s="32">
        <v>0.96145162200000001</v>
      </c>
    </row>
    <row r="8" spans="1:14" ht="16" x14ac:dyDescent="0.2">
      <c r="A8" s="30" t="s">
        <v>81</v>
      </c>
      <c r="B8" s="30" t="s">
        <v>18</v>
      </c>
      <c r="C8" s="31">
        <v>9221</v>
      </c>
      <c r="D8" s="32">
        <v>0.39400000000000002</v>
      </c>
      <c r="E8" s="32">
        <v>0.96599999999999997</v>
      </c>
      <c r="F8" s="32">
        <v>1.0999999999999999E-2</v>
      </c>
      <c r="G8" s="32">
        <v>2.3E-2</v>
      </c>
      <c r="H8" s="32">
        <v>0.91300000000000003</v>
      </c>
      <c r="I8" s="32">
        <v>0.996</v>
      </c>
      <c r="J8" s="31">
        <v>964</v>
      </c>
      <c r="K8" s="33">
        <v>68.501923289999993</v>
      </c>
      <c r="L8" s="31">
        <v>18166</v>
      </c>
      <c r="M8" s="34">
        <v>17202</v>
      </c>
      <c r="N8" s="32">
        <v>0.94693383200000003</v>
      </c>
    </row>
    <row r="9" spans="1:14" ht="16" x14ac:dyDescent="0.2">
      <c r="A9" s="30" t="s">
        <v>81</v>
      </c>
      <c r="B9" s="30" t="s">
        <v>19</v>
      </c>
      <c r="C9" s="31">
        <v>7171</v>
      </c>
      <c r="D9" s="32">
        <v>0.39200000000000002</v>
      </c>
      <c r="E9" s="32">
        <v>0.96799999999999997</v>
      </c>
      <c r="F9" s="32">
        <v>8.9999999999999993E-3</v>
      </c>
      <c r="G9" s="32">
        <v>2.3E-2</v>
      </c>
      <c r="H9" s="32">
        <v>0.92400000000000004</v>
      </c>
      <c r="I9" s="32">
        <v>0.99399999999999999</v>
      </c>
      <c r="J9" s="31">
        <v>943</v>
      </c>
      <c r="K9" s="33">
        <v>53.127288669999999</v>
      </c>
      <c r="L9" s="31">
        <v>18166</v>
      </c>
      <c r="M9" s="34">
        <v>17223</v>
      </c>
      <c r="N9" s="32">
        <v>0.94808983800000002</v>
      </c>
    </row>
    <row r="10" spans="1:14" ht="16" x14ac:dyDescent="0.2">
      <c r="A10" s="30" t="s">
        <v>81</v>
      </c>
      <c r="B10" s="30" t="s">
        <v>20</v>
      </c>
      <c r="C10" s="31">
        <v>6353</v>
      </c>
      <c r="D10" s="32">
        <v>0.39300000000000002</v>
      </c>
      <c r="E10" s="32">
        <v>0.96199999999999997</v>
      </c>
      <c r="F10" s="32">
        <v>8.9999999999999993E-3</v>
      </c>
      <c r="G10" s="32">
        <v>2.9000000000000001E-2</v>
      </c>
      <c r="H10" s="32">
        <v>0.93200000000000005</v>
      </c>
      <c r="I10" s="32">
        <v>0.99399999999999999</v>
      </c>
      <c r="J10" s="31">
        <v>1216</v>
      </c>
      <c r="K10" s="33">
        <v>46.128701970000002</v>
      </c>
      <c r="L10" s="31">
        <v>18167</v>
      </c>
      <c r="M10" s="34">
        <v>16951</v>
      </c>
      <c r="N10" s="32">
        <v>0.93306544800000002</v>
      </c>
    </row>
    <row r="11" spans="1:14" ht="16" x14ac:dyDescent="0.2">
      <c r="A11" s="30" t="s">
        <v>81</v>
      </c>
      <c r="B11" s="30" t="s">
        <v>21</v>
      </c>
      <c r="C11" s="31">
        <v>4919</v>
      </c>
      <c r="D11" s="32">
        <v>0.39400000000000002</v>
      </c>
      <c r="E11" s="32">
        <v>0.88300000000000001</v>
      </c>
      <c r="F11" s="32">
        <v>3.5999999999999997E-2</v>
      </c>
      <c r="G11" s="32">
        <v>8.2000000000000003E-2</v>
      </c>
      <c r="H11" s="32">
        <v>0.95499999999999996</v>
      </c>
      <c r="I11" s="32">
        <v>0.99099999999999999</v>
      </c>
      <c r="J11" s="31">
        <v>4781</v>
      </c>
      <c r="K11" s="33">
        <v>30.63932621</v>
      </c>
      <c r="L11" s="31">
        <v>18166</v>
      </c>
      <c r="M11" s="34">
        <v>13385</v>
      </c>
      <c r="N11" s="32">
        <v>0.73681602999999996</v>
      </c>
    </row>
    <row r="12" spans="1:14" ht="16" x14ac:dyDescent="0.2">
      <c r="A12" s="30" t="s">
        <v>81</v>
      </c>
      <c r="B12" s="30" t="s">
        <v>22</v>
      </c>
      <c r="C12" s="31">
        <v>3749</v>
      </c>
      <c r="D12" s="32">
        <v>0.40200000000000002</v>
      </c>
      <c r="E12" s="32">
        <v>0.81200000000000006</v>
      </c>
      <c r="F12" s="32">
        <v>4.2000000000000003E-2</v>
      </c>
      <c r="G12" s="32">
        <v>0.14599999999999999</v>
      </c>
      <c r="H12" s="32">
        <v>0.95499999999999996</v>
      </c>
      <c r="I12" s="32">
        <v>0.99199999999999999</v>
      </c>
      <c r="J12" s="31">
        <v>7611</v>
      </c>
      <c r="K12" s="33">
        <v>24.463448199999998</v>
      </c>
      <c r="L12" s="31">
        <v>18166</v>
      </c>
      <c r="M12" s="34">
        <v>10555</v>
      </c>
      <c r="N12" s="32">
        <v>0.58103049699999998</v>
      </c>
    </row>
    <row r="13" spans="1:14" ht="16" x14ac:dyDescent="0.2">
      <c r="A13" s="30" t="s">
        <v>81</v>
      </c>
      <c r="B13" s="30" t="s">
        <v>23</v>
      </c>
      <c r="C13" s="31">
        <v>5865</v>
      </c>
      <c r="D13" s="32">
        <v>0.39600000000000002</v>
      </c>
      <c r="E13" s="32">
        <v>0.97599999999999998</v>
      </c>
      <c r="F13" s="32">
        <v>3.0000000000000001E-3</v>
      </c>
      <c r="G13" s="32">
        <v>0.02</v>
      </c>
      <c r="H13" s="32">
        <v>0.95</v>
      </c>
      <c r="I13" s="32">
        <v>0.996</v>
      </c>
      <c r="J13" s="31">
        <v>583</v>
      </c>
      <c r="K13" s="33">
        <v>39.350655070000002</v>
      </c>
      <c r="L13" s="31">
        <v>18166</v>
      </c>
      <c r="M13" s="34">
        <v>17583</v>
      </c>
      <c r="N13" s="32">
        <v>0.96790707899999995</v>
      </c>
    </row>
    <row r="14" spans="1:14" ht="16" x14ac:dyDescent="0.2">
      <c r="A14" s="30" t="s">
        <v>81</v>
      </c>
      <c r="B14" s="30" t="s">
        <v>24</v>
      </c>
      <c r="C14" s="31">
        <v>4107</v>
      </c>
      <c r="D14" s="32">
        <v>0.39</v>
      </c>
      <c r="E14" s="32">
        <v>0.93200000000000005</v>
      </c>
      <c r="F14" s="32">
        <v>0.02</v>
      </c>
      <c r="G14" s="32">
        <v>4.8000000000000001E-2</v>
      </c>
      <c r="H14" s="32">
        <v>0.94599999999999995</v>
      </c>
      <c r="I14" s="32">
        <v>0.99199999999999999</v>
      </c>
      <c r="J14" s="31">
        <v>2159</v>
      </c>
      <c r="K14" s="33">
        <v>29.471209949999999</v>
      </c>
      <c r="L14" s="31">
        <v>18165</v>
      </c>
      <c r="M14" s="34">
        <v>16006</v>
      </c>
      <c r="N14" s="32">
        <v>0.88114505899999995</v>
      </c>
    </row>
    <row r="15" spans="1:14" ht="16" x14ac:dyDescent="0.2">
      <c r="A15" s="30" t="s">
        <v>81</v>
      </c>
      <c r="B15" s="30" t="s">
        <v>25</v>
      </c>
      <c r="C15" s="31">
        <v>9309</v>
      </c>
      <c r="D15" s="32">
        <v>0.39400000000000002</v>
      </c>
      <c r="E15" s="32">
        <v>0.97899999999999998</v>
      </c>
      <c r="F15" s="32">
        <v>3.0000000000000001E-3</v>
      </c>
      <c r="G15" s="32">
        <v>1.7000000000000001E-2</v>
      </c>
      <c r="H15" s="32">
        <v>0.89600000000000002</v>
      </c>
      <c r="I15" s="32">
        <v>0.98899999999999999</v>
      </c>
      <c r="J15" s="31">
        <v>550</v>
      </c>
      <c r="K15" s="33">
        <v>68.722806439999999</v>
      </c>
      <c r="L15" s="31">
        <v>18166</v>
      </c>
      <c r="M15" s="34">
        <v>17616</v>
      </c>
      <c r="N15" s="32">
        <v>0.96972365999999999</v>
      </c>
    </row>
    <row r="16" spans="1:14" ht="16" x14ac:dyDescent="0.2">
      <c r="A16" s="30" t="s">
        <v>81</v>
      </c>
      <c r="B16" s="30" t="s">
        <v>26</v>
      </c>
      <c r="C16" s="31">
        <v>4979</v>
      </c>
      <c r="D16" s="32">
        <v>0.39300000000000002</v>
      </c>
      <c r="E16" s="32">
        <v>0.96599999999999997</v>
      </c>
      <c r="F16" s="32">
        <v>1.2E-2</v>
      </c>
      <c r="G16" s="32">
        <v>2.1999999999999999E-2</v>
      </c>
      <c r="H16" s="32">
        <v>0.92900000000000005</v>
      </c>
      <c r="I16" s="32">
        <v>0.98799999999999999</v>
      </c>
      <c r="J16" s="31">
        <v>1120</v>
      </c>
      <c r="K16" s="33">
        <v>34.876527580000001</v>
      </c>
      <c r="L16" s="31">
        <v>18166</v>
      </c>
      <c r="M16" s="34">
        <v>17046</v>
      </c>
      <c r="N16" s="32">
        <v>0.93834636100000002</v>
      </c>
    </row>
    <row r="17" spans="1:14" ht="16" x14ac:dyDescent="0.2">
      <c r="A17" s="30" t="s">
        <v>81</v>
      </c>
      <c r="B17" s="30" t="s">
        <v>27</v>
      </c>
      <c r="C17" s="31">
        <v>8619</v>
      </c>
      <c r="D17" s="32">
        <v>0.39300000000000002</v>
      </c>
      <c r="E17" s="32">
        <v>0.97899999999999998</v>
      </c>
      <c r="F17" s="32">
        <v>8.9999999999999993E-3</v>
      </c>
      <c r="G17" s="32">
        <v>1.2E-2</v>
      </c>
      <c r="H17" s="32">
        <v>0.90100000000000002</v>
      </c>
      <c r="I17" s="32">
        <v>0.99</v>
      </c>
      <c r="J17" s="31">
        <v>706</v>
      </c>
      <c r="K17" s="33">
        <v>64.329061229999994</v>
      </c>
      <c r="L17" s="31">
        <v>18166</v>
      </c>
      <c r="M17" s="34">
        <v>17460</v>
      </c>
      <c r="N17" s="32">
        <v>0.961136188</v>
      </c>
    </row>
    <row r="18" spans="1:14" ht="16" x14ac:dyDescent="0.2">
      <c r="A18" s="30" t="s">
        <v>81</v>
      </c>
      <c r="B18" s="30" t="s">
        <v>28</v>
      </c>
      <c r="C18" s="31">
        <v>6528</v>
      </c>
      <c r="D18" s="32">
        <v>0.39300000000000002</v>
      </c>
      <c r="E18" s="32">
        <v>0.96699999999999997</v>
      </c>
      <c r="F18" s="32">
        <v>8.0000000000000002E-3</v>
      </c>
      <c r="G18" s="32">
        <v>2.5000000000000001E-2</v>
      </c>
      <c r="H18" s="32">
        <v>0.93200000000000005</v>
      </c>
      <c r="I18" s="32">
        <v>0.98599999999999999</v>
      </c>
      <c r="J18" s="31">
        <v>859</v>
      </c>
      <c r="K18" s="33">
        <v>45.63530772</v>
      </c>
      <c r="L18" s="31">
        <v>18166</v>
      </c>
      <c r="M18" s="34">
        <v>17307</v>
      </c>
      <c r="N18" s="32">
        <v>0.952713861</v>
      </c>
    </row>
    <row r="19" spans="1:14" ht="16" x14ac:dyDescent="0.2">
      <c r="A19" s="30" t="s">
        <v>96</v>
      </c>
      <c r="B19" s="30" t="s">
        <v>29</v>
      </c>
      <c r="C19" s="31">
        <v>27434</v>
      </c>
      <c r="D19" s="32">
        <v>0.38900000000000001</v>
      </c>
      <c r="E19" s="32">
        <v>0.99399999999999999</v>
      </c>
      <c r="F19" s="32">
        <v>4.0000000000000001E-3</v>
      </c>
      <c r="G19" s="32">
        <v>3.0000000000000001E-3</v>
      </c>
      <c r="H19" s="32">
        <v>0.61399999999999999</v>
      </c>
      <c r="I19" s="32">
        <v>0.99099999999999999</v>
      </c>
      <c r="J19" s="31">
        <v>71</v>
      </c>
      <c r="K19" s="33">
        <v>214.4847316</v>
      </c>
      <c r="L19" s="31">
        <v>18166</v>
      </c>
      <c r="M19" s="34">
        <v>18095</v>
      </c>
      <c r="N19" s="32">
        <v>0.99609159999999997</v>
      </c>
    </row>
    <row r="20" spans="1:14" ht="16" x14ac:dyDescent="0.2">
      <c r="A20" s="30" t="s">
        <v>96</v>
      </c>
      <c r="B20" s="30" t="s">
        <v>30</v>
      </c>
      <c r="C20" s="31">
        <v>30806</v>
      </c>
      <c r="D20" s="32">
        <v>0.39300000000000002</v>
      </c>
      <c r="E20" s="32">
        <v>0.71899999999999997</v>
      </c>
      <c r="F20" s="32">
        <v>4.7E-2</v>
      </c>
      <c r="G20" s="32">
        <v>0.23400000000000001</v>
      </c>
      <c r="H20" s="32">
        <v>0.90100000000000002</v>
      </c>
      <c r="I20" s="32">
        <v>0.997</v>
      </c>
      <c r="J20" s="31">
        <v>7933</v>
      </c>
      <c r="K20" s="33">
        <v>248.21859029999999</v>
      </c>
      <c r="L20" s="31">
        <v>18166</v>
      </c>
      <c r="M20" s="34">
        <v>10233</v>
      </c>
      <c r="N20" s="32">
        <v>0.56330507500000004</v>
      </c>
    </row>
    <row r="21" spans="1:14" ht="16" x14ac:dyDescent="0.2">
      <c r="A21" s="30" t="s">
        <v>96</v>
      </c>
      <c r="B21" s="30" t="s">
        <v>31</v>
      </c>
      <c r="C21" s="31">
        <v>9182</v>
      </c>
      <c r="D21" s="32">
        <v>0.39500000000000002</v>
      </c>
      <c r="E21" s="32">
        <v>0.71899999999999997</v>
      </c>
      <c r="F21" s="32">
        <v>3.5999999999999997E-2</v>
      </c>
      <c r="G21" s="32">
        <v>0.245</v>
      </c>
      <c r="H21" s="32">
        <v>0.93400000000000005</v>
      </c>
      <c r="I21" s="32">
        <v>0.996</v>
      </c>
      <c r="J21" s="31">
        <v>8135</v>
      </c>
      <c r="K21" s="33">
        <v>68.74394255</v>
      </c>
      <c r="L21" s="31">
        <v>18174</v>
      </c>
      <c r="M21" s="34">
        <v>10039</v>
      </c>
      <c r="N21" s="32">
        <v>0.55238252399999999</v>
      </c>
    </row>
    <row r="22" spans="1:14" ht="16" x14ac:dyDescent="0.2">
      <c r="A22" s="30" t="s">
        <v>96</v>
      </c>
      <c r="B22" s="30" t="s">
        <v>32</v>
      </c>
      <c r="C22" s="31">
        <v>6467</v>
      </c>
      <c r="D22" s="32">
        <v>0.39600000000000002</v>
      </c>
      <c r="E22" s="32">
        <v>0.76</v>
      </c>
      <c r="F22" s="32">
        <v>3.6999999999999998E-2</v>
      </c>
      <c r="G22" s="32">
        <v>0.20300000000000001</v>
      </c>
      <c r="H22" s="32">
        <v>0.95099999999999996</v>
      </c>
      <c r="I22" s="32">
        <v>0.996</v>
      </c>
      <c r="J22" s="31">
        <v>8279</v>
      </c>
      <c r="K22" s="33">
        <v>47.943245619999999</v>
      </c>
      <c r="L22" s="31">
        <v>18166</v>
      </c>
      <c r="M22" s="34">
        <v>9887</v>
      </c>
      <c r="N22" s="32">
        <v>0.54425850499999995</v>
      </c>
    </row>
    <row r="23" spans="1:14" ht="16" x14ac:dyDescent="0.2">
      <c r="A23" s="30" t="s">
        <v>96</v>
      </c>
      <c r="B23" s="30" t="s">
        <v>33</v>
      </c>
      <c r="C23" s="31">
        <v>32101</v>
      </c>
      <c r="D23" s="32">
        <v>0.39800000000000002</v>
      </c>
      <c r="E23" s="32">
        <v>0.93799999999999994</v>
      </c>
      <c r="F23" s="32">
        <v>2.4E-2</v>
      </c>
      <c r="G23" s="32">
        <v>3.7999999999999999E-2</v>
      </c>
      <c r="H23" s="32">
        <v>0.85699999999999998</v>
      </c>
      <c r="I23" s="32">
        <v>0.995</v>
      </c>
      <c r="J23" s="31">
        <v>2735</v>
      </c>
      <c r="K23" s="33">
        <v>259.57482859999999</v>
      </c>
      <c r="L23" s="31">
        <v>18166</v>
      </c>
      <c r="M23" s="34">
        <v>15431</v>
      </c>
      <c r="N23" s="32">
        <v>0.84944401599999997</v>
      </c>
    </row>
    <row r="24" spans="1:14" ht="16" x14ac:dyDescent="0.2">
      <c r="A24" s="30" t="s">
        <v>96</v>
      </c>
      <c r="B24" s="30" t="s">
        <v>34</v>
      </c>
      <c r="C24" s="31">
        <v>45143</v>
      </c>
      <c r="D24" s="32">
        <v>0.39300000000000002</v>
      </c>
      <c r="E24" s="32">
        <v>0.98</v>
      </c>
      <c r="F24" s="32">
        <v>8.0000000000000002E-3</v>
      </c>
      <c r="G24" s="32">
        <v>1.2E-2</v>
      </c>
      <c r="H24" s="32">
        <v>0.85499999999999998</v>
      </c>
      <c r="I24" s="32">
        <v>0.997</v>
      </c>
      <c r="J24" s="31">
        <v>786</v>
      </c>
      <c r="K24" s="33">
        <v>366.65701280000002</v>
      </c>
      <c r="L24" s="31">
        <v>18166</v>
      </c>
      <c r="M24" s="34">
        <v>17380</v>
      </c>
      <c r="N24" s="32">
        <v>0.95673235700000003</v>
      </c>
    </row>
    <row r="25" spans="1:14" ht="16" x14ac:dyDescent="0.2">
      <c r="A25" s="30" t="s">
        <v>96</v>
      </c>
      <c r="B25" s="30" t="s">
        <v>35</v>
      </c>
      <c r="C25" s="31">
        <v>3171</v>
      </c>
      <c r="D25" s="32">
        <v>0.39300000000000002</v>
      </c>
      <c r="E25" s="32">
        <v>0.68300000000000005</v>
      </c>
      <c r="F25" s="32">
        <v>5.5E-2</v>
      </c>
      <c r="G25" s="32">
        <v>0.26200000000000001</v>
      </c>
      <c r="H25" s="32">
        <v>0.95799999999999996</v>
      </c>
      <c r="I25" s="32">
        <v>0.995</v>
      </c>
      <c r="J25" s="31">
        <v>9728</v>
      </c>
      <c r="K25" s="33">
        <v>22.253660679999999</v>
      </c>
      <c r="L25" s="31">
        <v>18164</v>
      </c>
      <c r="M25" s="34">
        <v>8436</v>
      </c>
      <c r="N25" s="32">
        <v>0.46443514600000002</v>
      </c>
    </row>
    <row r="26" spans="1:14" ht="16" x14ac:dyDescent="0.2">
      <c r="A26" s="30" t="s">
        <v>96</v>
      </c>
      <c r="B26" s="30" t="s">
        <v>36</v>
      </c>
      <c r="C26" s="31">
        <v>6616</v>
      </c>
      <c r="D26" s="32">
        <v>0.39700000000000002</v>
      </c>
      <c r="E26" s="32">
        <v>0.624</v>
      </c>
      <c r="F26" s="32">
        <v>3.6999999999999998E-2</v>
      </c>
      <c r="G26" s="32">
        <v>0.33900000000000002</v>
      </c>
      <c r="H26" s="32">
        <v>0.94</v>
      </c>
      <c r="I26" s="32">
        <v>0.996</v>
      </c>
      <c r="J26" s="31">
        <v>10450</v>
      </c>
      <c r="K26" s="33">
        <v>46.652317519999997</v>
      </c>
      <c r="L26" s="31">
        <v>18171</v>
      </c>
      <c r="M26" s="34">
        <v>7721</v>
      </c>
      <c r="N26" s="32">
        <v>0.42490781999999999</v>
      </c>
    </row>
    <row r="27" spans="1:14" ht="16" x14ac:dyDescent="0.2">
      <c r="A27" s="30" t="s">
        <v>96</v>
      </c>
      <c r="B27" s="30" t="s">
        <v>37</v>
      </c>
      <c r="C27" s="31">
        <v>5872</v>
      </c>
      <c r="D27" s="32">
        <v>0.39100000000000001</v>
      </c>
      <c r="E27" s="32">
        <v>0.67200000000000004</v>
      </c>
      <c r="F27" s="32">
        <v>4.1000000000000002E-2</v>
      </c>
      <c r="G27" s="32">
        <v>0.28699999999999998</v>
      </c>
      <c r="H27" s="32">
        <v>0.94499999999999995</v>
      </c>
      <c r="I27" s="32">
        <v>0.99399999999999999</v>
      </c>
      <c r="J27" s="31">
        <v>9548</v>
      </c>
      <c r="K27" s="33">
        <v>39.256523180000002</v>
      </c>
      <c r="L27" s="31">
        <v>18164</v>
      </c>
      <c r="M27" s="34">
        <v>8616</v>
      </c>
      <c r="N27" s="32">
        <v>0.47434485799999998</v>
      </c>
    </row>
    <row r="28" spans="1:14" ht="16" x14ac:dyDescent="0.2">
      <c r="A28" s="30" t="s">
        <v>96</v>
      </c>
      <c r="B28" s="30" t="s">
        <v>38</v>
      </c>
      <c r="C28" s="31">
        <v>8616</v>
      </c>
      <c r="D28" s="32">
        <v>0.39600000000000002</v>
      </c>
      <c r="E28" s="32">
        <v>0.67</v>
      </c>
      <c r="F28" s="32">
        <v>2.9000000000000001E-2</v>
      </c>
      <c r="G28" s="32">
        <v>0.30099999999999999</v>
      </c>
      <c r="H28" s="32">
        <v>0.91800000000000004</v>
      </c>
      <c r="I28" s="32">
        <v>0.996</v>
      </c>
      <c r="J28" s="31">
        <v>9087</v>
      </c>
      <c r="K28" s="33">
        <v>61.225336630000001</v>
      </c>
      <c r="L28" s="31">
        <v>18166</v>
      </c>
      <c r="M28" s="34">
        <v>9079</v>
      </c>
      <c r="N28" s="32">
        <v>0.49977980799999999</v>
      </c>
    </row>
    <row r="29" spans="1:14" ht="16" x14ac:dyDescent="0.2">
      <c r="A29" s="30" t="s">
        <v>96</v>
      </c>
      <c r="B29" s="30" t="s">
        <v>39</v>
      </c>
      <c r="C29" s="31">
        <v>14059</v>
      </c>
      <c r="D29" s="32">
        <v>0.39100000000000001</v>
      </c>
      <c r="E29" s="32">
        <v>0.98499999999999999</v>
      </c>
      <c r="F29" s="32">
        <v>3.0000000000000001E-3</v>
      </c>
      <c r="G29" s="32">
        <v>1.2E-2</v>
      </c>
      <c r="H29" s="32">
        <v>0.873</v>
      </c>
      <c r="I29" s="32">
        <v>0.99199999999999999</v>
      </c>
      <c r="J29" s="31">
        <v>352</v>
      </c>
      <c r="K29" s="33">
        <v>104.97805270000001</v>
      </c>
      <c r="L29" s="31">
        <v>18165</v>
      </c>
      <c r="M29" s="34">
        <v>17813</v>
      </c>
      <c r="N29" s="32">
        <v>0.98062207499999998</v>
      </c>
    </row>
    <row r="30" spans="1:14" ht="16" x14ac:dyDescent="0.2">
      <c r="A30" s="30" t="s">
        <v>96</v>
      </c>
      <c r="B30" s="30" t="s">
        <v>40</v>
      </c>
      <c r="C30" s="31">
        <v>21409</v>
      </c>
      <c r="D30" s="32">
        <v>0.39200000000000002</v>
      </c>
      <c r="E30" s="32">
        <v>0.99399999999999999</v>
      </c>
      <c r="F30" s="32">
        <v>2E-3</v>
      </c>
      <c r="G30" s="32">
        <v>4.0000000000000001E-3</v>
      </c>
      <c r="H30" s="32">
        <v>0.81899999999999995</v>
      </c>
      <c r="I30" s="32">
        <v>0.99399999999999999</v>
      </c>
      <c r="J30" s="31">
        <v>207</v>
      </c>
      <c r="K30" s="33">
        <v>162.725561</v>
      </c>
      <c r="L30" s="31">
        <v>18167</v>
      </c>
      <c r="M30" s="34">
        <v>17960</v>
      </c>
      <c r="N30" s="32">
        <v>0.98860571399999997</v>
      </c>
    </row>
    <row r="31" spans="1:14" ht="16" x14ac:dyDescent="0.2">
      <c r="A31" s="30" t="s">
        <v>96</v>
      </c>
      <c r="B31" s="30" t="s">
        <v>41</v>
      </c>
      <c r="C31" s="31">
        <v>12670</v>
      </c>
      <c r="D31" s="32">
        <v>0.38900000000000001</v>
      </c>
      <c r="E31" s="32">
        <v>0.99</v>
      </c>
      <c r="F31" s="32">
        <v>7.0000000000000001E-3</v>
      </c>
      <c r="G31" s="32">
        <v>3.0000000000000001E-3</v>
      </c>
      <c r="H31" s="32">
        <v>0.89600000000000002</v>
      </c>
      <c r="I31" s="32">
        <v>0.99199999999999999</v>
      </c>
      <c r="J31" s="31">
        <v>348</v>
      </c>
      <c r="K31" s="33">
        <v>91.009214569999997</v>
      </c>
      <c r="L31" s="31">
        <v>18166</v>
      </c>
      <c r="M31" s="34">
        <v>17818</v>
      </c>
      <c r="N31" s="32">
        <v>0.98084333400000001</v>
      </c>
    </row>
    <row r="32" spans="1:14" ht="16" x14ac:dyDescent="0.2">
      <c r="A32" s="30" t="s">
        <v>96</v>
      </c>
      <c r="B32" s="30" t="s">
        <v>42</v>
      </c>
      <c r="C32" s="31">
        <v>9362</v>
      </c>
      <c r="D32" s="32">
        <v>0.39300000000000002</v>
      </c>
      <c r="E32" s="32">
        <v>0.96799999999999997</v>
      </c>
      <c r="F32" s="32">
        <v>1.0999999999999999E-2</v>
      </c>
      <c r="G32" s="32">
        <v>0.02</v>
      </c>
      <c r="H32" s="32">
        <v>0.91300000000000003</v>
      </c>
      <c r="I32" s="32">
        <v>0.99199999999999999</v>
      </c>
      <c r="J32" s="31">
        <v>1154</v>
      </c>
      <c r="K32" s="33">
        <v>67.425214960000005</v>
      </c>
      <c r="L32" s="31">
        <v>18166</v>
      </c>
      <c r="M32" s="34">
        <v>17012</v>
      </c>
      <c r="N32" s="32">
        <v>0.93647473299999995</v>
      </c>
    </row>
    <row r="33" spans="1:14" ht="16" x14ac:dyDescent="0.2">
      <c r="A33" s="30" t="s">
        <v>96</v>
      </c>
      <c r="B33" s="30" t="s">
        <v>43</v>
      </c>
      <c r="C33" s="31">
        <v>16845</v>
      </c>
      <c r="D33" s="32">
        <v>0.39</v>
      </c>
      <c r="E33" s="32">
        <v>0.99</v>
      </c>
      <c r="F33" s="32">
        <v>2E-3</v>
      </c>
      <c r="G33" s="32">
        <v>8.0000000000000002E-3</v>
      </c>
      <c r="H33" s="32">
        <v>0.85299999999999998</v>
      </c>
      <c r="I33" s="32">
        <v>0.99</v>
      </c>
      <c r="J33" s="31">
        <v>262</v>
      </c>
      <c r="K33" s="33">
        <v>124.9739026</v>
      </c>
      <c r="L33" s="31">
        <v>18167</v>
      </c>
      <c r="M33" s="34">
        <v>17905</v>
      </c>
      <c r="N33" s="32">
        <v>0.98557824599999999</v>
      </c>
    </row>
    <row r="34" spans="1:14" ht="16" x14ac:dyDescent="0.2">
      <c r="A34" s="30" t="s">
        <v>96</v>
      </c>
      <c r="B34" s="30" t="s">
        <v>44</v>
      </c>
      <c r="C34" s="31">
        <v>2802</v>
      </c>
      <c r="D34" s="32">
        <v>0.39700000000000002</v>
      </c>
      <c r="E34" s="32">
        <v>0.81599999999999995</v>
      </c>
      <c r="F34" s="32">
        <v>0.03</v>
      </c>
      <c r="G34" s="32">
        <v>0.154</v>
      </c>
      <c r="H34" s="32">
        <v>0.96599999999999997</v>
      </c>
      <c r="I34" s="32">
        <v>0.98</v>
      </c>
      <c r="J34" s="31">
        <v>5624</v>
      </c>
      <c r="K34" s="33">
        <v>16.346801719999998</v>
      </c>
      <c r="L34" s="31">
        <v>18166</v>
      </c>
      <c r="M34" s="34">
        <v>12542</v>
      </c>
      <c r="N34" s="32">
        <v>0.69041065700000004</v>
      </c>
    </row>
    <row r="35" spans="1:14" ht="16" x14ac:dyDescent="0.2">
      <c r="A35" s="30" t="s">
        <v>96</v>
      </c>
      <c r="B35" s="30" t="s">
        <v>45</v>
      </c>
      <c r="C35" s="31">
        <v>5366</v>
      </c>
      <c r="D35" s="32">
        <v>0.38800000000000001</v>
      </c>
      <c r="E35" s="32">
        <v>0.66600000000000004</v>
      </c>
      <c r="F35" s="32">
        <v>3.6999999999999998E-2</v>
      </c>
      <c r="G35" s="32">
        <v>0.29799999999999999</v>
      </c>
      <c r="H35" s="32">
        <v>0.93200000000000005</v>
      </c>
      <c r="I35" s="32">
        <v>0.996</v>
      </c>
      <c r="J35" s="31">
        <v>8357</v>
      </c>
      <c r="K35" s="33">
        <v>40.85307718</v>
      </c>
      <c r="L35" s="31">
        <v>18166</v>
      </c>
      <c r="M35" s="34">
        <v>9809</v>
      </c>
      <c r="N35" s="32">
        <v>0.53996476900000001</v>
      </c>
    </row>
    <row r="36" spans="1:14" ht="16" x14ac:dyDescent="0.2">
      <c r="A36" s="30" t="s">
        <v>96</v>
      </c>
      <c r="B36" s="30" t="s">
        <v>46</v>
      </c>
      <c r="C36" s="31">
        <v>22389</v>
      </c>
      <c r="D36" s="32">
        <v>0.38900000000000001</v>
      </c>
      <c r="E36" s="32">
        <v>0.99299999999999999</v>
      </c>
      <c r="F36" s="32">
        <v>2E-3</v>
      </c>
      <c r="G36" s="32">
        <v>5.0000000000000001E-3</v>
      </c>
      <c r="H36" s="32">
        <v>0.77600000000000002</v>
      </c>
      <c r="I36" s="32">
        <v>0.995</v>
      </c>
      <c r="J36" s="31">
        <v>162</v>
      </c>
      <c r="K36" s="33">
        <v>174.2562313</v>
      </c>
      <c r="L36" s="31">
        <v>18165</v>
      </c>
      <c r="M36" s="34">
        <v>18003</v>
      </c>
      <c r="N36" s="32">
        <v>0.99108175099999996</v>
      </c>
    </row>
    <row r="37" spans="1:14" ht="8" customHeight="1" x14ac:dyDescent="0.2">
      <c r="A37" s="30"/>
      <c r="B37" s="30"/>
      <c r="C37" s="30"/>
      <c r="D37" s="35"/>
      <c r="E37" s="35"/>
      <c r="F37" s="35"/>
      <c r="G37" s="35"/>
      <c r="H37" s="35"/>
      <c r="I37" s="35"/>
      <c r="J37" s="30"/>
      <c r="K37" s="30"/>
      <c r="L37" s="30"/>
      <c r="M37" s="34"/>
      <c r="N37" s="35"/>
    </row>
    <row r="38" spans="1:14" ht="16" x14ac:dyDescent="0.2">
      <c r="A38" s="36"/>
      <c r="B38" s="36" t="s">
        <v>47</v>
      </c>
      <c r="C38" s="37">
        <f>AVERAGE(C3:C36)</f>
        <v>10968.823529411764</v>
      </c>
      <c r="D38" s="38">
        <f>AVERAGE(D3:D36)</f>
        <v>0.39326470588235302</v>
      </c>
      <c r="E38" s="38">
        <f t="shared" ref="E38:I38" si="0">AVERAGE(E3:E36)</f>
        <v>0.86223529411764688</v>
      </c>
      <c r="F38" s="38">
        <f>AVERAGE(F3:F36)</f>
        <v>2.2823529411764715E-2</v>
      </c>
      <c r="G38" s="38">
        <f t="shared" si="0"/>
        <v>0.11494117647058821</v>
      </c>
      <c r="H38" s="38">
        <f>AVERAGE(H3:H36)</f>
        <v>0.90814705882352964</v>
      </c>
      <c r="I38" s="38">
        <f t="shared" si="0"/>
        <v>0.99264705882352944</v>
      </c>
      <c r="J38" s="39">
        <f t="shared" ref="J38:N38" si="1">AVERAGE(J3:J36)</f>
        <v>4151.4705882352937</v>
      </c>
      <c r="K38" s="39">
        <f t="shared" si="1"/>
        <v>82.616442320000004</v>
      </c>
      <c r="L38" s="39">
        <f t="shared" si="1"/>
        <v>18166.058823529413</v>
      </c>
      <c r="M38" s="40">
        <f t="shared" si="1"/>
        <v>14014.588235294117</v>
      </c>
      <c r="N38" s="38">
        <f t="shared" si="1"/>
        <v>0.77147689638235284</v>
      </c>
    </row>
    <row r="39" spans="1:14" ht="16" x14ac:dyDescent="0.2">
      <c r="A39" s="36"/>
      <c r="B39" s="36" t="s">
        <v>48</v>
      </c>
      <c r="C39" s="37">
        <f>MIN(C3:C36)</f>
        <v>2802</v>
      </c>
      <c r="D39" s="38">
        <f t="shared" ref="D39:I39" si="2">MIN(D3:D36)</f>
        <v>0.38800000000000001</v>
      </c>
      <c r="E39" s="38">
        <f t="shared" si="2"/>
        <v>0.624</v>
      </c>
      <c r="F39" s="38">
        <f>MIN(F3:F36)</f>
        <v>2E-3</v>
      </c>
      <c r="G39" s="38">
        <f t="shared" si="2"/>
        <v>3.0000000000000001E-3</v>
      </c>
      <c r="H39" s="38">
        <f>MIN(H3:H36)</f>
        <v>0.61399999999999999</v>
      </c>
      <c r="I39" s="38">
        <f t="shared" si="2"/>
        <v>0.98</v>
      </c>
      <c r="J39" s="39">
        <f t="shared" ref="J39:N39" si="3">MIN(J3:J36)</f>
        <v>71</v>
      </c>
      <c r="K39" s="39">
        <f t="shared" si="3"/>
        <v>16.346801719999998</v>
      </c>
      <c r="L39" s="39">
        <f t="shared" si="3"/>
        <v>18159</v>
      </c>
      <c r="M39" s="41">
        <f t="shared" si="3"/>
        <v>7721</v>
      </c>
      <c r="N39" s="38">
        <f t="shared" si="3"/>
        <v>0.42490781999999999</v>
      </c>
    </row>
    <row r="40" spans="1:14" ht="16" x14ac:dyDescent="0.2">
      <c r="A40" s="36"/>
      <c r="B40" s="36" t="s">
        <v>49</v>
      </c>
      <c r="C40" s="37">
        <f>MAX(C3:C36)</f>
        <v>45143</v>
      </c>
      <c r="D40" s="38">
        <f t="shared" ref="D40:I40" si="4">MAX(D3:D36)</f>
        <v>0.40200000000000002</v>
      </c>
      <c r="E40" s="38">
        <f t="shared" si="4"/>
        <v>0.99399999999999999</v>
      </c>
      <c r="F40" s="38">
        <f>MAX(F3:F36)</f>
        <v>6.3E-2</v>
      </c>
      <c r="G40" s="38">
        <f t="shared" si="4"/>
        <v>0.33900000000000002</v>
      </c>
      <c r="H40" s="38">
        <f>MAX(H3:H36)</f>
        <v>0.96599999999999997</v>
      </c>
      <c r="I40" s="38">
        <f t="shared" si="4"/>
        <v>0.997</v>
      </c>
      <c r="J40" s="39">
        <f t="shared" ref="J40:N40" si="5">MAX(J3:J36)</f>
        <v>10450</v>
      </c>
      <c r="K40" s="39">
        <f t="shared" si="5"/>
        <v>366.65701280000002</v>
      </c>
      <c r="L40" s="39">
        <f t="shared" si="5"/>
        <v>18174</v>
      </c>
      <c r="M40" s="41">
        <f t="shared" si="5"/>
        <v>18095</v>
      </c>
      <c r="N40" s="38">
        <f t="shared" si="5"/>
        <v>0.99609159999999997</v>
      </c>
    </row>
    <row r="42" spans="1:14" ht="16" x14ac:dyDescent="0.2">
      <c r="A42" s="1"/>
    </row>
    <row r="43" spans="1:14" ht="16" x14ac:dyDescent="0.2">
      <c r="A43" s="1"/>
    </row>
    <row r="44" spans="1:14" ht="16" x14ac:dyDescent="0.2">
      <c r="A44" s="1"/>
    </row>
    <row r="45" spans="1:14" ht="16" x14ac:dyDescent="0.2">
      <c r="A45" s="1"/>
    </row>
    <row r="46" spans="1:14" ht="16" x14ac:dyDescent="0.2">
      <c r="A46" s="1"/>
    </row>
    <row r="47" spans="1:14" ht="16" x14ac:dyDescent="0.2">
      <c r="A47" s="1"/>
    </row>
    <row r="48" spans="1:14" ht="16" x14ac:dyDescent="0.2">
      <c r="A48" s="1"/>
    </row>
    <row r="49" spans="1:1" ht="16" x14ac:dyDescent="0.2">
      <c r="A49" s="1"/>
    </row>
    <row r="50" spans="1:1" ht="16" x14ac:dyDescent="0.2">
      <c r="A50" s="1"/>
    </row>
    <row r="51" spans="1:1" ht="16" x14ac:dyDescent="0.2">
      <c r="A51" s="1"/>
    </row>
    <row r="52" spans="1:1" ht="16" x14ac:dyDescent="0.2">
      <c r="A52" s="1"/>
    </row>
    <row r="53" spans="1:1" ht="16" x14ac:dyDescent="0.2">
      <c r="A53" s="1"/>
    </row>
    <row r="54" spans="1:1" ht="16" x14ac:dyDescent="0.2">
      <c r="A54" s="1"/>
    </row>
    <row r="55" spans="1:1" ht="16" x14ac:dyDescent="0.2">
      <c r="A55" s="1"/>
    </row>
    <row r="56" spans="1:1" ht="16" x14ac:dyDescent="0.2">
      <c r="A56" s="1"/>
    </row>
    <row r="57" spans="1:1" ht="16" x14ac:dyDescent="0.2">
      <c r="A57" s="1"/>
    </row>
    <row r="58" spans="1:1" ht="16" x14ac:dyDescent="0.2">
      <c r="A58" s="1"/>
    </row>
    <row r="59" spans="1:1" ht="16" x14ac:dyDescent="0.2">
      <c r="A59" s="1"/>
    </row>
    <row r="60" spans="1:1" ht="16" x14ac:dyDescent="0.2">
      <c r="A60" s="1"/>
    </row>
    <row r="61" spans="1:1" ht="16" x14ac:dyDescent="0.2">
      <c r="A61" s="1"/>
    </row>
    <row r="62" spans="1:1" ht="16" x14ac:dyDescent="0.2">
      <c r="A62" s="1"/>
    </row>
    <row r="63" spans="1:1" ht="16" x14ac:dyDescent="0.2">
      <c r="A63" s="1"/>
    </row>
    <row r="64" spans="1:1" ht="16" x14ac:dyDescent="0.2">
      <c r="A64" s="1"/>
    </row>
    <row r="65" spans="1:1" ht="16" x14ac:dyDescent="0.2">
      <c r="A65" s="1"/>
    </row>
    <row r="66" spans="1:1" ht="16" x14ac:dyDescent="0.2">
      <c r="A66" s="1"/>
    </row>
    <row r="67" spans="1:1" ht="16" x14ac:dyDescent="0.2">
      <c r="A67" s="1"/>
    </row>
    <row r="68" spans="1:1" ht="16" x14ac:dyDescent="0.2">
      <c r="A68" s="1"/>
    </row>
    <row r="69" spans="1:1" ht="16" x14ac:dyDescent="0.2">
      <c r="A69" s="1"/>
    </row>
    <row r="70" spans="1:1" ht="16" x14ac:dyDescent="0.2">
      <c r="A70" s="1"/>
    </row>
    <row r="71" spans="1:1" ht="16" x14ac:dyDescent="0.2">
      <c r="A71" s="1"/>
    </row>
    <row r="72" spans="1:1" ht="16" x14ac:dyDescent="0.2">
      <c r="A72" s="1"/>
    </row>
    <row r="73" spans="1:1" ht="16" x14ac:dyDescent="0.2">
      <c r="A73" s="1"/>
    </row>
    <row r="74" spans="1:1" ht="16" x14ac:dyDescent="0.2">
      <c r="A74" s="1"/>
    </row>
    <row r="75" spans="1:1" ht="16" x14ac:dyDescent="0.2">
      <c r="A75" s="1"/>
    </row>
  </sheetData>
  <mergeCells count="1">
    <mergeCell ref="A1:N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1AA8FB-C975-F74E-8B13-25E11FB8CA9B}">
  <dimension ref="A1:L38"/>
  <sheetViews>
    <sheetView workbookViewId="0"/>
  </sheetViews>
  <sheetFormatPr baseColWidth="10" defaultRowHeight="16" x14ac:dyDescent="0.2"/>
  <cols>
    <col min="1" max="1" width="13.83203125" style="1" customWidth="1"/>
    <col min="2" max="2" width="12.33203125" style="1" customWidth="1"/>
    <col min="3" max="11" width="4.5" style="1" customWidth="1"/>
    <col min="12" max="12" width="14.83203125" style="1" customWidth="1"/>
    <col min="13" max="16384" width="10.83203125" style="1"/>
  </cols>
  <sheetData>
    <row r="1" spans="1:12" x14ac:dyDescent="0.2">
      <c r="A1" s="1" t="s">
        <v>97</v>
      </c>
    </row>
    <row r="2" spans="1:12" ht="32" customHeight="1" x14ac:dyDescent="0.2">
      <c r="A2" s="9"/>
      <c r="B2" s="10"/>
      <c r="C2" s="61" t="s">
        <v>80</v>
      </c>
      <c r="D2" s="62"/>
      <c r="E2" s="62"/>
      <c r="F2" s="62"/>
      <c r="G2" s="62"/>
      <c r="H2" s="62"/>
      <c r="I2" s="62"/>
      <c r="J2" s="62"/>
      <c r="K2" s="63"/>
      <c r="L2" s="11"/>
    </row>
    <row r="3" spans="1:12" ht="42" x14ac:dyDescent="0.2">
      <c r="A3" s="12" t="s">
        <v>83</v>
      </c>
      <c r="B3" s="13" t="s">
        <v>0</v>
      </c>
      <c r="C3" s="18">
        <v>1536</v>
      </c>
      <c r="D3" s="19">
        <v>10324</v>
      </c>
      <c r="E3" s="19">
        <v>12049</v>
      </c>
      <c r="F3" s="19">
        <v>12321</v>
      </c>
      <c r="G3" s="19">
        <v>14931</v>
      </c>
      <c r="H3" s="19">
        <v>16700</v>
      </c>
      <c r="I3" s="19">
        <v>16701</v>
      </c>
      <c r="J3" s="19">
        <v>16891</v>
      </c>
      <c r="K3" s="20">
        <v>18014</v>
      </c>
      <c r="L3" s="14" t="s">
        <v>82</v>
      </c>
    </row>
    <row r="4" spans="1:12" ht="36" customHeight="1" x14ac:dyDescent="0.2">
      <c r="A4" s="17"/>
      <c r="B4" s="42" t="s">
        <v>98</v>
      </c>
      <c r="C4" s="24" t="s">
        <v>54</v>
      </c>
      <c r="D4" s="15" t="s">
        <v>55</v>
      </c>
      <c r="E4" s="15" t="s">
        <v>56</v>
      </c>
      <c r="F4" s="15" t="s">
        <v>56</v>
      </c>
      <c r="G4" s="15" t="s">
        <v>55</v>
      </c>
      <c r="H4" s="15" t="s">
        <v>57</v>
      </c>
      <c r="I4" s="15" t="s">
        <v>54</v>
      </c>
      <c r="J4" s="15" t="s">
        <v>55</v>
      </c>
      <c r="K4" s="21" t="s">
        <v>54</v>
      </c>
      <c r="L4" s="16" t="s">
        <v>58</v>
      </c>
    </row>
    <row r="5" spans="1:12" x14ac:dyDescent="0.2">
      <c r="A5" s="2" t="s">
        <v>81</v>
      </c>
      <c r="B5" s="1" t="s">
        <v>13</v>
      </c>
      <c r="C5" s="25" t="s">
        <v>59</v>
      </c>
      <c r="D5" s="3" t="s">
        <v>55</v>
      </c>
      <c r="E5" s="3" t="s">
        <v>56</v>
      </c>
      <c r="F5" s="3" t="s">
        <v>56</v>
      </c>
      <c r="G5" s="3" t="s">
        <v>59</v>
      </c>
      <c r="H5" s="3" t="s">
        <v>59</v>
      </c>
      <c r="I5" s="3" t="s">
        <v>59</v>
      </c>
      <c r="J5" s="3" t="s">
        <v>59</v>
      </c>
      <c r="K5" s="22" t="s">
        <v>57</v>
      </c>
      <c r="L5" s="4" t="s">
        <v>60</v>
      </c>
    </row>
    <row r="6" spans="1:12" x14ac:dyDescent="0.2">
      <c r="A6" s="2" t="s">
        <v>81</v>
      </c>
      <c r="B6" s="1" t="s">
        <v>14</v>
      </c>
      <c r="C6" s="25" t="s">
        <v>59</v>
      </c>
      <c r="D6" s="3" t="s">
        <v>55</v>
      </c>
      <c r="E6" s="3" t="s">
        <v>56</v>
      </c>
      <c r="F6" s="3" t="s">
        <v>56</v>
      </c>
      <c r="G6" s="3" t="s">
        <v>55</v>
      </c>
      <c r="H6" s="3" t="s">
        <v>59</v>
      </c>
      <c r="I6" s="3" t="s">
        <v>59</v>
      </c>
      <c r="J6" s="3" t="s">
        <v>59</v>
      </c>
      <c r="K6" s="22" t="s">
        <v>57</v>
      </c>
      <c r="L6" s="4" t="s">
        <v>61</v>
      </c>
    </row>
    <row r="7" spans="1:12" x14ac:dyDescent="0.2">
      <c r="A7" s="2" t="s">
        <v>81</v>
      </c>
      <c r="B7" s="1" t="s">
        <v>15</v>
      </c>
      <c r="C7" s="25" t="s">
        <v>59</v>
      </c>
      <c r="D7" s="3" t="s">
        <v>55</v>
      </c>
      <c r="E7" s="3" t="s">
        <v>59</v>
      </c>
      <c r="F7" s="3" t="s">
        <v>56</v>
      </c>
      <c r="G7" s="3" t="s">
        <v>55</v>
      </c>
      <c r="H7" s="3" t="s">
        <v>59</v>
      </c>
      <c r="I7" s="3" t="s">
        <v>59</v>
      </c>
      <c r="J7" s="3" t="s">
        <v>59</v>
      </c>
      <c r="K7" s="22" t="s">
        <v>57</v>
      </c>
      <c r="L7" s="4" t="s">
        <v>62</v>
      </c>
    </row>
    <row r="8" spans="1:12" x14ac:dyDescent="0.2">
      <c r="A8" s="2" t="s">
        <v>81</v>
      </c>
      <c r="B8" s="1" t="s">
        <v>16</v>
      </c>
      <c r="C8" s="25" t="s">
        <v>54</v>
      </c>
      <c r="D8" s="3" t="s">
        <v>59</v>
      </c>
      <c r="E8" s="3" t="s">
        <v>56</v>
      </c>
      <c r="F8" s="3" t="s">
        <v>55</v>
      </c>
      <c r="G8" s="3" t="s">
        <v>55</v>
      </c>
      <c r="H8" s="3" t="s">
        <v>57</v>
      </c>
      <c r="I8" s="3" t="s">
        <v>54</v>
      </c>
      <c r="J8" s="3" t="s">
        <v>55</v>
      </c>
      <c r="K8" s="22" t="s">
        <v>57</v>
      </c>
      <c r="L8" s="4" t="s">
        <v>63</v>
      </c>
    </row>
    <row r="9" spans="1:12" x14ac:dyDescent="0.2">
      <c r="A9" s="2" t="s">
        <v>81</v>
      </c>
      <c r="B9" s="1" t="s">
        <v>17</v>
      </c>
      <c r="C9" s="25" t="s">
        <v>54</v>
      </c>
      <c r="D9" s="3" t="s">
        <v>55</v>
      </c>
      <c r="E9" s="3" t="s">
        <v>56</v>
      </c>
      <c r="F9" s="3" t="s">
        <v>56</v>
      </c>
      <c r="G9" s="3" t="s">
        <v>55</v>
      </c>
      <c r="H9" s="3" t="s">
        <v>57</v>
      </c>
      <c r="I9" s="3" t="s">
        <v>54</v>
      </c>
      <c r="J9" s="3" t="s">
        <v>55</v>
      </c>
      <c r="K9" s="22" t="s">
        <v>57</v>
      </c>
      <c r="L9" s="4" t="s">
        <v>64</v>
      </c>
    </row>
    <row r="10" spans="1:12" x14ac:dyDescent="0.2">
      <c r="A10" s="2" t="s">
        <v>81</v>
      </c>
      <c r="B10" s="1" t="s">
        <v>18</v>
      </c>
      <c r="C10" s="25" t="s">
        <v>54</v>
      </c>
      <c r="D10" s="3" t="s">
        <v>55</v>
      </c>
      <c r="E10" s="3" t="s">
        <v>56</v>
      </c>
      <c r="F10" s="3" t="s">
        <v>56</v>
      </c>
      <c r="G10" s="3" t="s">
        <v>55</v>
      </c>
      <c r="H10" s="3" t="s">
        <v>57</v>
      </c>
      <c r="I10" s="3" t="s">
        <v>54</v>
      </c>
      <c r="J10" s="3" t="s">
        <v>55</v>
      </c>
      <c r="K10" s="22" t="s">
        <v>57</v>
      </c>
      <c r="L10" s="4" t="s">
        <v>64</v>
      </c>
    </row>
    <row r="11" spans="1:12" x14ac:dyDescent="0.2">
      <c r="A11" s="2" t="s">
        <v>81</v>
      </c>
      <c r="B11" s="1" t="s">
        <v>19</v>
      </c>
      <c r="C11" s="25" t="s">
        <v>54</v>
      </c>
      <c r="D11" s="3" t="s">
        <v>55</v>
      </c>
      <c r="E11" s="3" t="s">
        <v>56</v>
      </c>
      <c r="F11" s="3" t="s">
        <v>55</v>
      </c>
      <c r="G11" s="3" t="s">
        <v>55</v>
      </c>
      <c r="H11" s="3" t="s">
        <v>57</v>
      </c>
      <c r="I11" s="3" t="s">
        <v>54</v>
      </c>
      <c r="J11" s="3" t="s">
        <v>55</v>
      </c>
      <c r="K11" s="22" t="s">
        <v>57</v>
      </c>
      <c r="L11" s="4" t="s">
        <v>65</v>
      </c>
    </row>
    <row r="12" spans="1:12" x14ac:dyDescent="0.2">
      <c r="A12" s="2" t="s">
        <v>81</v>
      </c>
      <c r="B12" s="1" t="s">
        <v>20</v>
      </c>
      <c r="C12" s="25" t="s">
        <v>54</v>
      </c>
      <c r="D12" s="3" t="s">
        <v>55</v>
      </c>
      <c r="E12" s="3" t="s">
        <v>56</v>
      </c>
      <c r="F12" s="3" t="s">
        <v>55</v>
      </c>
      <c r="G12" s="3" t="s">
        <v>55</v>
      </c>
      <c r="H12" s="3" t="s">
        <v>57</v>
      </c>
      <c r="I12" s="3" t="s">
        <v>54</v>
      </c>
      <c r="J12" s="3" t="s">
        <v>55</v>
      </c>
      <c r="K12" s="22" t="s">
        <v>57</v>
      </c>
      <c r="L12" s="4" t="s">
        <v>65</v>
      </c>
    </row>
    <row r="13" spans="1:12" x14ac:dyDescent="0.2">
      <c r="A13" s="2" t="s">
        <v>81</v>
      </c>
      <c r="B13" s="1" t="s">
        <v>21</v>
      </c>
      <c r="C13" s="25" t="s">
        <v>59</v>
      </c>
      <c r="D13" s="3" t="s">
        <v>55</v>
      </c>
      <c r="E13" s="3" t="s">
        <v>56</v>
      </c>
      <c r="F13" s="3" t="s">
        <v>56</v>
      </c>
      <c r="G13" s="3" t="s">
        <v>55</v>
      </c>
      <c r="H13" s="3" t="s">
        <v>59</v>
      </c>
      <c r="I13" s="3" t="s">
        <v>59</v>
      </c>
      <c r="J13" s="3" t="s">
        <v>55</v>
      </c>
      <c r="K13" s="22" t="s">
        <v>57</v>
      </c>
      <c r="L13" s="4" t="s">
        <v>66</v>
      </c>
    </row>
    <row r="14" spans="1:12" x14ac:dyDescent="0.2">
      <c r="A14" s="2" t="s">
        <v>81</v>
      </c>
      <c r="B14" s="1" t="s">
        <v>22</v>
      </c>
      <c r="C14" s="25" t="s">
        <v>59</v>
      </c>
      <c r="D14" s="3" t="s">
        <v>55</v>
      </c>
      <c r="E14" s="3" t="s">
        <v>56</v>
      </c>
      <c r="F14" s="3" t="s">
        <v>59</v>
      </c>
      <c r="G14" s="3" t="s">
        <v>55</v>
      </c>
      <c r="H14" s="3" t="s">
        <v>59</v>
      </c>
      <c r="I14" s="3" t="s">
        <v>59</v>
      </c>
      <c r="J14" s="3" t="s">
        <v>59</v>
      </c>
      <c r="K14" s="22" t="s">
        <v>57</v>
      </c>
      <c r="L14" s="4" t="s">
        <v>67</v>
      </c>
    </row>
    <row r="15" spans="1:12" x14ac:dyDescent="0.2">
      <c r="A15" s="2" t="s">
        <v>81</v>
      </c>
      <c r="B15" s="1" t="s">
        <v>23</v>
      </c>
      <c r="C15" s="25" t="s">
        <v>54</v>
      </c>
      <c r="D15" s="3" t="s">
        <v>55</v>
      </c>
      <c r="E15" s="3" t="s">
        <v>56</v>
      </c>
      <c r="F15" s="3" t="s">
        <v>56</v>
      </c>
      <c r="G15" s="3" t="s">
        <v>55</v>
      </c>
      <c r="H15" s="3" t="s">
        <v>57</v>
      </c>
      <c r="I15" s="3" t="s">
        <v>54</v>
      </c>
      <c r="J15" s="3" t="s">
        <v>55</v>
      </c>
      <c r="K15" s="22" t="s">
        <v>57</v>
      </c>
      <c r="L15" s="4" t="s">
        <v>64</v>
      </c>
    </row>
    <row r="16" spans="1:12" x14ac:dyDescent="0.2">
      <c r="A16" s="2" t="s">
        <v>81</v>
      </c>
      <c r="B16" s="1" t="s">
        <v>24</v>
      </c>
      <c r="C16" s="25" t="s">
        <v>54</v>
      </c>
      <c r="D16" s="3" t="s">
        <v>55</v>
      </c>
      <c r="E16" s="3" t="s">
        <v>56</v>
      </c>
      <c r="F16" s="3" t="s">
        <v>55</v>
      </c>
      <c r="G16" s="3" t="s">
        <v>55</v>
      </c>
      <c r="H16" s="3" t="s">
        <v>57</v>
      </c>
      <c r="I16" s="3" t="s">
        <v>54</v>
      </c>
      <c r="J16" s="3" t="s">
        <v>55</v>
      </c>
      <c r="K16" s="22" t="s">
        <v>57</v>
      </c>
      <c r="L16" s="4" t="s">
        <v>65</v>
      </c>
    </row>
    <row r="17" spans="1:12" x14ac:dyDescent="0.2">
      <c r="A17" s="2" t="s">
        <v>81</v>
      </c>
      <c r="B17" s="1" t="s">
        <v>25</v>
      </c>
      <c r="C17" s="25" t="s">
        <v>54</v>
      </c>
      <c r="D17" s="3" t="s">
        <v>55</v>
      </c>
      <c r="E17" s="3" t="s">
        <v>56</v>
      </c>
      <c r="F17" s="3" t="s">
        <v>55</v>
      </c>
      <c r="G17" s="3" t="s">
        <v>55</v>
      </c>
      <c r="H17" s="3" t="s">
        <v>57</v>
      </c>
      <c r="I17" s="3" t="s">
        <v>54</v>
      </c>
      <c r="J17" s="3" t="s">
        <v>55</v>
      </c>
      <c r="K17" s="22" t="s">
        <v>57</v>
      </c>
      <c r="L17" s="4" t="s">
        <v>65</v>
      </c>
    </row>
    <row r="18" spans="1:12" x14ac:dyDescent="0.2">
      <c r="A18" s="2" t="s">
        <v>81</v>
      </c>
      <c r="B18" s="1" t="s">
        <v>26</v>
      </c>
      <c r="C18" s="25" t="s">
        <v>54</v>
      </c>
      <c r="D18" s="3" t="s">
        <v>55</v>
      </c>
      <c r="E18" s="3" t="s">
        <v>56</v>
      </c>
      <c r="F18" s="3" t="s">
        <v>56</v>
      </c>
      <c r="G18" s="3" t="s">
        <v>55</v>
      </c>
      <c r="H18" s="3" t="s">
        <v>57</v>
      </c>
      <c r="I18" s="3" t="s">
        <v>54</v>
      </c>
      <c r="J18" s="3" t="s">
        <v>55</v>
      </c>
      <c r="K18" s="22" t="s">
        <v>57</v>
      </c>
      <c r="L18" s="4" t="s">
        <v>64</v>
      </c>
    </row>
    <row r="19" spans="1:12" x14ac:dyDescent="0.2">
      <c r="A19" s="2" t="s">
        <v>81</v>
      </c>
      <c r="B19" s="1" t="s">
        <v>27</v>
      </c>
      <c r="C19" s="25" t="s">
        <v>54</v>
      </c>
      <c r="D19" s="3" t="s">
        <v>55</v>
      </c>
      <c r="E19" s="3" t="s">
        <v>56</v>
      </c>
      <c r="F19" s="3" t="s">
        <v>56</v>
      </c>
      <c r="G19" s="3" t="s">
        <v>55</v>
      </c>
      <c r="H19" s="3" t="s">
        <v>57</v>
      </c>
      <c r="I19" s="3" t="s">
        <v>54</v>
      </c>
      <c r="J19" s="3" t="s">
        <v>55</v>
      </c>
      <c r="K19" s="22" t="s">
        <v>57</v>
      </c>
      <c r="L19" s="4" t="s">
        <v>64</v>
      </c>
    </row>
    <row r="20" spans="1:12" x14ac:dyDescent="0.2">
      <c r="A20" s="2" t="s">
        <v>81</v>
      </c>
      <c r="B20" s="1" t="s">
        <v>28</v>
      </c>
      <c r="C20" s="25" t="s">
        <v>54</v>
      </c>
      <c r="D20" s="3" t="s">
        <v>55</v>
      </c>
      <c r="E20" s="3" t="s">
        <v>56</v>
      </c>
      <c r="F20" s="3" t="s">
        <v>55</v>
      </c>
      <c r="G20" s="3" t="s">
        <v>55</v>
      </c>
      <c r="H20" s="3" t="s">
        <v>57</v>
      </c>
      <c r="I20" s="3" t="s">
        <v>54</v>
      </c>
      <c r="J20" s="3" t="s">
        <v>55</v>
      </c>
      <c r="K20" s="22" t="s">
        <v>57</v>
      </c>
      <c r="L20" s="4" t="s">
        <v>65</v>
      </c>
    </row>
    <row r="21" spans="1:12" x14ac:dyDescent="0.2">
      <c r="A21" s="2" t="s">
        <v>96</v>
      </c>
      <c r="B21" s="1" t="s">
        <v>29</v>
      </c>
      <c r="C21" s="25" t="s">
        <v>54</v>
      </c>
      <c r="D21" s="3" t="s">
        <v>55</v>
      </c>
      <c r="E21" s="3" t="s">
        <v>56</v>
      </c>
      <c r="F21" s="3" t="s">
        <v>56</v>
      </c>
      <c r="G21" s="3" t="s">
        <v>55</v>
      </c>
      <c r="H21" s="3" t="s">
        <v>57</v>
      </c>
      <c r="I21" s="3" t="s">
        <v>54</v>
      </c>
      <c r="J21" s="3" t="s">
        <v>55</v>
      </c>
      <c r="K21" s="22" t="s">
        <v>54</v>
      </c>
      <c r="L21" s="4" t="s">
        <v>58</v>
      </c>
    </row>
    <row r="22" spans="1:12" x14ac:dyDescent="0.2">
      <c r="A22" s="2" t="s">
        <v>96</v>
      </c>
      <c r="B22" s="1" t="s">
        <v>30</v>
      </c>
      <c r="C22" s="25" t="s">
        <v>59</v>
      </c>
      <c r="D22" s="3" t="s">
        <v>56</v>
      </c>
      <c r="E22" s="3" t="s">
        <v>56</v>
      </c>
      <c r="F22" s="3" t="s">
        <v>56</v>
      </c>
      <c r="G22" s="3" t="s">
        <v>56</v>
      </c>
      <c r="H22" s="3" t="s">
        <v>54</v>
      </c>
      <c r="I22" s="3" t="s">
        <v>54</v>
      </c>
      <c r="J22" s="3" t="s">
        <v>56</v>
      </c>
      <c r="K22" s="22" t="s">
        <v>57</v>
      </c>
      <c r="L22" s="4" t="s">
        <v>68</v>
      </c>
    </row>
    <row r="23" spans="1:12" x14ac:dyDescent="0.2">
      <c r="A23" s="2" t="s">
        <v>96</v>
      </c>
      <c r="B23" s="1" t="s">
        <v>31</v>
      </c>
      <c r="C23" s="25" t="s">
        <v>59</v>
      </c>
      <c r="D23" s="3" t="s">
        <v>56</v>
      </c>
      <c r="E23" s="3" t="s">
        <v>56</v>
      </c>
      <c r="F23" s="3" t="s">
        <v>56</v>
      </c>
      <c r="G23" s="3" t="s">
        <v>56</v>
      </c>
      <c r="H23" s="3" t="s">
        <v>54</v>
      </c>
      <c r="I23" s="3" t="s">
        <v>54</v>
      </c>
      <c r="J23" s="3" t="s">
        <v>56</v>
      </c>
      <c r="K23" s="22" t="s">
        <v>57</v>
      </c>
      <c r="L23" s="4" t="s">
        <v>68</v>
      </c>
    </row>
    <row r="24" spans="1:12" x14ac:dyDescent="0.2">
      <c r="A24" s="2" t="s">
        <v>96</v>
      </c>
      <c r="B24" s="1" t="s">
        <v>32</v>
      </c>
      <c r="C24" s="25" t="s">
        <v>59</v>
      </c>
      <c r="D24" s="3" t="s">
        <v>55</v>
      </c>
      <c r="E24" s="3" t="s">
        <v>56</v>
      </c>
      <c r="F24" s="3" t="s">
        <v>55</v>
      </c>
      <c r="G24" s="3" t="s">
        <v>59</v>
      </c>
      <c r="H24" s="3" t="s">
        <v>59</v>
      </c>
      <c r="I24" s="3" t="s">
        <v>59</v>
      </c>
      <c r="J24" s="3" t="s">
        <v>56</v>
      </c>
      <c r="K24" s="22" t="s">
        <v>57</v>
      </c>
      <c r="L24" s="4" t="s">
        <v>69</v>
      </c>
    </row>
    <row r="25" spans="1:12" x14ac:dyDescent="0.2">
      <c r="A25" s="2" t="s">
        <v>96</v>
      </c>
      <c r="B25" s="1" t="s">
        <v>33</v>
      </c>
      <c r="C25" s="25" t="s">
        <v>59</v>
      </c>
      <c r="D25" s="3" t="s">
        <v>55</v>
      </c>
      <c r="E25" s="3" t="s">
        <v>56</v>
      </c>
      <c r="F25" s="3" t="s">
        <v>55</v>
      </c>
      <c r="G25" s="3" t="s">
        <v>55</v>
      </c>
      <c r="H25" s="3" t="s">
        <v>59</v>
      </c>
      <c r="I25" s="3" t="s">
        <v>59</v>
      </c>
      <c r="J25" s="3" t="s">
        <v>56</v>
      </c>
      <c r="K25" s="22" t="s">
        <v>57</v>
      </c>
      <c r="L25" s="4" t="s">
        <v>70</v>
      </c>
    </row>
    <row r="26" spans="1:12" x14ac:dyDescent="0.2">
      <c r="A26" s="2" t="s">
        <v>96</v>
      </c>
      <c r="B26" s="1" t="s">
        <v>34</v>
      </c>
      <c r="C26" s="25" t="s">
        <v>57</v>
      </c>
      <c r="D26" s="3" t="s">
        <v>56</v>
      </c>
      <c r="E26" s="3" t="s">
        <v>56</v>
      </c>
      <c r="F26" s="3" t="s">
        <v>56</v>
      </c>
      <c r="G26" s="3" t="s">
        <v>56</v>
      </c>
      <c r="H26" s="3" t="s">
        <v>54</v>
      </c>
      <c r="I26" s="3" t="s">
        <v>54</v>
      </c>
      <c r="J26" s="3" t="s">
        <v>56</v>
      </c>
      <c r="K26" s="22" t="s">
        <v>57</v>
      </c>
      <c r="L26" s="4" t="s">
        <v>71</v>
      </c>
    </row>
    <row r="27" spans="1:12" x14ac:dyDescent="0.2">
      <c r="A27" s="2" t="s">
        <v>96</v>
      </c>
      <c r="B27" s="1" t="s">
        <v>35</v>
      </c>
      <c r="C27" s="25" t="s">
        <v>59</v>
      </c>
      <c r="D27" s="3" t="s">
        <v>56</v>
      </c>
      <c r="E27" s="3" t="s">
        <v>56</v>
      </c>
      <c r="F27" s="3" t="s">
        <v>59</v>
      </c>
      <c r="G27" s="3" t="s">
        <v>56</v>
      </c>
      <c r="H27" s="3" t="s">
        <v>54</v>
      </c>
      <c r="I27" s="3" t="s">
        <v>57</v>
      </c>
      <c r="J27" s="3" t="s">
        <v>56</v>
      </c>
      <c r="K27" s="22" t="s">
        <v>57</v>
      </c>
      <c r="L27" s="4" t="s">
        <v>72</v>
      </c>
    </row>
    <row r="28" spans="1:12" x14ac:dyDescent="0.2">
      <c r="A28" s="2" t="s">
        <v>96</v>
      </c>
      <c r="B28" s="1" t="s">
        <v>36</v>
      </c>
      <c r="C28" s="25" t="s">
        <v>59</v>
      </c>
      <c r="D28" s="3" t="s">
        <v>56</v>
      </c>
      <c r="E28" s="3" t="s">
        <v>56</v>
      </c>
      <c r="F28" s="3" t="s">
        <v>56</v>
      </c>
      <c r="G28" s="3" t="s">
        <v>56</v>
      </c>
      <c r="H28" s="3" t="s">
        <v>59</v>
      </c>
      <c r="I28" s="3" t="s">
        <v>59</v>
      </c>
      <c r="J28" s="3" t="s">
        <v>56</v>
      </c>
      <c r="K28" s="22" t="s">
        <v>57</v>
      </c>
      <c r="L28" s="4" t="s">
        <v>73</v>
      </c>
    </row>
    <row r="29" spans="1:12" x14ac:dyDescent="0.2">
      <c r="A29" s="2" t="s">
        <v>96</v>
      </c>
      <c r="B29" s="1" t="s">
        <v>37</v>
      </c>
      <c r="C29" s="25" t="s">
        <v>59</v>
      </c>
      <c r="D29" s="3" t="s">
        <v>56</v>
      </c>
      <c r="E29" s="3" t="s">
        <v>56</v>
      </c>
      <c r="F29" s="3" t="s">
        <v>56</v>
      </c>
      <c r="G29" s="3" t="s">
        <v>59</v>
      </c>
      <c r="H29" s="3" t="s">
        <v>54</v>
      </c>
      <c r="I29" s="3" t="s">
        <v>54</v>
      </c>
      <c r="J29" s="3" t="s">
        <v>56</v>
      </c>
      <c r="K29" s="22" t="s">
        <v>57</v>
      </c>
      <c r="L29" s="4" t="s">
        <v>74</v>
      </c>
    </row>
    <row r="30" spans="1:12" x14ac:dyDescent="0.2">
      <c r="A30" s="2" t="s">
        <v>96</v>
      </c>
      <c r="B30" s="1" t="s">
        <v>38</v>
      </c>
      <c r="C30" s="25" t="s">
        <v>59</v>
      </c>
      <c r="D30" s="3" t="s">
        <v>56</v>
      </c>
      <c r="E30" s="3" t="s">
        <v>56</v>
      </c>
      <c r="F30" s="3" t="s">
        <v>59</v>
      </c>
      <c r="G30" s="3" t="s">
        <v>56</v>
      </c>
      <c r="H30" s="3" t="s">
        <v>54</v>
      </c>
      <c r="I30" s="3" t="s">
        <v>54</v>
      </c>
      <c r="J30" s="3" t="s">
        <v>56</v>
      </c>
      <c r="K30" s="22" t="s">
        <v>57</v>
      </c>
      <c r="L30" s="4" t="s">
        <v>75</v>
      </c>
    </row>
    <row r="31" spans="1:12" x14ac:dyDescent="0.2">
      <c r="A31" s="2" t="s">
        <v>96</v>
      </c>
      <c r="B31" s="1" t="s">
        <v>39</v>
      </c>
      <c r="C31" s="25" t="s">
        <v>57</v>
      </c>
      <c r="D31" s="3" t="s">
        <v>55</v>
      </c>
      <c r="E31" s="3" t="s">
        <v>55</v>
      </c>
      <c r="F31" s="3" t="s">
        <v>56</v>
      </c>
      <c r="G31" s="3" t="s">
        <v>55</v>
      </c>
      <c r="H31" s="3" t="s">
        <v>57</v>
      </c>
      <c r="I31" s="3" t="s">
        <v>54</v>
      </c>
      <c r="J31" s="3" t="s">
        <v>56</v>
      </c>
      <c r="K31" s="22" t="s">
        <v>57</v>
      </c>
      <c r="L31" s="4" t="s">
        <v>76</v>
      </c>
    </row>
    <row r="32" spans="1:12" x14ac:dyDescent="0.2">
      <c r="A32" s="2" t="s">
        <v>96</v>
      </c>
      <c r="B32" s="1" t="s">
        <v>40</v>
      </c>
      <c r="C32" s="25" t="s">
        <v>57</v>
      </c>
      <c r="D32" s="3" t="s">
        <v>56</v>
      </c>
      <c r="E32" s="3" t="s">
        <v>56</v>
      </c>
      <c r="F32" s="3" t="s">
        <v>56</v>
      </c>
      <c r="G32" s="3" t="s">
        <v>56</v>
      </c>
      <c r="H32" s="3" t="s">
        <v>54</v>
      </c>
      <c r="I32" s="3" t="s">
        <v>54</v>
      </c>
      <c r="J32" s="3" t="s">
        <v>56</v>
      </c>
      <c r="K32" s="22" t="s">
        <v>57</v>
      </c>
      <c r="L32" s="4" t="s">
        <v>71</v>
      </c>
    </row>
    <row r="33" spans="1:12" x14ac:dyDescent="0.2">
      <c r="A33" s="2" t="s">
        <v>96</v>
      </c>
      <c r="B33" s="1" t="s">
        <v>41</v>
      </c>
      <c r="C33" s="25" t="s">
        <v>57</v>
      </c>
      <c r="D33" s="3" t="s">
        <v>56</v>
      </c>
      <c r="E33" s="3" t="s">
        <v>56</v>
      </c>
      <c r="F33" s="3" t="s">
        <v>56</v>
      </c>
      <c r="G33" s="3" t="s">
        <v>56</v>
      </c>
      <c r="H33" s="3" t="s">
        <v>54</v>
      </c>
      <c r="I33" s="3" t="s">
        <v>57</v>
      </c>
      <c r="J33" s="3" t="s">
        <v>56</v>
      </c>
      <c r="K33" s="22" t="s">
        <v>57</v>
      </c>
      <c r="L33" s="4" t="s">
        <v>77</v>
      </c>
    </row>
    <row r="34" spans="1:12" x14ac:dyDescent="0.2">
      <c r="A34" s="2" t="s">
        <v>96</v>
      </c>
      <c r="B34" s="1" t="s">
        <v>42</v>
      </c>
      <c r="C34" s="25" t="s">
        <v>57</v>
      </c>
      <c r="D34" s="3" t="s">
        <v>56</v>
      </c>
      <c r="E34" s="3" t="s">
        <v>56</v>
      </c>
      <c r="F34" s="3" t="s">
        <v>56</v>
      </c>
      <c r="G34" s="3" t="s">
        <v>56</v>
      </c>
      <c r="H34" s="3" t="s">
        <v>54</v>
      </c>
      <c r="I34" s="3" t="s">
        <v>54</v>
      </c>
      <c r="J34" s="3" t="s">
        <v>56</v>
      </c>
      <c r="K34" s="22" t="s">
        <v>57</v>
      </c>
      <c r="L34" s="4" t="s">
        <v>71</v>
      </c>
    </row>
    <row r="35" spans="1:12" x14ac:dyDescent="0.2">
      <c r="A35" s="2" t="s">
        <v>96</v>
      </c>
      <c r="B35" s="1" t="s">
        <v>43</v>
      </c>
      <c r="C35" s="25" t="s">
        <v>54</v>
      </c>
      <c r="D35" s="3" t="s">
        <v>55</v>
      </c>
      <c r="E35" s="3" t="s">
        <v>56</v>
      </c>
      <c r="F35" s="3" t="s">
        <v>56</v>
      </c>
      <c r="G35" s="3" t="s">
        <v>55</v>
      </c>
      <c r="H35" s="3" t="s">
        <v>57</v>
      </c>
      <c r="I35" s="3" t="s">
        <v>54</v>
      </c>
      <c r="J35" s="3" t="s">
        <v>55</v>
      </c>
      <c r="K35" s="22" t="s">
        <v>57</v>
      </c>
      <c r="L35" s="4" t="s">
        <v>64</v>
      </c>
    </row>
    <row r="36" spans="1:12" x14ac:dyDescent="0.2">
      <c r="A36" s="2" t="s">
        <v>96</v>
      </c>
      <c r="B36" s="1" t="s">
        <v>44</v>
      </c>
      <c r="C36" s="25" t="s">
        <v>54</v>
      </c>
      <c r="D36" s="3" t="s">
        <v>55</v>
      </c>
      <c r="E36" s="3" t="s">
        <v>56</v>
      </c>
      <c r="F36" s="3" t="s">
        <v>56</v>
      </c>
      <c r="G36" s="3" t="s">
        <v>55</v>
      </c>
      <c r="H36" s="3" t="s">
        <v>57</v>
      </c>
      <c r="I36" s="3" t="s">
        <v>54</v>
      </c>
      <c r="J36" s="3" t="s">
        <v>55</v>
      </c>
      <c r="K36" s="22" t="s">
        <v>57</v>
      </c>
      <c r="L36" s="4" t="s">
        <v>64</v>
      </c>
    </row>
    <row r="37" spans="1:12" x14ac:dyDescent="0.2">
      <c r="A37" s="2" t="s">
        <v>96</v>
      </c>
      <c r="B37" s="1" t="s">
        <v>45</v>
      </c>
      <c r="C37" s="25" t="s">
        <v>57</v>
      </c>
      <c r="D37" s="3" t="s">
        <v>55</v>
      </c>
      <c r="E37" s="3" t="s">
        <v>56</v>
      </c>
      <c r="F37" s="3" t="s">
        <v>56</v>
      </c>
      <c r="G37" s="3" t="s">
        <v>55</v>
      </c>
      <c r="H37" s="3" t="s">
        <v>57</v>
      </c>
      <c r="I37" s="3" t="s">
        <v>54</v>
      </c>
      <c r="J37" s="3" t="s">
        <v>56</v>
      </c>
      <c r="K37" s="22" t="s">
        <v>57</v>
      </c>
      <c r="L37" s="4" t="s">
        <v>78</v>
      </c>
    </row>
    <row r="38" spans="1:12" x14ac:dyDescent="0.2">
      <c r="A38" s="5" t="s">
        <v>96</v>
      </c>
      <c r="B38" s="6" t="s">
        <v>46</v>
      </c>
      <c r="C38" s="26" t="s">
        <v>57</v>
      </c>
      <c r="D38" s="7" t="s">
        <v>56</v>
      </c>
      <c r="E38" s="7" t="s">
        <v>56</v>
      </c>
      <c r="F38" s="7" t="s">
        <v>56</v>
      </c>
      <c r="G38" s="7" t="s">
        <v>56</v>
      </c>
      <c r="H38" s="7" t="s">
        <v>54</v>
      </c>
      <c r="I38" s="7" t="s">
        <v>54</v>
      </c>
      <c r="J38" s="7" t="s">
        <v>56</v>
      </c>
      <c r="K38" s="23" t="s">
        <v>54</v>
      </c>
      <c r="L38" s="8" t="s">
        <v>79</v>
      </c>
    </row>
  </sheetData>
  <mergeCells count="1">
    <mergeCell ref="C2:K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J37"/>
  <sheetViews>
    <sheetView tabSelected="1" workbookViewId="0">
      <selection activeCell="H28" sqref="H28"/>
    </sheetView>
  </sheetViews>
  <sheetFormatPr baseColWidth="10" defaultColWidth="12.6640625" defaultRowHeight="15.75" customHeight="1" x14ac:dyDescent="0.2"/>
  <cols>
    <col min="1" max="1" width="14.5" style="1" customWidth="1"/>
    <col min="2" max="2" width="9.83203125" style="1" customWidth="1"/>
    <col min="3" max="3" width="15.6640625" style="1" customWidth="1"/>
    <col min="4" max="4" width="15.1640625" style="1" customWidth="1"/>
    <col min="5" max="5" width="15.33203125" style="1" customWidth="1"/>
    <col min="6" max="6" width="14.5" style="1" customWidth="1"/>
    <col min="7" max="7" width="11.5" style="1" customWidth="1"/>
    <col min="8" max="8" width="38.83203125" style="1" customWidth="1"/>
    <col min="9" max="9" width="10.1640625" style="1" customWidth="1"/>
    <col min="10" max="10" width="15.33203125" style="1" customWidth="1"/>
    <col min="11" max="16384" width="12.6640625" style="1"/>
  </cols>
  <sheetData>
    <row r="1" spans="1:10" ht="15.75" customHeight="1" x14ac:dyDescent="0.2">
      <c r="A1" s="1" t="s">
        <v>94</v>
      </c>
      <c r="H1" s="1" t="s">
        <v>95</v>
      </c>
    </row>
    <row r="2" spans="1:10" ht="38" customHeight="1" x14ac:dyDescent="0.2">
      <c r="A2" s="30"/>
      <c r="B2" s="30"/>
      <c r="C2" s="64" t="s">
        <v>89</v>
      </c>
      <c r="D2" s="65"/>
      <c r="E2" s="66" t="s">
        <v>90</v>
      </c>
      <c r="F2" s="65"/>
      <c r="H2" s="43"/>
      <c r="I2" s="67" t="s">
        <v>84</v>
      </c>
      <c r="J2" s="68"/>
    </row>
    <row r="3" spans="1:10" ht="30" customHeight="1" x14ac:dyDescent="0.2">
      <c r="A3" s="44" t="s">
        <v>83</v>
      </c>
      <c r="B3" s="44" t="s">
        <v>0</v>
      </c>
      <c r="C3" s="44" t="s">
        <v>50</v>
      </c>
      <c r="D3" s="44" t="s">
        <v>51</v>
      </c>
      <c r="E3" s="44" t="s">
        <v>50</v>
      </c>
      <c r="F3" s="44" t="s">
        <v>51</v>
      </c>
      <c r="G3" s="45"/>
      <c r="H3" s="46"/>
      <c r="I3" s="47" t="s">
        <v>86</v>
      </c>
      <c r="J3" s="47" t="s">
        <v>85</v>
      </c>
    </row>
    <row r="4" spans="1:10" ht="15.75" customHeight="1" x14ac:dyDescent="0.2">
      <c r="A4" s="30" t="s">
        <v>81</v>
      </c>
      <c r="B4" s="30" t="s">
        <v>13</v>
      </c>
      <c r="C4" s="31">
        <v>7</v>
      </c>
      <c r="D4" s="33">
        <v>9.8571399999999993</v>
      </c>
      <c r="E4" s="31">
        <v>4</v>
      </c>
      <c r="F4" s="33">
        <v>15.25</v>
      </c>
      <c r="G4" s="45"/>
      <c r="H4" s="48" t="s">
        <v>52</v>
      </c>
      <c r="I4" s="49">
        <v>88.5</v>
      </c>
      <c r="J4" s="50">
        <v>91.5</v>
      </c>
    </row>
    <row r="5" spans="1:10" ht="15.75" customHeight="1" x14ac:dyDescent="0.2">
      <c r="A5" s="30" t="s">
        <v>81</v>
      </c>
      <c r="B5" s="30" t="s">
        <v>14</v>
      </c>
      <c r="C5" s="31">
        <v>7</v>
      </c>
      <c r="D5" s="33">
        <v>11.7143</v>
      </c>
      <c r="E5" s="31">
        <v>5</v>
      </c>
      <c r="F5" s="33">
        <v>15.8</v>
      </c>
      <c r="G5" s="45"/>
      <c r="H5" s="51" t="s">
        <v>88</v>
      </c>
      <c r="I5" s="52">
        <v>8.6999999999999993</v>
      </c>
      <c r="J5" s="50">
        <v>9.5</v>
      </c>
    </row>
    <row r="6" spans="1:10" ht="15.75" customHeight="1" x14ac:dyDescent="0.2">
      <c r="A6" s="30" t="s">
        <v>81</v>
      </c>
      <c r="B6" s="30" t="s">
        <v>15</v>
      </c>
      <c r="C6" s="31">
        <v>8</v>
      </c>
      <c r="D6" s="33">
        <v>15</v>
      </c>
      <c r="E6" s="31">
        <v>4</v>
      </c>
      <c r="F6" s="33">
        <v>27.75</v>
      </c>
      <c r="G6" s="45"/>
      <c r="H6" s="51" t="s">
        <v>93</v>
      </c>
      <c r="I6" s="52">
        <v>562.79999999999995</v>
      </c>
      <c r="J6" s="50">
        <v>562.79999999999995</v>
      </c>
    </row>
    <row r="7" spans="1:10" ht="15.75" customHeight="1" x14ac:dyDescent="0.2">
      <c r="A7" s="30" t="s">
        <v>81</v>
      </c>
      <c r="B7" s="30" t="s">
        <v>16</v>
      </c>
      <c r="C7" s="31">
        <v>9</v>
      </c>
      <c r="D7" s="33">
        <v>8.6666699999999999</v>
      </c>
      <c r="E7" s="31">
        <v>8</v>
      </c>
      <c r="F7" s="33">
        <v>9.5</v>
      </c>
      <c r="G7" s="45"/>
      <c r="H7" s="51" t="s">
        <v>87</v>
      </c>
      <c r="I7" s="53">
        <v>8.4705899999999996</v>
      </c>
      <c r="J7" s="50">
        <v>7.8</v>
      </c>
    </row>
    <row r="8" spans="1:10" ht="15.75" customHeight="1" x14ac:dyDescent="0.2">
      <c r="A8" s="30" t="s">
        <v>81</v>
      </c>
      <c r="B8" s="30" t="s">
        <v>17</v>
      </c>
      <c r="C8" s="31">
        <v>9</v>
      </c>
      <c r="D8" s="33">
        <v>40.777799999999999</v>
      </c>
      <c r="E8" s="31">
        <v>9</v>
      </c>
      <c r="F8" s="33">
        <v>40.777799999999999</v>
      </c>
      <c r="G8" s="45"/>
      <c r="H8" s="51" t="s">
        <v>91</v>
      </c>
      <c r="I8" s="52">
        <v>288</v>
      </c>
      <c r="J8" s="50">
        <v>265</v>
      </c>
    </row>
    <row r="9" spans="1:10" ht="15.75" customHeight="1" x14ac:dyDescent="0.2">
      <c r="A9" s="30" t="s">
        <v>81</v>
      </c>
      <c r="B9" s="30" t="s">
        <v>18</v>
      </c>
      <c r="C9" s="31">
        <v>9</v>
      </c>
      <c r="D9" s="33">
        <v>37.1111</v>
      </c>
      <c r="E9" s="31">
        <v>9</v>
      </c>
      <c r="F9" s="33">
        <v>37.1111</v>
      </c>
      <c r="G9" s="45"/>
      <c r="H9" s="51" t="s">
        <v>92</v>
      </c>
      <c r="I9" s="54">
        <v>0.94099999999999995</v>
      </c>
      <c r="J9" s="55">
        <v>0.86599999999999999</v>
      </c>
    </row>
    <row r="10" spans="1:10" ht="15.75" customHeight="1" x14ac:dyDescent="0.2">
      <c r="A10" s="30" t="s">
        <v>81</v>
      </c>
      <c r="B10" s="30" t="s">
        <v>19</v>
      </c>
      <c r="C10" s="31">
        <v>9</v>
      </c>
      <c r="D10" s="33">
        <v>31.555599999999998</v>
      </c>
      <c r="E10" s="31">
        <v>9</v>
      </c>
      <c r="F10" s="33">
        <v>31.555599999999998</v>
      </c>
      <c r="G10" s="45"/>
      <c r="H10" s="51" t="s">
        <v>53</v>
      </c>
      <c r="I10" s="56">
        <f>(306-288)/306</f>
        <v>5.8823529411764705E-2</v>
      </c>
      <c r="J10" s="57">
        <f>(306-J8)/306</f>
        <v>0.13398692810457516</v>
      </c>
    </row>
    <row r="11" spans="1:10" ht="15.75" customHeight="1" x14ac:dyDescent="0.2">
      <c r="A11" s="30" t="s">
        <v>81</v>
      </c>
      <c r="B11" s="30" t="s">
        <v>20</v>
      </c>
      <c r="C11" s="31">
        <v>9</v>
      </c>
      <c r="D11" s="33">
        <v>29.222200000000001</v>
      </c>
      <c r="E11" s="31">
        <v>9</v>
      </c>
      <c r="F11" s="33">
        <v>29.222200000000001</v>
      </c>
      <c r="G11" s="45"/>
      <c r="H11" s="58" t="s">
        <v>88</v>
      </c>
      <c r="I11" s="59">
        <v>6</v>
      </c>
      <c r="J11" s="60">
        <v>4</v>
      </c>
    </row>
    <row r="12" spans="1:10" ht="15.75" customHeight="1" x14ac:dyDescent="0.2">
      <c r="A12" s="30" t="s">
        <v>81</v>
      </c>
      <c r="B12" s="30" t="s">
        <v>21</v>
      </c>
      <c r="C12" s="31">
        <v>6</v>
      </c>
      <c r="D12" s="33">
        <v>30.666699999999999</v>
      </c>
      <c r="E12" s="31">
        <v>6</v>
      </c>
      <c r="F12" s="33">
        <v>30.666699999999999</v>
      </c>
      <c r="G12" s="45"/>
    </row>
    <row r="13" spans="1:10" ht="15.75" customHeight="1" x14ac:dyDescent="0.2">
      <c r="A13" s="30" t="s">
        <v>81</v>
      </c>
      <c r="B13" s="30" t="s">
        <v>22</v>
      </c>
      <c r="C13" s="31">
        <v>6</v>
      </c>
      <c r="D13" s="33">
        <v>11.666700000000001</v>
      </c>
      <c r="E13" s="31">
        <v>4</v>
      </c>
      <c r="F13" s="33">
        <v>16.5</v>
      </c>
      <c r="G13" s="45"/>
    </row>
    <row r="14" spans="1:10" ht="15.75" customHeight="1" x14ac:dyDescent="0.2">
      <c r="A14" s="30" t="s">
        <v>81</v>
      </c>
      <c r="B14" s="30" t="s">
        <v>23</v>
      </c>
      <c r="C14" s="31">
        <v>9</v>
      </c>
      <c r="D14" s="33">
        <v>26.8889</v>
      </c>
      <c r="E14" s="31">
        <v>9</v>
      </c>
      <c r="F14" s="33">
        <v>26.8889</v>
      </c>
      <c r="G14" s="45"/>
    </row>
    <row r="15" spans="1:10" ht="15.75" customHeight="1" x14ac:dyDescent="0.2">
      <c r="A15" s="30" t="s">
        <v>81</v>
      </c>
      <c r="B15" s="30" t="s">
        <v>24</v>
      </c>
      <c r="C15" s="31">
        <v>9</v>
      </c>
      <c r="D15" s="33">
        <v>24.222200000000001</v>
      </c>
      <c r="E15" s="31">
        <v>9</v>
      </c>
      <c r="F15" s="33">
        <v>24.222200000000001</v>
      </c>
      <c r="G15" s="45"/>
    </row>
    <row r="16" spans="1:10" ht="15.75" customHeight="1" x14ac:dyDescent="0.2">
      <c r="A16" s="30" t="s">
        <v>81</v>
      </c>
      <c r="B16" s="30" t="s">
        <v>25</v>
      </c>
      <c r="C16" s="31">
        <v>9</v>
      </c>
      <c r="D16" s="33">
        <v>49.8889</v>
      </c>
      <c r="E16" s="31">
        <v>9</v>
      </c>
      <c r="F16" s="33">
        <v>49.8889</v>
      </c>
      <c r="G16" s="45"/>
    </row>
    <row r="17" spans="1:7" ht="15.75" customHeight="1" x14ac:dyDescent="0.2">
      <c r="A17" s="30" t="s">
        <v>81</v>
      </c>
      <c r="B17" s="30" t="s">
        <v>26</v>
      </c>
      <c r="C17" s="31">
        <v>9</v>
      </c>
      <c r="D17" s="33">
        <v>26.777799999999999</v>
      </c>
      <c r="E17" s="31">
        <v>9</v>
      </c>
      <c r="F17" s="33">
        <v>26.777799999999999</v>
      </c>
      <c r="G17" s="45"/>
    </row>
    <row r="18" spans="1:7" ht="15.75" customHeight="1" x14ac:dyDescent="0.2">
      <c r="A18" s="30" t="s">
        <v>81</v>
      </c>
      <c r="B18" s="30" t="s">
        <v>27</v>
      </c>
      <c r="C18" s="31">
        <v>9</v>
      </c>
      <c r="D18" s="33">
        <v>53.444400000000002</v>
      </c>
      <c r="E18" s="31">
        <v>9</v>
      </c>
      <c r="F18" s="33">
        <v>53.444400000000002</v>
      </c>
      <c r="G18" s="45"/>
    </row>
    <row r="19" spans="1:7" ht="15.75" customHeight="1" x14ac:dyDescent="0.2">
      <c r="A19" s="30" t="s">
        <v>81</v>
      </c>
      <c r="B19" s="30" t="s">
        <v>28</v>
      </c>
      <c r="C19" s="31">
        <v>9</v>
      </c>
      <c r="D19" s="33">
        <v>48</v>
      </c>
      <c r="E19" s="31">
        <v>9</v>
      </c>
      <c r="F19" s="33">
        <v>48</v>
      </c>
      <c r="G19" s="45"/>
    </row>
    <row r="20" spans="1:7" ht="15.75" customHeight="1" x14ac:dyDescent="0.2">
      <c r="A20" s="30" t="s">
        <v>96</v>
      </c>
      <c r="B20" s="30" t="s">
        <v>29</v>
      </c>
      <c r="C20" s="31">
        <v>9</v>
      </c>
      <c r="D20" s="33">
        <v>172.667</v>
      </c>
      <c r="E20" s="31">
        <v>9</v>
      </c>
      <c r="F20" s="33">
        <v>172.667</v>
      </c>
      <c r="G20" s="45"/>
    </row>
    <row r="21" spans="1:7" ht="15.75" customHeight="1" x14ac:dyDescent="0.2">
      <c r="A21" s="30" t="s">
        <v>96</v>
      </c>
      <c r="B21" s="30" t="s">
        <v>30</v>
      </c>
      <c r="C21" s="31">
        <v>8</v>
      </c>
      <c r="D21" s="33">
        <v>372.125</v>
      </c>
      <c r="E21" s="31">
        <v>8</v>
      </c>
      <c r="F21" s="33">
        <v>372.125</v>
      </c>
      <c r="G21" s="45"/>
    </row>
    <row r="22" spans="1:7" ht="15.75" customHeight="1" x14ac:dyDescent="0.2">
      <c r="A22" s="30" t="s">
        <v>96</v>
      </c>
      <c r="B22" s="30" t="s">
        <v>31</v>
      </c>
      <c r="C22" s="31">
        <v>8</v>
      </c>
      <c r="D22" s="33">
        <v>92.875</v>
      </c>
      <c r="E22" s="31">
        <v>8</v>
      </c>
      <c r="F22" s="33">
        <v>92.875</v>
      </c>
      <c r="G22" s="45"/>
    </row>
    <row r="23" spans="1:7" ht="15.75" customHeight="1" x14ac:dyDescent="0.2">
      <c r="A23" s="30" t="s">
        <v>96</v>
      </c>
      <c r="B23" s="30" t="s">
        <v>32</v>
      </c>
      <c r="C23" s="31">
        <v>8</v>
      </c>
      <c r="D23" s="33">
        <v>16.125</v>
      </c>
      <c r="E23" s="31">
        <v>5</v>
      </c>
      <c r="F23" s="33">
        <v>24.6</v>
      </c>
      <c r="G23" s="45"/>
    </row>
    <row r="24" spans="1:7" ht="15.75" customHeight="1" x14ac:dyDescent="0.2">
      <c r="A24" s="30" t="s">
        <v>96</v>
      </c>
      <c r="B24" s="30" t="s">
        <v>33</v>
      </c>
      <c r="C24" s="31">
        <v>9</v>
      </c>
      <c r="D24" s="33">
        <v>34.333300000000001</v>
      </c>
      <c r="E24" s="31">
        <v>6</v>
      </c>
      <c r="F24" s="33">
        <v>50.166699999999999</v>
      </c>
      <c r="G24" s="45"/>
    </row>
    <row r="25" spans="1:7" ht="15.75" customHeight="1" x14ac:dyDescent="0.2">
      <c r="A25" s="30" t="s">
        <v>96</v>
      </c>
      <c r="B25" s="30" t="s">
        <v>34</v>
      </c>
      <c r="C25" s="31">
        <v>9</v>
      </c>
      <c r="D25" s="33">
        <v>562.77800000000002</v>
      </c>
      <c r="E25" s="31">
        <v>9</v>
      </c>
      <c r="F25" s="33">
        <v>562.77800000000002</v>
      </c>
      <c r="G25" s="45"/>
    </row>
    <row r="26" spans="1:7" ht="15.75" customHeight="1" x14ac:dyDescent="0.2">
      <c r="A26" s="30" t="s">
        <v>96</v>
      </c>
      <c r="B26" s="30" t="s">
        <v>35</v>
      </c>
      <c r="C26" s="31">
        <v>9</v>
      </c>
      <c r="D26" s="33">
        <v>30.777799999999999</v>
      </c>
      <c r="E26" s="31">
        <v>7</v>
      </c>
      <c r="F26" s="33">
        <v>39.285699999999999</v>
      </c>
      <c r="G26" s="45"/>
    </row>
    <row r="27" spans="1:7" ht="15.75" customHeight="1" x14ac:dyDescent="0.2">
      <c r="A27" s="30" t="s">
        <v>96</v>
      </c>
      <c r="B27" s="30" t="s">
        <v>36</v>
      </c>
      <c r="C27" s="31">
        <v>7</v>
      </c>
      <c r="D27" s="33">
        <v>103.571</v>
      </c>
      <c r="E27" s="31">
        <v>6</v>
      </c>
      <c r="F27" s="33">
        <v>120.667</v>
      </c>
      <c r="G27" s="45"/>
    </row>
    <row r="28" spans="1:7" ht="15.75" customHeight="1" x14ac:dyDescent="0.2">
      <c r="A28" s="30" t="s">
        <v>96</v>
      </c>
      <c r="B28" s="30" t="s">
        <v>37</v>
      </c>
      <c r="C28" s="31">
        <v>8</v>
      </c>
      <c r="D28" s="33">
        <v>90.125</v>
      </c>
      <c r="E28" s="31">
        <v>7</v>
      </c>
      <c r="F28" s="33">
        <v>102.857</v>
      </c>
      <c r="G28" s="45"/>
    </row>
    <row r="29" spans="1:7" ht="15.75" customHeight="1" x14ac:dyDescent="0.2">
      <c r="A29" s="30" t="s">
        <v>96</v>
      </c>
      <c r="B29" s="30" t="s">
        <v>38</v>
      </c>
      <c r="C29" s="31">
        <v>8</v>
      </c>
      <c r="D29" s="33">
        <v>103.875</v>
      </c>
      <c r="E29" s="31">
        <v>7</v>
      </c>
      <c r="F29" s="33">
        <v>118.429</v>
      </c>
      <c r="G29" s="45"/>
    </row>
    <row r="30" spans="1:7" ht="15.75" customHeight="1" x14ac:dyDescent="0.2">
      <c r="A30" s="30" t="s">
        <v>96</v>
      </c>
      <c r="B30" s="30" t="s">
        <v>39</v>
      </c>
      <c r="C30" s="31">
        <v>9</v>
      </c>
      <c r="D30" s="33">
        <v>149.22200000000001</v>
      </c>
      <c r="E30" s="31">
        <v>9</v>
      </c>
      <c r="F30" s="33">
        <v>149.22200000000001</v>
      </c>
      <c r="G30" s="45"/>
    </row>
    <row r="31" spans="1:7" ht="15.75" customHeight="1" x14ac:dyDescent="0.2">
      <c r="A31" s="30" t="s">
        <v>96</v>
      </c>
      <c r="B31" s="30" t="s">
        <v>40</v>
      </c>
      <c r="C31" s="31">
        <v>9</v>
      </c>
      <c r="D31" s="33">
        <v>192.22200000000001</v>
      </c>
      <c r="E31" s="31">
        <v>9</v>
      </c>
      <c r="F31" s="33">
        <v>192.22200000000001</v>
      </c>
      <c r="G31" s="45"/>
    </row>
    <row r="32" spans="1:7" ht="15.75" customHeight="1" x14ac:dyDescent="0.2">
      <c r="A32" s="30" t="s">
        <v>96</v>
      </c>
      <c r="B32" s="30" t="s">
        <v>41</v>
      </c>
      <c r="C32" s="31">
        <v>9</v>
      </c>
      <c r="D32" s="33">
        <v>119.77800000000001</v>
      </c>
      <c r="E32" s="31">
        <v>9</v>
      </c>
      <c r="F32" s="33">
        <v>119.77800000000001</v>
      </c>
      <c r="G32" s="45"/>
    </row>
    <row r="33" spans="1:7" ht="15.75" customHeight="1" x14ac:dyDescent="0.2">
      <c r="A33" s="30" t="s">
        <v>96</v>
      </c>
      <c r="B33" s="30" t="s">
        <v>42</v>
      </c>
      <c r="C33" s="31">
        <v>9</v>
      </c>
      <c r="D33" s="33">
        <v>90.111099999999993</v>
      </c>
      <c r="E33" s="31">
        <v>9</v>
      </c>
      <c r="F33" s="33">
        <v>90.111099999999993</v>
      </c>
      <c r="G33" s="45"/>
    </row>
    <row r="34" spans="1:7" ht="15.75" customHeight="1" x14ac:dyDescent="0.2">
      <c r="A34" s="30" t="s">
        <v>96</v>
      </c>
      <c r="B34" s="30" t="s">
        <v>43</v>
      </c>
      <c r="C34" s="31">
        <v>9</v>
      </c>
      <c r="D34" s="33">
        <v>101.556</v>
      </c>
      <c r="E34" s="31">
        <v>9</v>
      </c>
      <c r="F34" s="33">
        <v>101.556</v>
      </c>
      <c r="G34" s="45"/>
    </row>
    <row r="35" spans="1:7" ht="15.75" customHeight="1" x14ac:dyDescent="0.2">
      <c r="A35" s="30" t="s">
        <v>96</v>
      </c>
      <c r="B35" s="30" t="s">
        <v>44</v>
      </c>
      <c r="C35" s="31">
        <v>9</v>
      </c>
      <c r="D35" s="33">
        <v>16.222200000000001</v>
      </c>
      <c r="E35" s="31">
        <v>9</v>
      </c>
      <c r="F35" s="33">
        <v>16.222200000000001</v>
      </c>
      <c r="G35" s="45"/>
    </row>
    <row r="36" spans="1:7" ht="15.75" customHeight="1" x14ac:dyDescent="0.2">
      <c r="A36" s="30" t="s">
        <v>96</v>
      </c>
      <c r="B36" s="30" t="s">
        <v>45</v>
      </c>
      <c r="C36" s="31">
        <v>9</v>
      </c>
      <c r="D36" s="33">
        <v>68.777799999999999</v>
      </c>
      <c r="E36" s="31">
        <v>9</v>
      </c>
      <c r="F36" s="33">
        <v>68.777799999999999</v>
      </c>
      <c r="G36" s="45"/>
    </row>
    <row r="37" spans="1:7" ht="15.75" customHeight="1" x14ac:dyDescent="0.2">
      <c r="A37" s="30" t="s">
        <v>96</v>
      </c>
      <c r="B37" s="30" t="s">
        <v>46</v>
      </c>
      <c r="C37" s="31">
        <v>9</v>
      </c>
      <c r="D37" s="33">
        <v>234.77799999999999</v>
      </c>
      <c r="E37" s="31">
        <v>9</v>
      </c>
      <c r="F37" s="33">
        <v>234.77799999999999</v>
      </c>
      <c r="G37" s="45"/>
    </row>
  </sheetData>
  <mergeCells count="3">
    <mergeCell ref="C2:D2"/>
    <mergeCell ref="E2:F2"/>
    <mergeCell ref="I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 Mitogenome Assembly Stats</vt:lpstr>
      <vt:lpstr>B Haplotypes at 9 Variant Sites</vt:lpstr>
      <vt:lpstr>C Coverage Summary Stats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Jonathan Whitney</cp:lastModifiedBy>
  <dcterms:created xsi:type="dcterms:W3CDTF">2022-09-27T19:07:23Z</dcterms:created>
  <dcterms:modified xsi:type="dcterms:W3CDTF">2023-03-07T19:09:04Z</dcterms:modified>
</cp:coreProperties>
</file>