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730" windowHeight="9870"/>
  </bookViews>
  <sheets>
    <sheet name="mappingPhase1" sheetId="1" r:id="rId1"/>
    <sheet name="mappingPhase2" sheetId="11" r:id="rId2"/>
    <sheet name="summaryOfPairwiseContacts" sheetId="13" r:id="rId3"/>
  </sheets>
  <definedNames>
    <definedName name="ExternalData_1" localSheetId="2">summaryOfPairwiseContacts!$A$3:$G$14</definedName>
    <definedName name="new__1" localSheetId="2">summaryOfPairwiseContacts!$A$2:$G$2</definedName>
    <definedName name="new__1_1" localSheetId="1">mappingPhase2!$A$1:$B$8</definedName>
    <definedName name="new__2" localSheetId="1">mappingPhase2!#REF!</definedName>
    <definedName name="tmcSummary" localSheetId="1">mappingPhase2!#REF!</definedName>
    <definedName name="x" localSheetId="1">mappingPhase2!#REF!</definedName>
  </definedNames>
  <calcPr calcId="145621"/>
</workbook>
</file>

<file path=xl/calcChain.xml><?xml version="1.0" encoding="utf-8"?>
<calcChain xmlns="http://schemas.openxmlformats.org/spreadsheetml/2006/main">
  <c r="G6" i="13" l="1"/>
  <c r="G4" i="13"/>
  <c r="G3" i="13"/>
  <c r="G14" i="13"/>
  <c r="G13" i="13"/>
  <c r="H12" i="13"/>
  <c r="H13" i="13" s="1"/>
  <c r="G12" i="13"/>
  <c r="G11" i="13"/>
  <c r="G10" i="13"/>
  <c r="H9" i="13"/>
  <c r="H10" i="13" s="1"/>
  <c r="G9" i="13"/>
  <c r="G8" i="13"/>
  <c r="H7" i="13"/>
  <c r="G7" i="13"/>
  <c r="H6" i="13"/>
  <c r="G5" i="13"/>
  <c r="H3" i="13"/>
  <c r="H4" i="13" s="1"/>
</calcChain>
</file>

<file path=xl/connections.xml><?xml version="1.0" encoding="utf-8"?>
<connections xmlns="http://schemas.openxmlformats.org/spreadsheetml/2006/main">
  <connection id="1" name="new  11" type="6" refreshedVersion="4" background="1" saveData="1">
    <textPr codePage="437" sourceFile="C:\Users\ferhatay\Desktop\new  1.txt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new  121" type="6" refreshedVersion="4" background="1" saveData="1">
    <textPr codePage="437" sourceFile="C:\Users\ferhatay\Desktop\new  1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new  131" type="6" refreshedVersion="4" background="1" saveData="1">
    <textPr codePage="437" sourceFile="C:\Users\ferhatay\Desktop\new  1.txt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name="new  141" type="6" refreshedVersion="4" background="1" saveData="1">
    <textPr codePage="437" sourceFile="C:\Users\ferhatay\Desktop\new  1.txt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5" name="new  15" type="6" refreshedVersion="4" background="1" saveData="1">
    <textPr codePage="437" sourceFile="C:\Users\ferhatay\Desktop\new  1.txt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name="new  21" type="6" refreshedVersion="4" background="1" saveData="1">
    <textPr codePage="437" sourceFile="C:\Users\ferhatay\Desktop\new  2.txt">
      <textFields count="6">
        <textField/>
        <textField/>
        <textField/>
        <textField/>
        <textField/>
        <textField/>
      </textFields>
    </textPr>
  </connection>
  <connection id="7" name="new  3" type="6" refreshedVersion="4" background="1" saveData="1">
    <textPr codePage="437" sourceFile="C:\Users\ferhatay\Desktop\new  3.txt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tmcSummary1" type="6" refreshedVersion="4" background="1">
    <textPr codePage="437" sourceFile="C:\Users\ferhatay\Desktop\tmcSummary.txt" space="1" consecutive="1">
      <textFields count="5">
        <textField/>
        <textField/>
        <textField/>
        <textField/>
        <textField/>
      </textFields>
    </textPr>
  </connection>
  <connection id="9" name="x" type="6" refreshedVersion="4" background="1">
    <textPr codePage="437" sourceFile="C:\Users\ferhatay\Desktop\x.txt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0" name="x11" type="6" refreshedVersion="4" background="1">
    <textPr codePage="437" sourceFile="C:\Users\ferhatay\Desktop\x.txt" space="1" consecutive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<sst xmlns="http://schemas.openxmlformats.org/spreadsheetml/2006/main" count="176" uniqueCount="129">
  <si>
    <t>KBM7-100bp-MCcont-4</t>
  </si>
  <si>
    <t>L1</t>
  </si>
  <si>
    <t>KBM7-100bp-TMC-4</t>
  </si>
  <si>
    <t>EK43-100bp-TMC-1</t>
  </si>
  <si>
    <t>L2</t>
  </si>
  <si>
    <t>KBM7-100bp-TMC-1</t>
  </si>
  <si>
    <t>F-F</t>
  </si>
  <si>
    <t>P-P</t>
  </si>
  <si>
    <t>1kbTo20kb</t>
  </si>
  <si>
    <t>Intra-chromosomal</t>
  </si>
  <si>
    <t>above20kb</t>
  </si>
  <si>
    <t>Library</t>
  </si>
  <si>
    <t>Lane</t>
  </si>
  <si>
    <t>(F) denotes fully mapped reads in the first phase.</t>
  </si>
  <si>
    <t>Read pairs that result in multi-locus contacts after second phase of mapping.</t>
  </si>
  <si>
    <t>Read pairs that result in pairwise contacts after second phase of mapping.</t>
  </si>
  <si>
    <t>Inter-chromosomal</t>
  </si>
  <si>
    <t>Pairwise contact type</t>
  </si>
  <si>
    <t>31,284,831  
(42.1 %)</t>
  </si>
  <si>
    <t>29,681,182  
(39.9 %)</t>
  </si>
  <si>
    <t>42,439,012  
(58.3 %)</t>
  </si>
  <si>
    <t>37,807,105  
(51.9 %)</t>
  </si>
  <si>
    <t>35,696,856  
(81.2 %)</t>
  </si>
  <si>
    <t>33,042,218  
(75.1 %)</t>
  </si>
  <si>
    <t>36,849,506  
(81.2 %)</t>
  </si>
  <si>
    <t>34,096,610  
(75.1 %)</t>
  </si>
  <si>
    <t>35,826,548  
(75.4 %)</t>
  </si>
  <si>
    <t>34,568,774  
(72.8 %)</t>
  </si>
  <si>
    <t>35,819,531  
(75.4 %)</t>
  </si>
  <si>
    <t>34,510,751  
(72.7 %)</t>
  </si>
  <si>
    <t>Raw reads</t>
  </si>
  <si>
    <t>Read end</t>
  </si>
  <si>
    <t>Fully mapped reads (F)</t>
  </si>
  <si>
    <t>4,398,135  
(5.9 %)</t>
  </si>
  <si>
    <t>4,654,213  
(6.3 %)</t>
  </si>
  <si>
    <t>8,176,002  
(11.2 %)</t>
  </si>
  <si>
    <t>8,229,305  
(11.3 %)</t>
  </si>
  <si>
    <t>5,005,168  
(11.4 %)</t>
  </si>
  <si>
    <t>5,602,324  
(12.7 %)</t>
  </si>
  <si>
    <t>5,172,193  
(11.4 %)</t>
  </si>
  <si>
    <t>5,752,205  
(12.7 %)</t>
  </si>
  <si>
    <t>4,268,400  
(9.0 %)</t>
  </si>
  <si>
    <t>4,592,309  
(9.7 %)</t>
  </si>
  <si>
    <t>4,272,122  
(9.0 %)</t>
  </si>
  <si>
    <t>4,564,388  
(9.6 %)</t>
  </si>
  <si>
    <t>38,685,777  
(52.0 %)</t>
  </si>
  <si>
    <t>40,033,348  
(53.8 %)</t>
  </si>
  <si>
    <t>22,185,204  
(30.5 %)</t>
  </si>
  <si>
    <t>26,763,808  
(36.8 %)</t>
  </si>
  <si>
    <t>3,275,681  
(7.4 %)</t>
  </si>
  <si>
    <t>5,333,163  
(12.1 %)</t>
  </si>
  <si>
    <t>3,384,316  
(7.5 %)</t>
  </si>
  <si>
    <t>5,557,200  
(12.2 %)</t>
  </si>
  <si>
    <t>7,405,052  
(15.6 %)</t>
  </si>
  <si>
    <t>8,338,917  
(17.6 %)</t>
  </si>
  <si>
    <t>7,408,347  
(15.6 %)</t>
  </si>
  <si>
    <t>8,424,861  
(17.7 %)</t>
  </si>
  <si>
    <t>Discarded reads (D)</t>
  </si>
  <si>
    <t>Non-mapped reads (P)</t>
  </si>
  <si>
    <t>(P) denotes reads that are not mapped in the first phase but are considered for the second phase for partially mapping.</t>
  </si>
  <si>
    <t>(D) denotes reads that are discarded from any further analysis either due to not qualifying the post-processing criteria or being a multi-mapper.</t>
  </si>
  <si>
    <t>F-F pairs</t>
  </si>
  <si>
    <t>13,782,533  (18.5 %)</t>
  </si>
  <si>
    <t>25,843,364  (35.5 %)</t>
  </si>
  <si>
    <t>30,646,999  (69.7 %)</t>
  </si>
  <si>
    <t>31,628,950  (69.7 %)</t>
  </si>
  <si>
    <t>28,672,247  (60.4 %)</t>
  </si>
  <si>
    <t>28,625,106  (60.3 %)</t>
  </si>
  <si>
    <t>31,022,829  (41.7 %)</t>
  </si>
  <si>
    <t>21,514,654  (28.9 %)</t>
  </si>
  <si>
    <t>24,172,711  (33.2 %)</t>
  </si>
  <si>
    <t>9,765,080  (13.4 %)</t>
  </si>
  <si>
    <t>4,216,445  (9.6 %)</t>
  </si>
  <si>
    <t>1,578,353  (3.6 %)</t>
  </si>
  <si>
    <t>4,383,282  (9.7 %)</t>
  </si>
  <si>
    <t>1,637,496  (3.6 %)</t>
  </si>
  <si>
    <t>10,452,279  (22.0 %)</t>
  </si>
  <si>
    <t>1,827,619  (3.8 %)</t>
  </si>
  <si>
    <t>10,501,584  (22.1 %)</t>
  </si>
  <si>
    <t>1,844,316  (3.9 %)</t>
  </si>
  <si>
    <t>F-P/P-F pairs**</t>
  </si>
  <si>
    <t>1,512,074  (7.0 %)</t>
  </si>
  <si>
    <t>Contacts from P-P pairs***</t>
  </si>
  <si>
    <t>P-P pairs***</t>
  </si>
  <si>
    <t>*** P-P pairs that will be considered further in mapping phase 2.</t>
  </si>
  <si>
    <t>** F-P or P-F pairs that will be considered further in mapping phase 2.</t>
  </si>
  <si>
    <t>* All percentages are taken with respect to the initial number of raw reads.</t>
  </si>
  <si>
    <t>5,894,826     (19.0 %)</t>
  </si>
  <si>
    <t>4,330,976       (17.9 %)</t>
  </si>
  <si>
    <t>3,118,030       (29.8 %)</t>
  </si>
  <si>
    <t>3,114,899       (29.7 %)</t>
  </si>
  <si>
    <t>4,605,228       (43.9 %)</t>
  </si>
  <si>
    <t>4,610,582       (44.1 %)</t>
  </si>
  <si>
    <t>783,481       (17.9 %)</t>
  </si>
  <si>
    <t>757,382       (18.0 %)</t>
  </si>
  <si>
    <t>6,145,213       (25.4 %)</t>
  </si>
  <si>
    <t>6,891,918       (22.2 %)</t>
  </si>
  <si>
    <t>688,831       (7.1 %)</t>
  </si>
  <si>
    <t>12,444         (0.8 %)</t>
  </si>
  <si>
    <t>13,065         (0.8 %)</t>
  </si>
  <si>
    <t>182,834       (10.0 %)</t>
  </si>
  <si>
    <t>182,887       (9.9 %)</t>
  </si>
  <si>
    <t>594,327       (6.1 %)</t>
  </si>
  <si>
    <t>4,258            (0.3 %)</t>
  </si>
  <si>
    <t>4,330            (0.3 %)</t>
  </si>
  <si>
    <t>154,638       (8.5 %)</t>
  </si>
  <si>
    <t>154,451       (8.4 %)</t>
  </si>
  <si>
    <t>673,785        (3.1 %)</t>
  </si>
  <si>
    <t>234,202        (2.4 %)</t>
  </si>
  <si>
    <t>882                (0.1 %)</t>
  </si>
  <si>
    <t>943                (0.1 %)</t>
  </si>
  <si>
    <t>52,503          (2.9 %)</t>
  </si>
  <si>
    <t xml:space="preserve"> 52,467         (2.8 %)</t>
  </si>
  <si>
    <t>290,436          (6.9 %)</t>
  </si>
  <si>
    <t>299,040          (6.8 %)</t>
  </si>
  <si>
    <t>Contacts from F-P/P-F pairs**</t>
  </si>
  <si>
    <t>All F-P/P-F pairs</t>
  </si>
  <si>
    <t>All P-P pairs</t>
  </si>
  <si>
    <t>1,446,777     (6.7 %)</t>
  </si>
  <si>
    <t xml:space="preserve">* All percentages are taken with respect to the number in all pairs column. </t>
  </si>
  <si>
    <t xml:space="preserve">** Number of read pairs that resulted in exactly one(1)/two(2)/three(3) loci (one from the already mapped (F) and the other(s) is/are coming from the P end) that are longer than 20 bps and are uniquely mapped to the genome after second phase of mapping. </t>
  </si>
  <si>
    <t xml:space="preserve">*** Number of read pairs that resulted in exactly one(1)/two(2)/three(3)/four(4) loci (up to two loci coming from each P end) that are longer than 20 bps and are uniquely mapped to the genome after second phase of mapping. </t>
  </si>
  <si>
    <t>Total Long Range (inter or intra above 20kb)</t>
  </si>
  <si>
    <t>All pairwise contacts after PCR duplicate filtering*</t>
  </si>
  <si>
    <t>F-P/P-F</t>
  </si>
  <si>
    <t>* Multiple lanes for a library are combined after PCR duplicate elimination. The numbers for type F-P/P-F and P-P include pairwise contacts inferred from three-loci and four-loci contacts. Intra-chromosomal pairwise contacts with genomic distance &lt;1kb were filtered out.</t>
  </si>
  <si>
    <t>Perc. w.r.t. initial library size</t>
  </si>
  <si>
    <t>ICP**  (inter/intraAbove1kb)</t>
  </si>
  <si>
    <t>** ICP (inter-chromosomal contact probability) is a measure of noise in Hi-C libraries proposed by Kalhor et al (Nat Biotechnol 2011). In this measure, inter-chromosomal contacts are seen as noise and the smaller ICP values correspond to better signal-to-noise ratio for Hi-C libraries.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</si>
</sst>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Alignment="1"/>
    <xf numFmtId="3" fontId="0" fillId="0" borderId="0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0" fontId="0" fillId="0" borderId="14" xfId="0" applyBorder="1"/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3" fontId="0" fillId="2" borderId="18" xfId="0" applyNumberFormat="1" applyFill="1" applyBorder="1" applyAlignment="1">
      <alignment horizontal="center" vertical="center" wrapText="1"/>
    </xf>
    <xf numFmtId="3" fontId="0" fillId="3" borderId="18" xfId="0" applyNumberFormat="1" applyFill="1" applyBorder="1" applyAlignment="1">
      <alignment horizontal="center" vertical="center" wrapText="1"/>
    </xf>
    <xf numFmtId="3" fontId="0" fillId="2" borderId="17" xfId="0" applyNumberFormat="1" applyFill="1" applyBorder="1" applyAlignment="1">
      <alignment horizontal="center" vertical="center" wrapText="1"/>
    </xf>
    <xf numFmtId="3" fontId="0" fillId="2" borderId="16" xfId="0" applyNumberFormat="1" applyFill="1" applyBorder="1" applyAlignment="1">
      <alignment horizontal="center" vertical="center" wrapText="1"/>
    </xf>
    <xf numFmtId="3" fontId="0" fillId="3" borderId="16" xfId="0" applyNumberFormat="1" applyFill="1" applyBorder="1" applyAlignment="1">
      <alignment horizontal="center" vertical="center" wrapText="1"/>
    </xf>
    <xf numFmtId="3" fontId="0" fillId="3" borderId="17" xfId="0" applyNumberFormat="1" applyFill="1" applyBorder="1" applyAlignment="1">
      <alignment horizontal="center" vertical="center" wrapText="1"/>
    </xf>
    <xf numFmtId="3" fontId="0" fillId="2" borderId="21" xfId="0" applyNumberFormat="1" applyFill="1" applyBorder="1" applyAlignment="1">
      <alignment horizontal="center" vertical="center" wrapText="1"/>
    </xf>
    <xf numFmtId="3" fontId="0" fillId="3" borderId="20" xfId="0" applyNumberFormat="1" applyFill="1" applyBorder="1" applyAlignment="1">
      <alignment horizontal="center" vertical="center" wrapText="1"/>
    </xf>
    <xf numFmtId="3" fontId="0" fillId="2" borderId="20" xfId="0" applyNumberFormat="1" applyFill="1" applyBorder="1" applyAlignment="1">
      <alignment horizontal="center" vertical="center" wrapText="1"/>
    </xf>
    <xf numFmtId="3" fontId="0" fillId="3" borderId="21" xfId="0" applyNumberFormat="1" applyFill="1" applyBorder="1" applyAlignment="1">
      <alignment horizontal="center" vertical="center" wrapText="1"/>
    </xf>
    <xf numFmtId="0" fontId="0" fillId="0" borderId="7" xfId="0" applyBorder="1"/>
    <xf numFmtId="0" fontId="0" fillId="0" borderId="2" xfId="0" applyBorder="1"/>
    <xf numFmtId="0" fontId="0" fillId="0" borderId="6" xfId="0" applyBorder="1"/>
    <xf numFmtId="0" fontId="0" fillId="0" borderId="5" xfId="0" applyBorder="1"/>
    <xf numFmtId="0" fontId="1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3" fontId="0" fillId="0" borderId="17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3" fontId="4" fillId="4" borderId="0" xfId="0" applyNumberFormat="1" applyFont="1" applyFill="1" applyBorder="1"/>
    <xf numFmtId="0" fontId="2" fillId="4" borderId="2" xfId="0" applyFont="1" applyFill="1" applyBorder="1"/>
    <xf numFmtId="10" fontId="4" fillId="4" borderId="0" xfId="0" applyNumberFormat="1" applyFont="1" applyFill="1" applyBorder="1"/>
    <xf numFmtId="0" fontId="2" fillId="4" borderId="5" xfId="0" applyFont="1" applyFill="1" applyBorder="1"/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3" fontId="0" fillId="0" borderId="14" xfId="0" applyNumberFormat="1" applyBorder="1"/>
    <xf numFmtId="3" fontId="0" fillId="0" borderId="2" xfId="0" applyNumberFormat="1" applyFill="1" applyBorder="1"/>
    <xf numFmtId="3" fontId="0" fillId="0" borderId="11" xfId="0" applyNumberFormat="1" applyBorder="1"/>
    <xf numFmtId="3" fontId="0" fillId="0" borderId="5" xfId="0" applyNumberFormat="1" applyFill="1" applyBorder="1"/>
    <xf numFmtId="3" fontId="0" fillId="0" borderId="18" xfId="0" applyNumberFormat="1" applyFill="1" applyBorder="1"/>
    <xf numFmtId="3" fontId="0" fillId="0" borderId="16" xfId="0" applyNumberFormat="1" applyFill="1" applyBorder="1"/>
    <xf numFmtId="3" fontId="0" fillId="0" borderId="2" xfId="0" applyNumberFormat="1" applyBorder="1"/>
    <xf numFmtId="3" fontId="0" fillId="0" borderId="5" xfId="0" applyNumberFormat="1" applyBorder="1"/>
    <xf numFmtId="0" fontId="0" fillId="0" borderId="18" xfId="0" applyBorder="1"/>
    <xf numFmtId="0" fontId="0" fillId="0" borderId="16" xfId="0" applyBorder="1"/>
    <xf numFmtId="2" fontId="0" fillId="0" borderId="18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new  1_1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new  1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ExternalData_1" connectionId="4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workbookViewId="0">
      <selection activeCell="L12" sqref="L12"/>
    </sheetView>
  </sheetViews>
  <sheetFormatPr defaultRowHeight="15" x14ac:dyDescent="0.25"/>
  <cols>
    <col min="1" max="1" width="21" customWidth="1"/>
    <col min="4" max="4" width="15" customWidth="1"/>
    <col min="5" max="5" width="16.85546875" customWidth="1"/>
    <col min="6" max="6" width="15.42578125" customWidth="1"/>
    <col min="7" max="7" width="16.7109375" customWidth="1"/>
    <col min="8" max="8" width="12.42578125" customWidth="1"/>
    <col min="9" max="9" width="10.85546875" customWidth="1"/>
    <col min="10" max="10" width="11.5703125" customWidth="1"/>
  </cols>
  <sheetData>
    <row r="1" spans="1:11" ht="31.5" x14ac:dyDescent="0.25">
      <c r="A1" s="38" t="s">
        <v>11</v>
      </c>
      <c r="B1" s="9" t="s">
        <v>12</v>
      </c>
      <c r="C1" s="9" t="s">
        <v>31</v>
      </c>
      <c r="D1" s="9" t="s">
        <v>30</v>
      </c>
      <c r="E1" s="9" t="s">
        <v>32</v>
      </c>
      <c r="F1" s="9" t="s">
        <v>57</v>
      </c>
      <c r="G1" s="9" t="s">
        <v>58</v>
      </c>
      <c r="H1" s="10" t="s">
        <v>61</v>
      </c>
      <c r="I1" s="10" t="s">
        <v>80</v>
      </c>
      <c r="J1" s="17" t="s">
        <v>83</v>
      </c>
      <c r="K1" s="16"/>
    </row>
    <row r="2" spans="1:11" ht="30" x14ac:dyDescent="0.25">
      <c r="A2" s="87" t="s">
        <v>0</v>
      </c>
      <c r="B2" s="88" t="s">
        <v>1</v>
      </c>
      <c r="C2" s="7">
        <v>1</v>
      </c>
      <c r="D2" s="18">
        <v>74368743</v>
      </c>
      <c r="E2" s="12" t="s">
        <v>18</v>
      </c>
      <c r="F2" s="12" t="s">
        <v>33</v>
      </c>
      <c r="G2" s="12" t="s">
        <v>45</v>
      </c>
      <c r="H2" s="81" t="s">
        <v>62</v>
      </c>
      <c r="I2" s="76" t="s">
        <v>68</v>
      </c>
      <c r="J2" s="72" t="s">
        <v>69</v>
      </c>
      <c r="K2" s="16"/>
    </row>
    <row r="3" spans="1:11" ht="30" x14ac:dyDescent="0.25">
      <c r="A3" s="86"/>
      <c r="B3" s="89"/>
      <c r="C3" s="6">
        <v>2</v>
      </c>
      <c r="D3" s="19">
        <v>74368743</v>
      </c>
      <c r="E3" s="13" t="s">
        <v>19</v>
      </c>
      <c r="F3" s="13" t="s">
        <v>34</v>
      </c>
      <c r="G3" s="13" t="s">
        <v>46</v>
      </c>
      <c r="H3" s="82"/>
      <c r="I3" s="77"/>
      <c r="J3" s="73"/>
      <c r="K3" s="16"/>
    </row>
    <row r="4" spans="1:11" ht="30" x14ac:dyDescent="0.25">
      <c r="A4" s="85" t="s">
        <v>2</v>
      </c>
      <c r="B4" s="88" t="s">
        <v>1</v>
      </c>
      <c r="C4" s="5">
        <v>1</v>
      </c>
      <c r="D4" s="20">
        <v>72800218</v>
      </c>
      <c r="E4" s="14" t="s">
        <v>20</v>
      </c>
      <c r="F4" s="14" t="s">
        <v>35</v>
      </c>
      <c r="G4" s="14" t="s">
        <v>47</v>
      </c>
      <c r="H4" s="81" t="s">
        <v>63</v>
      </c>
      <c r="I4" s="76" t="s">
        <v>70</v>
      </c>
      <c r="J4" s="72" t="s">
        <v>71</v>
      </c>
      <c r="K4" s="16"/>
    </row>
    <row r="5" spans="1:11" ht="30" x14ac:dyDescent="0.25">
      <c r="A5" s="86"/>
      <c r="B5" s="89"/>
      <c r="C5" s="6">
        <v>2</v>
      </c>
      <c r="D5" s="19">
        <v>72800218</v>
      </c>
      <c r="E5" s="13" t="s">
        <v>21</v>
      </c>
      <c r="F5" s="13" t="s">
        <v>36</v>
      </c>
      <c r="G5" s="13" t="s">
        <v>48</v>
      </c>
      <c r="H5" s="82"/>
      <c r="I5" s="77"/>
      <c r="J5" s="73"/>
      <c r="K5" s="16"/>
    </row>
    <row r="6" spans="1:11" ht="30" x14ac:dyDescent="0.25">
      <c r="A6" s="85" t="s">
        <v>3</v>
      </c>
      <c r="B6" s="88" t="s">
        <v>1</v>
      </c>
      <c r="C6" s="5">
        <v>1</v>
      </c>
      <c r="D6" s="20">
        <v>43977705</v>
      </c>
      <c r="E6" s="14" t="s">
        <v>22</v>
      </c>
      <c r="F6" s="14" t="s">
        <v>37</v>
      </c>
      <c r="G6" s="14" t="s">
        <v>49</v>
      </c>
      <c r="H6" s="81" t="s">
        <v>64</v>
      </c>
      <c r="I6" s="76" t="s">
        <v>72</v>
      </c>
      <c r="J6" s="72" t="s">
        <v>73</v>
      </c>
      <c r="K6" s="16"/>
    </row>
    <row r="7" spans="1:11" ht="30" x14ac:dyDescent="0.25">
      <c r="A7" s="87"/>
      <c r="B7" s="90"/>
      <c r="C7" s="8">
        <v>2</v>
      </c>
      <c r="D7" s="21">
        <v>43977705</v>
      </c>
      <c r="E7" s="15" t="s">
        <v>23</v>
      </c>
      <c r="F7" s="15" t="s">
        <v>38</v>
      </c>
      <c r="G7" s="15" t="s">
        <v>50</v>
      </c>
      <c r="H7" s="83"/>
      <c r="I7" s="78"/>
      <c r="J7" s="74"/>
      <c r="K7" s="16"/>
    </row>
    <row r="8" spans="1:11" ht="30" x14ac:dyDescent="0.25">
      <c r="A8" s="87"/>
      <c r="B8" s="91" t="s">
        <v>4</v>
      </c>
      <c r="C8" s="7">
        <v>1</v>
      </c>
      <c r="D8" s="18">
        <v>45406015</v>
      </c>
      <c r="E8" s="12" t="s">
        <v>24</v>
      </c>
      <c r="F8" s="12" t="s">
        <v>39</v>
      </c>
      <c r="G8" s="12" t="s">
        <v>51</v>
      </c>
      <c r="H8" s="84" t="s">
        <v>65</v>
      </c>
      <c r="I8" s="79" t="s">
        <v>74</v>
      </c>
      <c r="J8" s="75" t="s">
        <v>75</v>
      </c>
    </row>
    <row r="9" spans="1:11" ht="30" x14ac:dyDescent="0.25">
      <c r="A9" s="86"/>
      <c r="B9" s="89"/>
      <c r="C9" s="6">
        <v>2</v>
      </c>
      <c r="D9" s="19">
        <v>45406015</v>
      </c>
      <c r="E9" s="13" t="s">
        <v>25</v>
      </c>
      <c r="F9" s="13" t="s">
        <v>40</v>
      </c>
      <c r="G9" s="13" t="s">
        <v>52</v>
      </c>
      <c r="H9" s="82"/>
      <c r="I9" s="77"/>
      <c r="J9" s="73"/>
      <c r="K9" s="16"/>
    </row>
    <row r="10" spans="1:11" ht="30" x14ac:dyDescent="0.25">
      <c r="A10" s="85" t="s">
        <v>5</v>
      </c>
      <c r="B10" s="88" t="s">
        <v>1</v>
      </c>
      <c r="C10" s="5">
        <v>1</v>
      </c>
      <c r="D10" s="20">
        <v>47500000</v>
      </c>
      <c r="E10" s="14" t="s">
        <v>26</v>
      </c>
      <c r="F10" s="14" t="s">
        <v>41</v>
      </c>
      <c r="G10" s="14" t="s">
        <v>53</v>
      </c>
      <c r="H10" s="81" t="s">
        <v>66</v>
      </c>
      <c r="I10" s="76" t="s">
        <v>76</v>
      </c>
      <c r="J10" s="72" t="s">
        <v>77</v>
      </c>
      <c r="K10" s="16"/>
    </row>
    <row r="11" spans="1:11" ht="30" x14ac:dyDescent="0.25">
      <c r="A11" s="87"/>
      <c r="B11" s="90"/>
      <c r="C11" s="8">
        <v>2</v>
      </c>
      <c r="D11" s="21">
        <v>47500000</v>
      </c>
      <c r="E11" s="15" t="s">
        <v>27</v>
      </c>
      <c r="F11" s="15" t="s">
        <v>42</v>
      </c>
      <c r="G11" s="15" t="s">
        <v>54</v>
      </c>
      <c r="H11" s="83"/>
      <c r="I11" s="80"/>
      <c r="J11" s="74"/>
      <c r="K11" s="16"/>
    </row>
    <row r="12" spans="1:11" ht="30" x14ac:dyDescent="0.25">
      <c r="A12" s="87"/>
      <c r="B12" s="91" t="s">
        <v>4</v>
      </c>
      <c r="C12" s="7">
        <v>1</v>
      </c>
      <c r="D12" s="18">
        <v>47500000</v>
      </c>
      <c r="E12" s="12" t="s">
        <v>28</v>
      </c>
      <c r="F12" s="12" t="s">
        <v>43</v>
      </c>
      <c r="G12" s="12" t="s">
        <v>55</v>
      </c>
      <c r="H12" s="92" t="s">
        <v>67</v>
      </c>
      <c r="I12" s="79" t="s">
        <v>78</v>
      </c>
      <c r="J12" s="93" t="s">
        <v>79</v>
      </c>
      <c r="K12" s="16"/>
    </row>
    <row r="13" spans="1:11" ht="30" x14ac:dyDescent="0.25">
      <c r="A13" s="86"/>
      <c r="B13" s="89"/>
      <c r="C13" s="6">
        <v>2</v>
      </c>
      <c r="D13" s="19">
        <v>47500000</v>
      </c>
      <c r="E13" s="13" t="s">
        <v>29</v>
      </c>
      <c r="F13" s="13" t="s">
        <v>44</v>
      </c>
      <c r="G13" s="13" t="s">
        <v>56</v>
      </c>
      <c r="H13" s="82"/>
      <c r="I13" s="77"/>
      <c r="J13" s="73"/>
      <c r="K13" s="16"/>
    </row>
    <row r="15" spans="1:11" ht="18" customHeight="1" x14ac:dyDescent="0.25">
      <c r="A15" s="71" t="s">
        <v>13</v>
      </c>
      <c r="B15" s="71"/>
      <c r="C15" s="71"/>
      <c r="D15" s="71"/>
      <c r="E15" s="71"/>
      <c r="F15" s="71"/>
      <c r="G15" s="71"/>
      <c r="H15" s="71"/>
      <c r="I15" s="71"/>
      <c r="J15" s="71"/>
    </row>
    <row r="16" spans="1:11" ht="18" customHeight="1" x14ac:dyDescent="0.25">
      <c r="A16" s="71" t="s">
        <v>60</v>
      </c>
      <c r="B16" s="71"/>
      <c r="C16" s="71"/>
      <c r="D16" s="71"/>
      <c r="E16" s="71"/>
      <c r="F16" s="71"/>
      <c r="G16" s="71"/>
      <c r="H16" s="71"/>
      <c r="I16" s="71"/>
      <c r="J16" s="71"/>
    </row>
    <row r="17" spans="1:10" ht="18" customHeight="1" x14ac:dyDescent="0.25">
      <c r="A17" s="71" t="s">
        <v>59</v>
      </c>
      <c r="B17" s="71"/>
      <c r="C17" s="71"/>
      <c r="D17" s="71"/>
      <c r="E17" s="71"/>
      <c r="F17" s="71"/>
      <c r="G17" s="71"/>
      <c r="H17" s="71"/>
      <c r="I17" s="71"/>
      <c r="J17" s="71"/>
    </row>
    <row r="18" spans="1:10" x14ac:dyDescent="0.25">
      <c r="A18" s="71" t="s">
        <v>86</v>
      </c>
      <c r="B18" s="71"/>
      <c r="C18" s="71"/>
      <c r="D18" s="71"/>
      <c r="E18" s="71"/>
      <c r="F18" s="71"/>
      <c r="G18" s="71"/>
      <c r="H18" s="71"/>
      <c r="I18" s="71"/>
      <c r="J18" s="71"/>
    </row>
    <row r="19" spans="1:10" x14ac:dyDescent="0.25">
      <c r="A19" s="71" t="s">
        <v>85</v>
      </c>
      <c r="B19" s="71"/>
      <c r="C19" s="71"/>
      <c r="D19" s="71"/>
      <c r="E19" s="71"/>
      <c r="F19" s="71"/>
      <c r="G19" s="71"/>
      <c r="H19" s="71"/>
      <c r="I19" s="71"/>
      <c r="J19" s="71"/>
    </row>
    <row r="20" spans="1:10" x14ac:dyDescent="0.25">
      <c r="A20" s="71" t="s">
        <v>84</v>
      </c>
      <c r="B20" s="71"/>
      <c r="C20" s="71"/>
      <c r="D20" s="71"/>
      <c r="E20" s="71"/>
      <c r="F20" s="71"/>
      <c r="G20" s="71"/>
      <c r="H20" s="71"/>
      <c r="I20" s="71"/>
      <c r="J20" s="71"/>
    </row>
  </sheetData>
  <mergeCells count="34">
    <mergeCell ref="A18:J18"/>
    <mergeCell ref="A17:J17"/>
    <mergeCell ref="A15:J15"/>
    <mergeCell ref="H12:H13"/>
    <mergeCell ref="I12:I13"/>
    <mergeCell ref="J12:J13"/>
    <mergeCell ref="A16:J16"/>
    <mergeCell ref="H10:H11"/>
    <mergeCell ref="A4:A5"/>
    <mergeCell ref="A10:A13"/>
    <mergeCell ref="A2:A3"/>
    <mergeCell ref="B2:B3"/>
    <mergeCell ref="B4:B5"/>
    <mergeCell ref="B6:B7"/>
    <mergeCell ref="B8:B9"/>
    <mergeCell ref="B10:B11"/>
    <mergeCell ref="B12:B13"/>
    <mergeCell ref="A6:A9"/>
    <mergeCell ref="A19:J19"/>
    <mergeCell ref="A20:J20"/>
    <mergeCell ref="J2:J3"/>
    <mergeCell ref="J4:J5"/>
    <mergeCell ref="J6:J7"/>
    <mergeCell ref="J8:J9"/>
    <mergeCell ref="J10:J11"/>
    <mergeCell ref="I2:I3"/>
    <mergeCell ref="I4:I5"/>
    <mergeCell ref="I6:I7"/>
    <mergeCell ref="I8:I9"/>
    <mergeCell ref="I10:I11"/>
    <mergeCell ref="H2:H3"/>
    <mergeCell ref="H4:H5"/>
    <mergeCell ref="H6:H7"/>
    <mergeCell ref="H8:H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A20" sqref="A20:G23"/>
    </sheetView>
  </sheetViews>
  <sheetFormatPr defaultRowHeight="15" x14ac:dyDescent="0.25"/>
  <cols>
    <col min="1" max="1" width="21.5703125" customWidth="1"/>
    <col min="2" max="2" width="7.85546875" customWidth="1"/>
    <col min="3" max="3" width="16.140625" customWidth="1"/>
    <col min="4" max="4" width="13.42578125" customWidth="1"/>
    <col min="5" max="5" width="13.28515625" customWidth="1"/>
    <col min="6" max="6" width="14.28515625" customWidth="1"/>
    <col min="7" max="7" width="13" customWidth="1"/>
    <col min="8" max="8" width="12.85546875" customWidth="1"/>
    <col min="9" max="9" width="12" customWidth="1"/>
    <col min="10" max="10" width="16.85546875" bestFit="1" customWidth="1"/>
    <col min="11" max="11" width="8" customWidth="1"/>
  </cols>
  <sheetData>
    <row r="1" spans="1:10" ht="54.75" customHeight="1" x14ac:dyDescent="0.25">
      <c r="A1" s="97" t="s">
        <v>11</v>
      </c>
      <c r="B1" s="97" t="s">
        <v>12</v>
      </c>
      <c r="C1" s="99" t="s">
        <v>115</v>
      </c>
      <c r="D1" s="100"/>
      <c r="E1" s="98"/>
      <c r="F1" s="101" t="s">
        <v>82</v>
      </c>
      <c r="G1" s="102"/>
      <c r="H1" s="102"/>
      <c r="I1" s="102"/>
      <c r="J1" s="16"/>
    </row>
    <row r="2" spans="1:10" ht="15.75" x14ac:dyDescent="0.25">
      <c r="A2" s="98"/>
      <c r="B2" s="98"/>
      <c r="C2" s="47" t="s">
        <v>116</v>
      </c>
      <c r="D2" s="23">
        <v>2</v>
      </c>
      <c r="E2" s="22">
        <v>3</v>
      </c>
      <c r="F2" s="48" t="s">
        <v>117</v>
      </c>
      <c r="G2" s="44">
        <v>2</v>
      </c>
      <c r="H2" s="45">
        <v>3</v>
      </c>
      <c r="I2" s="51">
        <v>4</v>
      </c>
      <c r="J2" s="16"/>
    </row>
    <row r="3" spans="1:10" ht="35.1" customHeight="1" x14ac:dyDescent="0.25">
      <c r="A3" s="34" t="s">
        <v>0</v>
      </c>
      <c r="B3" s="39" t="s">
        <v>1</v>
      </c>
      <c r="C3" s="46">
        <v>31022829</v>
      </c>
      <c r="D3" s="26" t="s">
        <v>96</v>
      </c>
      <c r="E3" s="29" t="s">
        <v>87</v>
      </c>
      <c r="F3" s="46">
        <v>21514654</v>
      </c>
      <c r="G3" s="26" t="s">
        <v>118</v>
      </c>
      <c r="H3" s="29" t="s">
        <v>81</v>
      </c>
      <c r="I3" s="29" t="s">
        <v>107</v>
      </c>
    </row>
    <row r="4" spans="1:10" ht="35.1" customHeight="1" x14ac:dyDescent="0.25">
      <c r="A4" s="35" t="s">
        <v>2</v>
      </c>
      <c r="B4" s="7" t="s">
        <v>1</v>
      </c>
      <c r="C4" s="46">
        <v>24172711</v>
      </c>
      <c r="D4" s="24" t="s">
        <v>95</v>
      </c>
      <c r="E4" s="25" t="s">
        <v>88</v>
      </c>
      <c r="F4" s="46">
        <v>9765080</v>
      </c>
      <c r="G4" s="26" t="s">
        <v>97</v>
      </c>
      <c r="H4" s="25" t="s">
        <v>102</v>
      </c>
      <c r="I4" s="25" t="s">
        <v>108</v>
      </c>
    </row>
    <row r="5" spans="1:10" ht="35.1" customHeight="1" x14ac:dyDescent="0.25">
      <c r="A5" s="36" t="s">
        <v>3</v>
      </c>
      <c r="B5" s="40" t="s">
        <v>1</v>
      </c>
      <c r="C5" s="42">
        <v>4216445</v>
      </c>
      <c r="D5" s="32" t="s">
        <v>94</v>
      </c>
      <c r="E5" s="31" t="s">
        <v>113</v>
      </c>
      <c r="F5" s="50">
        <v>1578353</v>
      </c>
      <c r="G5" s="32" t="s">
        <v>98</v>
      </c>
      <c r="H5" s="31" t="s">
        <v>103</v>
      </c>
      <c r="I5" s="31" t="s">
        <v>109</v>
      </c>
    </row>
    <row r="6" spans="1:10" ht="35.1" customHeight="1" x14ac:dyDescent="0.25">
      <c r="A6" s="37" t="s">
        <v>3</v>
      </c>
      <c r="B6" s="6" t="s">
        <v>4</v>
      </c>
      <c r="C6" s="49">
        <v>4383282</v>
      </c>
      <c r="D6" s="27" t="s">
        <v>93</v>
      </c>
      <c r="E6" s="28" t="s">
        <v>114</v>
      </c>
      <c r="F6" s="43">
        <v>1637496</v>
      </c>
      <c r="G6" s="27" t="s">
        <v>99</v>
      </c>
      <c r="H6" s="28" t="s">
        <v>104</v>
      </c>
      <c r="I6" s="33" t="s">
        <v>110</v>
      </c>
    </row>
    <row r="7" spans="1:10" ht="35.1" customHeight="1" x14ac:dyDescent="0.25">
      <c r="A7" s="35" t="s">
        <v>5</v>
      </c>
      <c r="B7" s="7" t="s">
        <v>1</v>
      </c>
      <c r="C7" s="42">
        <v>10452279</v>
      </c>
      <c r="D7" s="24" t="s">
        <v>92</v>
      </c>
      <c r="E7" s="31" t="s">
        <v>89</v>
      </c>
      <c r="F7" s="42">
        <v>1827619</v>
      </c>
      <c r="G7" s="32" t="s">
        <v>100</v>
      </c>
      <c r="H7" s="31" t="s">
        <v>105</v>
      </c>
      <c r="I7" s="25" t="s">
        <v>111</v>
      </c>
    </row>
    <row r="8" spans="1:10" ht="35.1" customHeight="1" x14ac:dyDescent="0.25">
      <c r="A8" s="37" t="s">
        <v>5</v>
      </c>
      <c r="B8" s="41" t="s">
        <v>4</v>
      </c>
      <c r="C8" s="49">
        <v>10501584</v>
      </c>
      <c r="D8" s="30" t="s">
        <v>91</v>
      </c>
      <c r="E8" s="28" t="s">
        <v>90</v>
      </c>
      <c r="F8" s="49">
        <v>1844316</v>
      </c>
      <c r="G8" s="27" t="s">
        <v>101</v>
      </c>
      <c r="H8" s="28" t="s">
        <v>106</v>
      </c>
      <c r="I8" s="33" t="s">
        <v>112</v>
      </c>
    </row>
    <row r="10" spans="1:10" ht="19.5" customHeight="1" x14ac:dyDescent="0.25">
      <c r="A10" s="95" t="s">
        <v>15</v>
      </c>
      <c r="B10" s="95"/>
      <c r="C10" s="95"/>
      <c r="D10" s="95"/>
      <c r="E10" s="95"/>
      <c r="F10" s="95"/>
      <c r="G10" s="95"/>
      <c r="H10" s="95"/>
      <c r="I10" s="95"/>
    </row>
    <row r="11" spans="1:10" ht="19.5" customHeight="1" x14ac:dyDescent="0.25">
      <c r="A11" s="96" t="s">
        <v>14</v>
      </c>
      <c r="B11" s="96"/>
      <c r="C11" s="96"/>
      <c r="D11" s="96"/>
      <c r="E11" s="96"/>
      <c r="F11" s="96"/>
      <c r="G11" s="96"/>
      <c r="H11" s="96"/>
      <c r="I11" s="96"/>
    </row>
    <row r="12" spans="1:10" ht="15" customHeight="1" x14ac:dyDescent="0.25"/>
    <row r="13" spans="1:10" ht="15" customHeight="1" x14ac:dyDescent="0.25">
      <c r="A13" s="94" t="s">
        <v>119</v>
      </c>
      <c r="B13" s="94"/>
      <c r="C13" s="94"/>
      <c r="D13" s="94"/>
      <c r="E13" s="94"/>
      <c r="F13" s="94"/>
      <c r="G13" s="94"/>
      <c r="H13" s="4"/>
      <c r="I13" s="4"/>
    </row>
    <row r="14" spans="1:10" ht="15" customHeight="1" x14ac:dyDescent="0.25">
      <c r="A14" s="94"/>
      <c r="B14" s="94"/>
      <c r="C14" s="94"/>
      <c r="D14" s="94"/>
      <c r="E14" s="94"/>
      <c r="F14" s="94"/>
      <c r="G14" s="94"/>
      <c r="H14" s="4"/>
      <c r="I14" s="4"/>
    </row>
    <row r="15" spans="1:10" ht="15" customHeight="1" x14ac:dyDescent="0.25">
      <c r="A15" s="94"/>
      <c r="B15" s="94"/>
      <c r="C15" s="94"/>
      <c r="D15" s="94"/>
      <c r="E15" s="94"/>
      <c r="F15" s="94"/>
      <c r="G15" s="94"/>
    </row>
    <row r="16" spans="1:10" ht="15" customHeight="1" x14ac:dyDescent="0.25">
      <c r="A16" s="94" t="s">
        <v>120</v>
      </c>
      <c r="B16" s="94"/>
      <c r="C16" s="94"/>
      <c r="D16" s="94"/>
      <c r="E16" s="94"/>
      <c r="F16" s="94"/>
      <c r="G16" s="94"/>
      <c r="H16" s="4"/>
      <c r="I16" s="4"/>
    </row>
    <row r="17" spans="1:9" ht="15" customHeight="1" x14ac:dyDescent="0.25">
      <c r="A17" s="94"/>
      <c r="B17" s="94"/>
      <c r="C17" s="94"/>
      <c r="D17" s="94"/>
      <c r="E17" s="94"/>
      <c r="F17" s="94"/>
      <c r="G17" s="94"/>
      <c r="H17" s="4"/>
      <c r="I17" s="4"/>
    </row>
    <row r="18" spans="1:9" ht="15" customHeight="1" x14ac:dyDescent="0.25">
      <c r="A18" s="94"/>
      <c r="B18" s="94"/>
      <c r="C18" s="94"/>
      <c r="D18" s="94"/>
      <c r="E18" s="94"/>
      <c r="F18" s="94"/>
      <c r="G18" s="94"/>
      <c r="H18" s="3"/>
    </row>
    <row r="19" spans="1:9" x14ac:dyDescent="0.25">
      <c r="A19" s="94"/>
      <c r="B19" s="94"/>
      <c r="C19" s="94"/>
      <c r="D19" s="94"/>
      <c r="E19" s="94"/>
      <c r="F19" s="94"/>
      <c r="G19" s="94"/>
      <c r="H19" s="4"/>
      <c r="I19" s="4"/>
    </row>
    <row r="20" spans="1:9" ht="15.75" customHeight="1" x14ac:dyDescent="0.25">
      <c r="A20" s="94" t="s">
        <v>121</v>
      </c>
      <c r="B20" s="94"/>
      <c r="C20" s="94"/>
      <c r="D20" s="94"/>
      <c r="E20" s="94"/>
      <c r="F20" s="94"/>
      <c r="G20" s="94"/>
      <c r="H20" s="4"/>
      <c r="I20" s="4"/>
    </row>
    <row r="21" spans="1:9" ht="15" customHeight="1" x14ac:dyDescent="0.25">
      <c r="A21" s="94"/>
      <c r="B21" s="94"/>
      <c r="C21" s="94"/>
      <c r="D21" s="94"/>
      <c r="E21" s="94"/>
      <c r="F21" s="94"/>
      <c r="G21" s="94"/>
      <c r="H21" s="4"/>
      <c r="I21" s="4"/>
    </row>
    <row r="22" spans="1:9" x14ac:dyDescent="0.25">
      <c r="A22" s="94"/>
      <c r="B22" s="94"/>
      <c r="C22" s="94"/>
      <c r="D22" s="94"/>
      <c r="E22" s="94"/>
      <c r="F22" s="94"/>
      <c r="G22" s="94"/>
      <c r="H22" s="4"/>
      <c r="I22" s="4"/>
    </row>
    <row r="23" spans="1:9" x14ac:dyDescent="0.25">
      <c r="A23" s="94"/>
      <c r="B23" s="94"/>
      <c r="C23" s="94"/>
      <c r="D23" s="94"/>
      <c r="E23" s="94"/>
      <c r="F23" s="94"/>
      <c r="G23" s="94"/>
    </row>
  </sheetData>
  <mergeCells count="9">
    <mergeCell ref="A20:G23"/>
    <mergeCell ref="A10:I10"/>
    <mergeCell ref="A11:I11"/>
    <mergeCell ref="A13:G15"/>
    <mergeCell ref="B1:B2"/>
    <mergeCell ref="A1:A2"/>
    <mergeCell ref="C1:E1"/>
    <mergeCell ref="F1:I1"/>
    <mergeCell ref="A16:G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H22" sqref="H22"/>
    </sheetView>
  </sheetViews>
  <sheetFormatPr defaultRowHeight="15" x14ac:dyDescent="0.25"/>
  <cols>
    <col min="1" max="1" width="27.42578125" customWidth="1"/>
    <col min="2" max="2" width="9.42578125" customWidth="1"/>
    <col min="3" max="3" width="16.5703125" customWidth="1"/>
    <col min="4" max="4" width="13.140625" customWidth="1"/>
    <col min="5" max="5" width="15.42578125" customWidth="1"/>
    <col min="6" max="6" width="17.5703125" customWidth="1"/>
    <col min="7" max="7" width="22.7109375" customWidth="1"/>
    <col min="8" max="8" width="19.42578125" customWidth="1"/>
    <col min="9" max="9" width="29.42578125" customWidth="1"/>
  </cols>
  <sheetData>
    <row r="1" spans="1:12" ht="18.75" customHeight="1" x14ac:dyDescent="0.25">
      <c r="A1" s="108" t="s">
        <v>11</v>
      </c>
      <c r="B1" s="110" t="s">
        <v>17</v>
      </c>
      <c r="C1" s="112" t="s">
        <v>123</v>
      </c>
      <c r="D1" s="104" t="s">
        <v>9</v>
      </c>
      <c r="E1" s="105"/>
      <c r="F1" s="113" t="s">
        <v>16</v>
      </c>
      <c r="G1" s="110" t="s">
        <v>127</v>
      </c>
      <c r="H1" s="103" t="s">
        <v>122</v>
      </c>
      <c r="I1" s="97"/>
    </row>
    <row r="2" spans="1:12" ht="47.25" customHeight="1" x14ac:dyDescent="0.25">
      <c r="A2" s="109"/>
      <c r="B2" s="111"/>
      <c r="C2" s="98"/>
      <c r="D2" s="57" t="s">
        <v>8</v>
      </c>
      <c r="E2" s="58" t="s">
        <v>10</v>
      </c>
      <c r="F2" s="114"/>
      <c r="G2" s="111"/>
      <c r="H2" s="100"/>
      <c r="I2" s="98"/>
    </row>
    <row r="3" spans="1:12" ht="15.75" x14ac:dyDescent="0.25">
      <c r="A3" t="s">
        <v>0</v>
      </c>
      <c r="B3" s="67" t="s">
        <v>6</v>
      </c>
      <c r="C3" s="65">
        <v>10360291</v>
      </c>
      <c r="D3" s="59">
        <v>983</v>
      </c>
      <c r="E3" s="60">
        <v>202378</v>
      </c>
      <c r="F3" s="63">
        <v>3583634</v>
      </c>
      <c r="G3" s="69">
        <f>F3/(D3+E3)</f>
        <v>17.622031756334795</v>
      </c>
      <c r="H3" s="53">
        <f>SUM(E3:F5)</f>
        <v>19921536</v>
      </c>
      <c r="I3" s="54" t="s">
        <v>0</v>
      </c>
    </row>
    <row r="4" spans="1:12" ht="15.75" x14ac:dyDescent="0.25">
      <c r="A4" t="s">
        <v>0</v>
      </c>
      <c r="B4" s="67" t="s">
        <v>124</v>
      </c>
      <c r="C4" s="65">
        <v>18556418</v>
      </c>
      <c r="D4" s="59">
        <v>379</v>
      </c>
      <c r="E4" s="60">
        <v>598323</v>
      </c>
      <c r="F4" s="63">
        <v>10554544</v>
      </c>
      <c r="G4" s="69">
        <f>F4/(D4+E4)</f>
        <v>17.629044165544794</v>
      </c>
      <c r="H4" s="55">
        <f>H3/mappingPhase1!D2</f>
        <v>0.2678751206000618</v>
      </c>
      <c r="I4" s="54" t="s">
        <v>126</v>
      </c>
    </row>
    <row r="5" spans="1:12" ht="15.75" x14ac:dyDescent="0.25">
      <c r="A5" s="2" t="s">
        <v>0</v>
      </c>
      <c r="B5" s="68" t="s">
        <v>7</v>
      </c>
      <c r="C5" s="66">
        <v>6496175</v>
      </c>
      <c r="D5" s="61">
        <v>125</v>
      </c>
      <c r="E5" s="62">
        <v>265897</v>
      </c>
      <c r="F5" s="64">
        <v>4716760</v>
      </c>
      <c r="G5" s="70">
        <f t="shared" ref="G5:G14" si="0">F5/(D5+E5)</f>
        <v>17.730714001097652</v>
      </c>
      <c r="H5" s="52"/>
      <c r="I5" s="56"/>
    </row>
    <row r="6" spans="1:12" ht="15.75" x14ac:dyDescent="0.25">
      <c r="A6" t="s">
        <v>2</v>
      </c>
      <c r="B6" s="67" t="s">
        <v>6</v>
      </c>
      <c r="C6" s="65">
        <v>24741988</v>
      </c>
      <c r="D6" s="59">
        <v>59739</v>
      </c>
      <c r="E6" s="60">
        <v>683374</v>
      </c>
      <c r="F6" s="63">
        <v>3380239</v>
      </c>
      <c r="G6" s="69">
        <f>F6/(D6+E6)</f>
        <v>4.5487550345640573</v>
      </c>
      <c r="H6" s="53">
        <f>SUM(E6:F8)</f>
        <v>13858985</v>
      </c>
      <c r="I6" s="54" t="s">
        <v>2</v>
      </c>
    </row>
    <row r="7" spans="1:12" ht="15.75" x14ac:dyDescent="0.25">
      <c r="A7" t="s">
        <v>2</v>
      </c>
      <c r="B7" s="67" t="s">
        <v>124</v>
      </c>
      <c r="C7" s="65">
        <v>14705472</v>
      </c>
      <c r="D7" s="59">
        <v>104003</v>
      </c>
      <c r="E7" s="60">
        <v>1401451</v>
      </c>
      <c r="F7" s="63">
        <v>6499986</v>
      </c>
      <c r="G7" s="69">
        <f t="shared" si="0"/>
        <v>4.3176251150815634</v>
      </c>
      <c r="H7" s="55">
        <f>H6/mappingPhase1!D4</f>
        <v>0.19037010301260363</v>
      </c>
      <c r="I7" s="54" t="s">
        <v>126</v>
      </c>
    </row>
    <row r="8" spans="1:12" ht="15.75" x14ac:dyDescent="0.25">
      <c r="A8" s="2" t="s">
        <v>2</v>
      </c>
      <c r="B8" s="68" t="s">
        <v>7</v>
      </c>
      <c r="C8" s="66">
        <v>2585601</v>
      </c>
      <c r="D8" s="61">
        <v>13632</v>
      </c>
      <c r="E8" s="62">
        <v>230023</v>
      </c>
      <c r="F8" s="64">
        <v>1663912</v>
      </c>
      <c r="G8" s="70">
        <f t="shared" si="0"/>
        <v>6.8289671872114264</v>
      </c>
      <c r="H8" s="52"/>
      <c r="I8" s="56"/>
    </row>
    <row r="9" spans="1:12" ht="15.75" x14ac:dyDescent="0.25">
      <c r="A9" t="s">
        <v>3</v>
      </c>
      <c r="B9" s="67" t="s">
        <v>6</v>
      </c>
      <c r="C9" s="65">
        <v>60424775</v>
      </c>
      <c r="D9" s="59">
        <v>55566</v>
      </c>
      <c r="E9" s="60">
        <v>229900</v>
      </c>
      <c r="F9" s="63">
        <v>1301091</v>
      </c>
      <c r="G9" s="69">
        <f t="shared" si="0"/>
        <v>4.5577792101336065</v>
      </c>
      <c r="H9" s="53">
        <f>SUM(E9:F11)</f>
        <v>2572600</v>
      </c>
      <c r="I9" s="54" t="s">
        <v>3</v>
      </c>
    </row>
    <row r="10" spans="1:12" ht="15.75" x14ac:dyDescent="0.25">
      <c r="A10" t="s">
        <v>3</v>
      </c>
      <c r="B10" s="67" t="s">
        <v>124</v>
      </c>
      <c r="C10" s="65">
        <v>2699246</v>
      </c>
      <c r="D10" s="59">
        <v>144391</v>
      </c>
      <c r="E10" s="60">
        <v>522944</v>
      </c>
      <c r="F10" s="63">
        <v>490432</v>
      </c>
      <c r="G10" s="69">
        <f t="shared" si="0"/>
        <v>0.73491125147040093</v>
      </c>
      <c r="H10" s="55">
        <f>H9/(mappingPhase1!D6+mappingPhase1!D8)</f>
        <v>2.8781527553339691E-2</v>
      </c>
      <c r="I10" s="54" t="s">
        <v>126</v>
      </c>
    </row>
    <row r="11" spans="1:12" ht="13.5" customHeight="1" x14ac:dyDescent="0.25">
      <c r="A11" s="2" t="s">
        <v>3</v>
      </c>
      <c r="B11" s="68" t="s">
        <v>7</v>
      </c>
      <c r="C11" s="66">
        <v>48236</v>
      </c>
      <c r="D11" s="61">
        <v>3090</v>
      </c>
      <c r="E11" s="62">
        <v>12088</v>
      </c>
      <c r="F11" s="64">
        <v>16145</v>
      </c>
      <c r="G11" s="70">
        <f t="shared" si="0"/>
        <v>1.0637106338120965</v>
      </c>
      <c r="H11" s="52"/>
      <c r="I11" s="56"/>
      <c r="J11" s="1"/>
      <c r="K11" s="1"/>
      <c r="L11" s="1"/>
    </row>
    <row r="12" spans="1:12" ht="15.75" x14ac:dyDescent="0.25">
      <c r="A12" t="s">
        <v>5</v>
      </c>
      <c r="B12" s="67" t="s">
        <v>6</v>
      </c>
      <c r="C12" s="65">
        <v>56796621</v>
      </c>
      <c r="D12" s="59">
        <v>151887</v>
      </c>
      <c r="E12" s="60">
        <v>1677491</v>
      </c>
      <c r="F12" s="63">
        <v>2172659</v>
      </c>
      <c r="G12" s="69">
        <f t="shared" si="0"/>
        <v>1.1876490260624102</v>
      </c>
      <c r="H12" s="53">
        <f>SUM(E12:F14)</f>
        <v>14830477</v>
      </c>
      <c r="I12" s="54" t="s">
        <v>5</v>
      </c>
      <c r="J12" s="1"/>
      <c r="K12" s="1"/>
      <c r="L12" s="1"/>
    </row>
    <row r="13" spans="1:12" ht="15.75" x14ac:dyDescent="0.25">
      <c r="A13" t="s">
        <v>5</v>
      </c>
      <c r="B13" s="67" t="s">
        <v>124</v>
      </c>
      <c r="C13" s="65">
        <v>21630357</v>
      </c>
      <c r="D13" s="59">
        <v>423003</v>
      </c>
      <c r="E13" s="60">
        <v>4863191</v>
      </c>
      <c r="F13" s="63">
        <v>5259625</v>
      </c>
      <c r="G13" s="69">
        <f t="shared" si="0"/>
        <v>0.99497388858600344</v>
      </c>
      <c r="H13" s="55">
        <f>H12/(mappingPhase1!D10+mappingPhase1!D12)</f>
        <v>0.15611028421052631</v>
      </c>
      <c r="I13" s="54" t="s">
        <v>126</v>
      </c>
      <c r="J13" s="1"/>
      <c r="K13" s="1"/>
      <c r="L13" s="1"/>
    </row>
    <row r="14" spans="1:12" ht="15.75" x14ac:dyDescent="0.25">
      <c r="A14" s="2" t="s">
        <v>5</v>
      </c>
      <c r="B14" s="68" t="s">
        <v>7</v>
      </c>
      <c r="C14" s="66">
        <v>1301004</v>
      </c>
      <c r="D14" s="61">
        <v>24646</v>
      </c>
      <c r="E14" s="62">
        <v>253762</v>
      </c>
      <c r="F14" s="64">
        <v>603749</v>
      </c>
      <c r="G14" s="70">
        <f t="shared" si="0"/>
        <v>2.1685763340133906</v>
      </c>
      <c r="H14" s="52"/>
      <c r="I14" s="56"/>
    </row>
    <row r="15" spans="1:12" ht="23.25" customHeight="1" x14ac:dyDescent="0.25"/>
    <row r="16" spans="1:12" ht="18.75" customHeight="1" x14ac:dyDescent="0.3">
      <c r="A16" s="106" t="s">
        <v>125</v>
      </c>
      <c r="B16" s="106"/>
      <c r="C16" s="106"/>
      <c r="D16" s="106"/>
      <c r="E16" s="106"/>
      <c r="F16" s="106"/>
      <c r="G16" s="11"/>
      <c r="H16" s="11"/>
      <c r="I16" s="11"/>
    </row>
    <row r="17" spans="1:6" ht="15" customHeight="1" x14ac:dyDescent="0.25">
      <c r="A17" s="106"/>
      <c r="B17" s="106"/>
      <c r="C17" s="106"/>
      <c r="D17" s="106"/>
      <c r="E17" s="106"/>
      <c r="F17" s="106"/>
    </row>
    <row r="18" spans="1:6" ht="15" customHeight="1" x14ac:dyDescent="0.25">
      <c r="A18" s="106"/>
      <c r="B18" s="106"/>
      <c r="C18" s="106"/>
      <c r="D18" s="106"/>
      <c r="E18" s="106"/>
      <c r="F18" s="106"/>
    </row>
    <row r="19" spans="1:6" x14ac:dyDescent="0.25">
      <c r="A19" s="106"/>
      <c r="B19" s="106"/>
      <c r="C19" s="106"/>
      <c r="D19" s="106"/>
      <c r="E19" s="106"/>
      <c r="F19" s="106"/>
    </row>
    <row r="20" spans="1:6" ht="15" customHeight="1" x14ac:dyDescent="0.25">
      <c r="A20" s="107" t="s">
        <v>128</v>
      </c>
      <c r="B20" s="107"/>
      <c r="C20" s="107"/>
      <c r="D20" s="107"/>
      <c r="E20" s="107"/>
      <c r="F20" s="107"/>
    </row>
    <row r="21" spans="1:6" x14ac:dyDescent="0.25">
      <c r="A21" s="107"/>
      <c r="B21" s="107"/>
      <c r="C21" s="107"/>
      <c r="D21" s="107"/>
      <c r="E21" s="107"/>
      <c r="F21" s="107"/>
    </row>
    <row r="22" spans="1:6" x14ac:dyDescent="0.25">
      <c r="A22" s="107"/>
      <c r="B22" s="107"/>
      <c r="C22" s="107"/>
      <c r="D22" s="107"/>
      <c r="E22" s="107"/>
      <c r="F22" s="107"/>
    </row>
    <row r="23" spans="1:6" x14ac:dyDescent="0.25">
      <c r="A23" s="107"/>
      <c r="B23" s="107"/>
      <c r="C23" s="107"/>
      <c r="D23" s="107"/>
      <c r="E23" s="107"/>
      <c r="F23" s="107"/>
    </row>
  </sheetData>
  <mergeCells count="9">
    <mergeCell ref="H1:I2"/>
    <mergeCell ref="D1:E1"/>
    <mergeCell ref="A16:F19"/>
    <mergeCell ref="A20:F23"/>
    <mergeCell ref="A1:A2"/>
    <mergeCell ref="B1:B2"/>
    <mergeCell ref="C1:C2"/>
    <mergeCell ref="F1:F2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mappingPhase1</vt:lpstr>
      <vt:lpstr>mappingPhase2</vt:lpstr>
      <vt:lpstr>summaryOfPairwiseContacts</vt:lpstr>
      <vt:lpstr>summaryOfPairwiseContacts!ExternalData_1</vt:lpstr>
      <vt:lpstr>summaryOfPairwiseContacts!new__1</vt:lpstr>
      <vt:lpstr>mappingPhase2!new__1_1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ferhatay</dc:creator>
  <cp:lastModifiedBy>ferhatay</cp:lastModifiedBy>
  <dcterms:created xsi:type="dcterms:W3CDTF">2012-06-04T17:48:15Z</dcterms:created>
  <dcterms:modified xsi:type="dcterms:W3CDTF">2014-09-02T19:40:11Z</dcterms:modified>
</cp:coreProperties>
</file>