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570"/>
  </bookViews>
  <sheets>
    <sheet name="architecture 2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9" i="1"/>
  <c r="L59"/>
  <c r="L42"/>
  <c r="L44"/>
  <c r="L96"/>
  <c r="L82"/>
  <c r="L40"/>
  <c r="L70"/>
  <c r="L17"/>
  <c r="R2"/>
  <c r="K29" s="1"/>
  <c r="K42" l="1"/>
  <c r="K40"/>
  <c r="K59"/>
  <c r="K82"/>
  <c r="K70"/>
  <c r="K44"/>
  <c r="K17"/>
  <c r="K96"/>
</calcChain>
</file>

<file path=xl/sharedStrings.xml><?xml version="1.0" encoding="utf-8"?>
<sst xmlns="http://schemas.openxmlformats.org/spreadsheetml/2006/main" count="73" uniqueCount="36">
  <si>
    <t>JH724082.1</t>
  </si>
  <si>
    <t>JH724189.1</t>
  </si>
  <si>
    <t>alignment length</t>
  </si>
  <si>
    <t>% identity</t>
  </si>
  <si>
    <t>subject end</t>
  </si>
  <si>
    <t>subject start</t>
  </si>
  <si>
    <t>query end</t>
  </si>
  <si>
    <t>query start</t>
  </si>
  <si>
    <t>gap opens</t>
  </si>
  <si>
    <t>mismatches</t>
  </si>
  <si>
    <t>JH976496.1</t>
  </si>
  <si>
    <t>DS995508.1</t>
  </si>
  <si>
    <t>GG775007.1</t>
  </si>
  <si>
    <t>GG774972.1</t>
  </si>
  <si>
    <t>JH724195.1</t>
  </si>
  <si>
    <t>KE159479.1</t>
  </si>
  <si>
    <t>DS995532.1</t>
  </si>
  <si>
    <t>DS995538.1</t>
  </si>
  <si>
    <t>percent coverage</t>
  </si>
  <si>
    <t>average percent ID</t>
  </si>
  <si>
    <t>subject</t>
  </si>
  <si>
    <t>subject contig</t>
  </si>
  <si>
    <r>
      <rPr>
        <i/>
        <sz val="11"/>
        <color theme="1"/>
        <rFont val="Calibri"/>
        <family val="2"/>
        <scheme val="minor"/>
      </rPr>
      <t>Bacteroides caccae</t>
    </r>
    <r>
      <rPr>
        <sz val="11"/>
        <color theme="1"/>
        <rFont val="Calibri"/>
        <family val="2"/>
        <scheme val="minor"/>
      </rPr>
      <t xml:space="preserve"> CL03T12C61</t>
    </r>
  </si>
  <si>
    <r>
      <rPr>
        <i/>
        <sz val="11"/>
        <color theme="1"/>
        <rFont val="Calibri"/>
        <family val="2"/>
        <scheme val="minor"/>
      </rPr>
      <t>Parabacteroides distasonis</t>
    </r>
    <r>
      <rPr>
        <sz val="11"/>
        <color theme="1"/>
        <rFont val="Calibri"/>
        <family val="2"/>
        <scheme val="minor"/>
      </rPr>
      <t xml:space="preserve"> CL03T12C09</t>
    </r>
  </si>
  <si>
    <r>
      <rPr>
        <i/>
        <sz val="11"/>
        <color theme="1"/>
        <rFont val="Calibri"/>
        <family val="2"/>
        <scheme val="minor"/>
      </rPr>
      <t xml:space="preserve">Bacteroides eggerthii </t>
    </r>
    <r>
      <rPr>
        <sz val="11"/>
        <color theme="1"/>
        <rFont val="Calibri"/>
        <family val="2"/>
        <scheme val="minor"/>
      </rPr>
      <t>DSM 20697</t>
    </r>
  </si>
  <si>
    <r>
      <rPr>
        <i/>
        <sz val="11"/>
        <color theme="1"/>
        <rFont val="Calibri"/>
        <family val="2"/>
        <scheme val="minor"/>
      </rPr>
      <t>Parabacteroides sp.</t>
    </r>
    <r>
      <rPr>
        <sz val="11"/>
        <color theme="1"/>
        <rFont val="Calibri"/>
        <family val="2"/>
        <scheme val="minor"/>
      </rPr>
      <t xml:space="preserve"> 20 3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</si>
  <si>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CL05T12C13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</si>
  <si>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CL05T00C42</t>
    </r>
  </si>
  <si>
    <r>
      <rPr>
        <i/>
        <sz val="11"/>
        <color theme="1"/>
        <rFont val="Calibri"/>
        <family val="2"/>
        <scheme val="minor"/>
      </rPr>
      <t>Bacteroides vulgatus</t>
    </r>
    <r>
      <rPr>
        <sz val="11"/>
        <color theme="1"/>
        <rFont val="Calibri"/>
        <family val="2"/>
        <scheme val="minor"/>
      </rPr>
      <t xml:space="preserve"> dnLKV7</t>
    </r>
  </si>
  <si>
    <r>
      <rPr>
        <i/>
        <sz val="11"/>
        <color theme="1"/>
        <rFont val="Calibri"/>
        <family val="2"/>
        <scheme val="minor"/>
      </rPr>
      <t>Bacteroides dorei</t>
    </r>
    <r>
      <rPr>
        <sz val="11"/>
        <color theme="1"/>
        <rFont val="Calibri"/>
        <family val="2"/>
        <scheme val="minor"/>
      </rPr>
      <t xml:space="preserve"> DSM 17855</t>
    </r>
  </si>
  <si>
    <t>query:</t>
  </si>
  <si>
    <t>bp</t>
  </si>
  <si>
    <t>T6SS</t>
  </si>
  <si>
    <t>Tra</t>
  </si>
  <si>
    <r>
      <rPr>
        <b/>
        <sz val="11"/>
        <color theme="1"/>
        <rFont val="Calibri"/>
        <family val="2"/>
        <scheme val="minor"/>
      </rPr>
      <t>Additional file 5.</t>
    </r>
    <r>
      <rPr>
        <sz val="11"/>
        <color theme="1"/>
        <rFont val="Calibri"/>
        <family val="2"/>
        <scheme val="minor"/>
      </rPr>
      <t xml:space="preserve">  Alignment of contigs harboring GA2 T6SS loci with the </t>
    </r>
    <r>
      <rPr>
        <i/>
        <sz val="11"/>
        <color theme="1"/>
        <rFont val="Calibri"/>
        <family val="2"/>
        <scheme val="minor"/>
      </rPr>
      <t>B. fragilis</t>
    </r>
    <r>
      <rPr>
        <sz val="11"/>
        <color theme="1"/>
        <rFont val="Calibri"/>
        <family val="2"/>
        <scheme val="minor"/>
      </rPr>
      <t xml:space="preserve"> CL05T00C05 contig bearing the GA2 T6SS locus</t>
    </r>
  </si>
  <si>
    <r>
      <t xml:space="preserve">DNA segments highlighted in yellow contain T6SS genes.  Regions highlighted in green contain </t>
    </r>
    <r>
      <rPr>
        <i/>
        <sz val="11"/>
        <color theme="1"/>
        <rFont val="Calibri"/>
        <family val="2"/>
        <scheme val="minor"/>
      </rPr>
      <t>tra</t>
    </r>
    <r>
      <rPr>
        <sz val="11"/>
        <color theme="1"/>
        <rFont val="Calibri"/>
        <family val="2"/>
        <scheme val="minor"/>
      </rPr>
      <t xml:space="preserve"> genes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</si>
</sst>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1" fontId="0" fillId="0" borderId="0" xfId="0" applyNumberFormat="1"/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3" fontId="0" fillId="0" borderId="0" xfId="0" applyNumberForma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3" fontId="0" fillId="2" borderId="0" xfId="0" applyNumberFormat="1" applyFill="1" applyAlignment="1">
      <alignment horizontal="center"/>
    </xf>
    <xf numFmtId="3" fontId="0" fillId="3" borderId="0" xfId="0" applyNumberFormat="1" applyFill="1" applyAlignment="1">
      <alignment horizontal="center"/>
    </xf>
    <xf numFmtId="3" fontId="0" fillId="0" borderId="0" xfId="0" applyNumberFormat="1"/>
    <xf numFmtId="0" fontId="0" fillId="2" borderId="0" xfId="0" applyFill="1"/>
    <xf numFmtId="3" fontId="0" fillId="2" borderId="0" xfId="0" applyNumberFormat="1" applyFill="1" applyBorder="1" applyAlignment="1">
      <alignment horizontal="center"/>
    </xf>
    <xf numFmtId="0" fontId="0" fillId="3" borderId="0" xfId="0" applyFill="1"/>
    <xf numFmtId="3" fontId="0" fillId="3" borderId="0" xfId="0" applyNumberFormat="1" applyFill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0" fontId="0" fillId="0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98"/>
  <sheetViews>
    <sheetView tabSelected="1" workbookViewId="0">
      <pane ySplit="2" topLeftCell="A90" activePane="bottomLeft" state="frozen"/>
      <selection pane="bottomLeft" activeCell="D104" sqref="D104"/>
    </sheetView>
  </sheetViews>
  <sheetFormatPr defaultRowHeight="15"/>
  <cols>
    <col min="1" max="1" width="36" bestFit="1" customWidth="1"/>
    <col min="2" max="2" width="13.42578125" style="16" bestFit="1" customWidth="1"/>
    <col min="3" max="3" width="11.5703125" bestFit="1" customWidth="1"/>
    <col min="4" max="4" width="10" bestFit="1" customWidth="1"/>
    <col min="5" max="5" width="10.5703125" bestFit="1" customWidth="1"/>
    <col min="6" max="6" width="10" bestFit="1" customWidth="1"/>
    <col min="7" max="7" width="11.85546875" bestFit="1" customWidth="1"/>
    <col min="8" max="8" width="11.28515625" bestFit="1" customWidth="1"/>
    <col min="9" max="9" width="10" bestFit="1" customWidth="1"/>
    <col min="10" max="10" width="16.28515625" bestFit="1" customWidth="1"/>
    <col min="11" max="11" width="16.42578125" bestFit="1" customWidth="1"/>
    <col min="12" max="12" width="17.85546875" bestFit="1" customWidth="1"/>
    <col min="14" max="14" width="29" bestFit="1" customWidth="1"/>
    <col min="15" max="15" width="10.5703125" bestFit="1" customWidth="1"/>
    <col min="16" max="17" width="7.5703125" customWidth="1"/>
    <col min="18" max="18" width="6.5703125" customWidth="1"/>
  </cols>
  <sheetData>
    <row r="1" spans="1:19">
      <c r="A1" t="s">
        <v>34</v>
      </c>
    </row>
    <row r="2" spans="1:19">
      <c r="A2" s="5" t="s">
        <v>20</v>
      </c>
      <c r="B2" s="6" t="s">
        <v>21</v>
      </c>
      <c r="C2" s="5" t="s">
        <v>9</v>
      </c>
      <c r="D2" s="5" t="s">
        <v>8</v>
      </c>
      <c r="E2" s="5" t="s">
        <v>7</v>
      </c>
      <c r="F2" s="5" t="s">
        <v>6</v>
      </c>
      <c r="G2" s="5" t="s">
        <v>5</v>
      </c>
      <c r="H2" s="5" t="s">
        <v>4</v>
      </c>
      <c r="I2" s="6" t="s">
        <v>3</v>
      </c>
      <c r="J2" s="5" t="s">
        <v>2</v>
      </c>
      <c r="K2" s="6" t="s">
        <v>18</v>
      </c>
      <c r="L2" s="6" t="s">
        <v>19</v>
      </c>
      <c r="M2" s="6" t="s">
        <v>30</v>
      </c>
      <c r="N2" t="s">
        <v>27</v>
      </c>
      <c r="O2" t="s">
        <v>1</v>
      </c>
      <c r="P2" s="4">
        <v>589361</v>
      </c>
      <c r="Q2" s="4">
        <v>687171</v>
      </c>
      <c r="R2" s="9">
        <f>Q2+1-P2</f>
        <v>97811</v>
      </c>
      <c r="S2" t="s">
        <v>31</v>
      </c>
    </row>
    <row r="3" spans="1:19">
      <c r="A3" t="s">
        <v>22</v>
      </c>
      <c r="B3" s="16" t="s">
        <v>0</v>
      </c>
      <c r="C3" s="2">
        <v>227</v>
      </c>
      <c r="D3" s="2">
        <v>16</v>
      </c>
      <c r="E3" s="2">
        <v>5262</v>
      </c>
      <c r="F3" s="2">
        <v>6400</v>
      </c>
      <c r="G3" s="2">
        <v>37071</v>
      </c>
      <c r="H3" s="2">
        <v>38204</v>
      </c>
      <c r="I3" s="3">
        <v>78.53</v>
      </c>
      <c r="J3" s="2">
        <v>1146</v>
      </c>
      <c r="N3" s="10" t="s">
        <v>0</v>
      </c>
      <c r="O3" s="11">
        <v>54309</v>
      </c>
      <c r="P3" s="11">
        <v>94494</v>
      </c>
      <c r="Q3" s="10" t="s">
        <v>32</v>
      </c>
    </row>
    <row r="4" spans="1:19">
      <c r="C4" s="2">
        <v>340</v>
      </c>
      <c r="D4" s="2">
        <v>30</v>
      </c>
      <c r="E4" s="2">
        <v>6488</v>
      </c>
      <c r="F4" s="2">
        <v>7964</v>
      </c>
      <c r="G4" s="2">
        <v>38444</v>
      </c>
      <c r="H4" s="2">
        <v>39932</v>
      </c>
      <c r="I4" s="3">
        <v>74.95</v>
      </c>
      <c r="J4" s="2">
        <v>1501</v>
      </c>
      <c r="N4" s="12" t="s">
        <v>0</v>
      </c>
      <c r="O4" s="13">
        <v>94598</v>
      </c>
      <c r="P4" s="13">
        <v>133301</v>
      </c>
      <c r="Q4" s="12" t="s">
        <v>33</v>
      </c>
    </row>
    <row r="5" spans="1:19">
      <c r="C5" s="2">
        <v>218</v>
      </c>
      <c r="D5" s="2">
        <v>28</v>
      </c>
      <c r="E5" s="2">
        <v>9832</v>
      </c>
      <c r="F5" s="2">
        <v>11020</v>
      </c>
      <c r="G5" s="2">
        <v>41936</v>
      </c>
      <c r="H5" s="2">
        <v>43133</v>
      </c>
      <c r="I5" s="3">
        <v>79.11</v>
      </c>
      <c r="J5" s="2">
        <v>1211</v>
      </c>
    </row>
    <row r="6" spans="1:19">
      <c r="C6" s="2">
        <v>806</v>
      </c>
      <c r="D6" s="2">
        <v>123</v>
      </c>
      <c r="E6" s="2">
        <v>11142</v>
      </c>
      <c r="F6" s="2">
        <v>15225</v>
      </c>
      <c r="G6" s="2">
        <v>43294</v>
      </c>
      <c r="H6" s="2">
        <v>47363</v>
      </c>
      <c r="I6" s="3">
        <v>76.72</v>
      </c>
      <c r="J6" s="2">
        <v>4158</v>
      </c>
      <c r="N6" t="s">
        <v>0</v>
      </c>
      <c r="O6" s="14">
        <v>237058</v>
      </c>
    </row>
    <row r="7" spans="1:19">
      <c r="C7" s="2">
        <v>706</v>
      </c>
      <c r="D7" s="2">
        <v>57</v>
      </c>
      <c r="E7" s="2">
        <v>15526</v>
      </c>
      <c r="F7" s="2">
        <v>18618</v>
      </c>
      <c r="G7" s="2">
        <v>47664</v>
      </c>
      <c r="H7" s="2">
        <v>50778</v>
      </c>
      <c r="I7" s="3">
        <v>75.28</v>
      </c>
      <c r="J7" s="2">
        <v>3139</v>
      </c>
    </row>
    <row r="8" spans="1:19">
      <c r="C8" s="2">
        <v>184</v>
      </c>
      <c r="D8" s="2">
        <v>7</v>
      </c>
      <c r="E8" s="2">
        <v>22587</v>
      </c>
      <c r="F8" s="2">
        <v>23690</v>
      </c>
      <c r="G8" s="7">
        <v>54696</v>
      </c>
      <c r="H8" s="7">
        <v>55800</v>
      </c>
      <c r="I8" s="3">
        <v>82.76</v>
      </c>
      <c r="J8" s="2">
        <v>1108</v>
      </c>
    </row>
    <row r="9" spans="1:19">
      <c r="C9" s="2">
        <v>38</v>
      </c>
      <c r="D9" s="2">
        <v>0</v>
      </c>
      <c r="E9" s="2">
        <v>24411</v>
      </c>
      <c r="F9" s="2">
        <v>25585</v>
      </c>
      <c r="G9" s="7">
        <v>61786</v>
      </c>
      <c r="H9" s="7">
        <v>62960</v>
      </c>
      <c r="I9" s="3">
        <v>96.77</v>
      </c>
      <c r="J9" s="2">
        <v>1175</v>
      </c>
    </row>
    <row r="10" spans="1:19">
      <c r="C10" s="2">
        <v>2063</v>
      </c>
      <c r="D10" s="2">
        <v>82</v>
      </c>
      <c r="E10" s="2">
        <v>27927</v>
      </c>
      <c r="F10" s="2">
        <v>40533</v>
      </c>
      <c r="G10" s="7">
        <v>65096</v>
      </c>
      <c r="H10" s="7">
        <v>77740</v>
      </c>
      <c r="I10" s="3">
        <v>82.88</v>
      </c>
      <c r="J10" s="2">
        <v>12680</v>
      </c>
    </row>
    <row r="11" spans="1:19">
      <c r="C11" s="2">
        <v>2112</v>
      </c>
      <c r="D11" s="2">
        <v>96</v>
      </c>
      <c r="E11" s="2">
        <v>42239</v>
      </c>
      <c r="F11" s="2">
        <v>53587</v>
      </c>
      <c r="G11" s="7">
        <v>79283</v>
      </c>
      <c r="H11" s="7">
        <v>90648</v>
      </c>
      <c r="I11" s="3">
        <v>80.489999999999995</v>
      </c>
      <c r="J11" s="2">
        <v>11415</v>
      </c>
    </row>
    <row r="12" spans="1:19">
      <c r="C12" s="2">
        <v>224</v>
      </c>
      <c r="D12" s="2">
        <v>23</v>
      </c>
      <c r="E12" s="2">
        <v>54942</v>
      </c>
      <c r="F12" s="2">
        <v>56113</v>
      </c>
      <c r="G12" s="7">
        <v>92649</v>
      </c>
      <c r="H12" s="7">
        <v>93832</v>
      </c>
      <c r="I12" s="3">
        <v>78.41</v>
      </c>
      <c r="J12" s="2">
        <v>1195</v>
      </c>
    </row>
    <row r="13" spans="1:19">
      <c r="C13" s="2">
        <v>768</v>
      </c>
      <c r="D13" s="2">
        <v>39</v>
      </c>
      <c r="E13" s="2">
        <v>58912</v>
      </c>
      <c r="F13" s="2">
        <v>65123</v>
      </c>
      <c r="G13" s="8">
        <v>94647</v>
      </c>
      <c r="H13" s="8">
        <v>100884</v>
      </c>
      <c r="I13" s="3">
        <v>86.88</v>
      </c>
      <c r="J13" s="2">
        <v>6251</v>
      </c>
    </row>
    <row r="14" spans="1:19">
      <c r="C14" s="2">
        <v>771</v>
      </c>
      <c r="D14" s="2">
        <v>17</v>
      </c>
      <c r="E14" s="2">
        <v>68833</v>
      </c>
      <c r="F14" s="2">
        <v>74103</v>
      </c>
      <c r="G14" s="8">
        <v>124110</v>
      </c>
      <c r="H14" s="8">
        <v>129377</v>
      </c>
      <c r="I14" s="3">
        <v>85.04</v>
      </c>
      <c r="J14" s="2">
        <v>5279</v>
      </c>
    </row>
    <row r="15" spans="1:19">
      <c r="C15" s="2">
        <v>771</v>
      </c>
      <c r="D15" s="2">
        <v>98</v>
      </c>
      <c r="E15" s="2">
        <v>74225</v>
      </c>
      <c r="F15" s="2">
        <v>78405</v>
      </c>
      <c r="G15" s="8">
        <v>129590</v>
      </c>
      <c r="H15" s="8">
        <v>133753</v>
      </c>
      <c r="I15" s="3">
        <v>78.55</v>
      </c>
      <c r="J15" s="2">
        <v>4242</v>
      </c>
    </row>
    <row r="16" spans="1:19">
      <c r="C16" s="2">
        <v>360</v>
      </c>
      <c r="D16" s="2">
        <v>21</v>
      </c>
      <c r="E16" s="2">
        <v>86017</v>
      </c>
      <c r="F16" s="2">
        <v>88356</v>
      </c>
      <c r="G16" s="2">
        <v>147434</v>
      </c>
      <c r="H16" s="2">
        <v>149770</v>
      </c>
      <c r="I16" s="3">
        <v>83.78</v>
      </c>
      <c r="J16" s="2">
        <v>2349</v>
      </c>
    </row>
    <row r="17" spans="1:17">
      <c r="C17" s="2">
        <v>526</v>
      </c>
      <c r="D17" s="2">
        <v>40</v>
      </c>
      <c r="E17" s="2">
        <v>93970</v>
      </c>
      <c r="F17" s="2">
        <v>97811</v>
      </c>
      <c r="G17" s="2">
        <v>152187</v>
      </c>
      <c r="H17" s="2">
        <v>156049</v>
      </c>
      <c r="I17" s="3">
        <v>85.12</v>
      </c>
      <c r="J17" s="2">
        <v>3878</v>
      </c>
      <c r="K17" s="3">
        <f>SUM(SUM(J3:J17)/$R$2) * 100</f>
        <v>62.086063939638692</v>
      </c>
      <c r="L17" s="3">
        <f>AVERAGE(I3:I17)</f>
        <v>81.684666666666672</v>
      </c>
    </row>
    <row r="19" spans="1:17">
      <c r="A19" t="s">
        <v>29</v>
      </c>
      <c r="B19" s="16" t="s">
        <v>16</v>
      </c>
      <c r="C19" s="2">
        <v>70</v>
      </c>
      <c r="D19" s="2">
        <v>5</v>
      </c>
      <c r="E19" s="2">
        <v>3</v>
      </c>
      <c r="F19" s="2">
        <v>5678</v>
      </c>
      <c r="G19" s="2">
        <v>62369</v>
      </c>
      <c r="H19" s="2">
        <v>56703</v>
      </c>
      <c r="I19" s="3">
        <v>98.54</v>
      </c>
      <c r="J19" s="2">
        <v>5678</v>
      </c>
      <c r="N19" s="10" t="s">
        <v>16</v>
      </c>
      <c r="O19" s="7">
        <v>1155</v>
      </c>
      <c r="P19" s="7">
        <v>38959</v>
      </c>
      <c r="Q19" s="10" t="s">
        <v>32</v>
      </c>
    </row>
    <row r="20" spans="1:17">
      <c r="C20" s="2">
        <v>263</v>
      </c>
      <c r="D20" s="2">
        <v>4</v>
      </c>
      <c r="E20" s="2">
        <v>6479</v>
      </c>
      <c r="F20" s="2">
        <v>25610</v>
      </c>
      <c r="G20" s="7">
        <v>53942</v>
      </c>
      <c r="H20" s="7">
        <v>34810</v>
      </c>
      <c r="I20" s="3">
        <v>98.6</v>
      </c>
      <c r="J20" s="2">
        <v>19135</v>
      </c>
      <c r="N20" s="12" t="s">
        <v>17</v>
      </c>
      <c r="O20" s="8">
        <v>1</v>
      </c>
      <c r="P20" s="8">
        <v>8213</v>
      </c>
      <c r="Q20" s="12" t="s">
        <v>33</v>
      </c>
    </row>
    <row r="21" spans="1:17">
      <c r="C21" s="2">
        <v>327</v>
      </c>
      <c r="D21" s="2">
        <v>25</v>
      </c>
      <c r="E21" s="2">
        <v>27592</v>
      </c>
      <c r="F21" s="2">
        <v>40549</v>
      </c>
      <c r="G21" s="7">
        <v>32781</v>
      </c>
      <c r="H21" s="7">
        <v>19788</v>
      </c>
      <c r="I21" s="3">
        <v>97.12</v>
      </c>
      <c r="J21" s="2">
        <v>13000</v>
      </c>
    </row>
    <row r="22" spans="1:17">
      <c r="C22" s="2">
        <v>153</v>
      </c>
      <c r="D22" s="2">
        <v>2</v>
      </c>
      <c r="E22" s="2">
        <v>42175</v>
      </c>
      <c r="F22" s="2">
        <v>53566</v>
      </c>
      <c r="G22" s="7">
        <v>18174</v>
      </c>
      <c r="H22" s="7">
        <v>6783</v>
      </c>
      <c r="I22" s="3">
        <v>98.64</v>
      </c>
      <c r="J22" s="2">
        <v>11393</v>
      </c>
      <c r="N22" t="s">
        <v>16</v>
      </c>
      <c r="O22" s="2">
        <v>1</v>
      </c>
      <c r="P22" s="2">
        <v>62369</v>
      </c>
    </row>
    <row r="23" spans="1:17">
      <c r="C23" s="2">
        <v>164</v>
      </c>
      <c r="D23" s="2">
        <v>10</v>
      </c>
      <c r="E23" s="2">
        <v>54941</v>
      </c>
      <c r="F23" s="2">
        <v>59907</v>
      </c>
      <c r="G23" s="7">
        <v>4967</v>
      </c>
      <c r="H23" s="7">
        <v>1</v>
      </c>
      <c r="I23" s="3">
        <v>96.5</v>
      </c>
      <c r="J23" s="2">
        <v>4972</v>
      </c>
      <c r="N23" t="s">
        <v>17</v>
      </c>
      <c r="O23" s="2">
        <v>1</v>
      </c>
      <c r="P23" s="2">
        <v>31488</v>
      </c>
    </row>
    <row r="24" spans="1:17">
      <c r="B24" s="16" t="s">
        <v>17</v>
      </c>
      <c r="C24" s="2">
        <v>46</v>
      </c>
      <c r="D24" s="2">
        <v>2</v>
      </c>
      <c r="E24" s="2">
        <v>59908</v>
      </c>
      <c r="F24" s="2">
        <v>62443</v>
      </c>
      <c r="G24" s="8">
        <v>1</v>
      </c>
      <c r="H24" s="8">
        <v>2536</v>
      </c>
      <c r="I24" s="3">
        <v>98.11</v>
      </c>
      <c r="J24" s="2">
        <v>2537</v>
      </c>
    </row>
    <row r="25" spans="1:17">
      <c r="C25" s="2">
        <v>19</v>
      </c>
      <c r="D25" s="2">
        <v>0</v>
      </c>
      <c r="E25" s="2">
        <v>63144</v>
      </c>
      <c r="F25" s="2">
        <v>65218</v>
      </c>
      <c r="G25" s="8">
        <v>3192</v>
      </c>
      <c r="H25" s="8">
        <v>5266</v>
      </c>
      <c r="I25" s="3">
        <v>99.08</v>
      </c>
      <c r="J25" s="2">
        <v>2075</v>
      </c>
    </row>
    <row r="26" spans="1:17">
      <c r="C26" s="2">
        <v>33</v>
      </c>
      <c r="D26" s="2">
        <v>1</v>
      </c>
      <c r="E26" s="2">
        <v>68834</v>
      </c>
      <c r="F26" s="2">
        <v>71628</v>
      </c>
      <c r="G26" s="8">
        <v>5416</v>
      </c>
      <c r="H26" s="8">
        <v>8213</v>
      </c>
      <c r="I26" s="3">
        <v>98.71</v>
      </c>
      <c r="J26" s="2">
        <v>2798</v>
      </c>
    </row>
    <row r="27" spans="1:17">
      <c r="C27" s="2">
        <v>44</v>
      </c>
      <c r="D27" s="2">
        <v>1</v>
      </c>
      <c r="E27" s="2">
        <v>71645</v>
      </c>
      <c r="F27" s="2">
        <v>78973</v>
      </c>
      <c r="G27" s="2">
        <v>10719</v>
      </c>
      <c r="H27" s="2">
        <v>18048</v>
      </c>
      <c r="I27" s="3">
        <v>99.39</v>
      </c>
      <c r="J27" s="2">
        <v>7330</v>
      </c>
    </row>
    <row r="28" spans="1:17">
      <c r="C28" s="2">
        <v>82</v>
      </c>
      <c r="D28" s="2">
        <v>1</v>
      </c>
      <c r="E28" s="2">
        <v>81644</v>
      </c>
      <c r="F28" s="2">
        <v>88356</v>
      </c>
      <c r="G28" s="2">
        <v>18364</v>
      </c>
      <c r="H28" s="2">
        <v>25075</v>
      </c>
      <c r="I28" s="3">
        <v>98.76</v>
      </c>
      <c r="J28" s="2">
        <v>6713</v>
      </c>
    </row>
    <row r="29" spans="1:17">
      <c r="C29" s="2">
        <v>242</v>
      </c>
      <c r="D29" s="2">
        <v>9</v>
      </c>
      <c r="E29" s="2">
        <v>93532</v>
      </c>
      <c r="F29" s="2">
        <v>97811</v>
      </c>
      <c r="G29" s="2">
        <v>27103</v>
      </c>
      <c r="H29" s="2">
        <v>31383</v>
      </c>
      <c r="I29" s="3">
        <v>94.14</v>
      </c>
      <c r="J29" s="2">
        <v>4285</v>
      </c>
      <c r="K29" s="3">
        <f>SUM(SUM(J19:J29)/$R$2) * 100</f>
        <v>81.704511762480706</v>
      </c>
      <c r="L29" s="3">
        <f>AVERAGE(I19:I29)</f>
        <v>97.962727272727292</v>
      </c>
    </row>
    <row r="30" spans="1:17">
      <c r="I30" s="1"/>
    </row>
    <row r="31" spans="1:17">
      <c r="A31" t="s">
        <v>24</v>
      </c>
      <c r="B31" s="16" t="s">
        <v>11</v>
      </c>
      <c r="C31" s="2">
        <v>183</v>
      </c>
      <c r="D31" s="2">
        <v>7</v>
      </c>
      <c r="E31" s="2">
        <v>1</v>
      </c>
      <c r="F31" s="2">
        <v>20388</v>
      </c>
      <c r="G31" s="2">
        <v>476048</v>
      </c>
      <c r="H31" s="2">
        <v>496440</v>
      </c>
      <c r="I31" s="3">
        <v>99.05</v>
      </c>
      <c r="J31" s="2">
        <v>20396</v>
      </c>
      <c r="N31" s="10" t="s">
        <v>11</v>
      </c>
      <c r="O31" s="7">
        <v>497513</v>
      </c>
      <c r="P31" s="7">
        <v>535903</v>
      </c>
      <c r="Q31" s="10" t="s">
        <v>32</v>
      </c>
    </row>
    <row r="32" spans="1:17">
      <c r="C32" s="2">
        <v>74</v>
      </c>
      <c r="D32" s="2">
        <v>3</v>
      </c>
      <c r="E32" s="2">
        <v>22535</v>
      </c>
      <c r="F32" s="2">
        <v>23690</v>
      </c>
      <c r="G32" s="7">
        <v>500262</v>
      </c>
      <c r="H32" s="7">
        <v>501418</v>
      </c>
      <c r="I32" s="3">
        <v>93.35</v>
      </c>
      <c r="J32" s="2">
        <v>1158</v>
      </c>
      <c r="N32" s="12" t="s">
        <v>11</v>
      </c>
      <c r="O32" s="8">
        <v>536012</v>
      </c>
      <c r="P32" s="8">
        <v>554485</v>
      </c>
      <c r="Q32" s="12" t="s">
        <v>33</v>
      </c>
    </row>
    <row r="33" spans="1:17">
      <c r="C33" s="2">
        <v>448</v>
      </c>
      <c r="D33" s="2">
        <v>36</v>
      </c>
      <c r="E33" s="2">
        <v>27622</v>
      </c>
      <c r="F33" s="2">
        <v>41303</v>
      </c>
      <c r="G33" s="7">
        <v>506743</v>
      </c>
      <c r="H33" s="7">
        <v>520458</v>
      </c>
      <c r="I33" s="3">
        <v>96.3</v>
      </c>
      <c r="J33" s="2">
        <v>13729</v>
      </c>
    </row>
    <row r="34" spans="1:17">
      <c r="C34" s="2">
        <v>203</v>
      </c>
      <c r="D34" s="2">
        <v>0</v>
      </c>
      <c r="E34" s="2">
        <v>42235</v>
      </c>
      <c r="F34" s="2">
        <v>53587</v>
      </c>
      <c r="G34" s="7">
        <v>521496</v>
      </c>
      <c r="H34" s="7">
        <v>532848</v>
      </c>
      <c r="I34" s="3">
        <v>98.21</v>
      </c>
      <c r="J34" s="2">
        <v>11353</v>
      </c>
      <c r="N34" t="s">
        <v>11</v>
      </c>
      <c r="O34" s="2">
        <v>660394</v>
      </c>
    </row>
    <row r="35" spans="1:17">
      <c r="C35" s="2">
        <v>76</v>
      </c>
      <c r="D35" s="2">
        <v>0</v>
      </c>
      <c r="E35" s="2">
        <v>54941</v>
      </c>
      <c r="F35" s="2">
        <v>56105</v>
      </c>
      <c r="G35" s="7">
        <v>534724</v>
      </c>
      <c r="H35" s="7">
        <v>535888</v>
      </c>
      <c r="I35" s="3">
        <v>93.48</v>
      </c>
      <c r="J35" s="2">
        <v>1165</v>
      </c>
    </row>
    <row r="36" spans="1:17">
      <c r="C36" s="2">
        <v>402</v>
      </c>
      <c r="D36" s="2">
        <v>21</v>
      </c>
      <c r="E36" s="2">
        <v>58912</v>
      </c>
      <c r="F36" s="2">
        <v>65180</v>
      </c>
      <c r="G36" s="8">
        <v>536058</v>
      </c>
      <c r="H36" s="8">
        <v>542326</v>
      </c>
      <c r="I36" s="3">
        <v>93.19</v>
      </c>
      <c r="J36" s="2">
        <v>6282</v>
      </c>
    </row>
    <row r="37" spans="1:17">
      <c r="C37" s="2">
        <v>83</v>
      </c>
      <c r="D37" s="2">
        <v>3</v>
      </c>
      <c r="E37" s="2">
        <v>68827</v>
      </c>
      <c r="F37" s="2">
        <v>78584</v>
      </c>
      <c r="G37" s="8">
        <v>545355</v>
      </c>
      <c r="H37" s="8">
        <v>555115</v>
      </c>
      <c r="I37" s="3">
        <v>99.1</v>
      </c>
      <c r="J37" s="2">
        <v>9762</v>
      </c>
    </row>
    <row r="38" spans="1:17">
      <c r="C38" s="2">
        <v>36</v>
      </c>
      <c r="D38" s="2">
        <v>2</v>
      </c>
      <c r="E38" s="2">
        <v>78579</v>
      </c>
      <c r="F38" s="2">
        <v>79589</v>
      </c>
      <c r="G38" s="2">
        <v>563870</v>
      </c>
      <c r="H38" s="2">
        <v>564880</v>
      </c>
      <c r="I38" s="3">
        <v>96.25</v>
      </c>
      <c r="J38" s="2">
        <v>1012</v>
      </c>
    </row>
    <row r="39" spans="1:17">
      <c r="C39" s="2">
        <v>95</v>
      </c>
      <c r="D39" s="2">
        <v>1</v>
      </c>
      <c r="E39" s="2">
        <v>81644</v>
      </c>
      <c r="F39" s="2">
        <v>88356</v>
      </c>
      <c r="G39" s="2">
        <v>570873</v>
      </c>
      <c r="H39" s="2">
        <v>577584</v>
      </c>
      <c r="I39" s="3">
        <v>98.57</v>
      </c>
      <c r="J39" s="2">
        <v>6713</v>
      </c>
    </row>
    <row r="40" spans="1:17">
      <c r="C40" s="2">
        <v>231</v>
      </c>
      <c r="D40" s="2">
        <v>8</v>
      </c>
      <c r="E40" s="2">
        <v>93558</v>
      </c>
      <c r="F40" s="2">
        <v>97811</v>
      </c>
      <c r="G40" s="2">
        <v>579639</v>
      </c>
      <c r="H40" s="2">
        <v>583892</v>
      </c>
      <c r="I40" s="3">
        <v>94.39</v>
      </c>
      <c r="J40" s="2">
        <v>4258</v>
      </c>
      <c r="K40" s="3">
        <f>SUM(SUM(J31:J40)/$R$2) * 100</f>
        <v>77.52502274795269</v>
      </c>
      <c r="L40" s="3">
        <f>AVERAGE(I31:I40)</f>
        <v>96.188999999999993</v>
      </c>
    </row>
    <row r="41" spans="1:17">
      <c r="I41" s="1"/>
    </row>
    <row r="42" spans="1:17">
      <c r="A42" t="s">
        <v>27</v>
      </c>
      <c r="B42" s="16" t="s">
        <v>1</v>
      </c>
      <c r="C42" s="2">
        <v>0</v>
      </c>
      <c r="D42" s="2">
        <v>0</v>
      </c>
      <c r="E42" s="2">
        <v>1</v>
      </c>
      <c r="F42" s="2">
        <v>97811</v>
      </c>
      <c r="G42" s="2">
        <v>589361</v>
      </c>
      <c r="H42" s="2">
        <v>687171</v>
      </c>
      <c r="I42" s="3">
        <v>100</v>
      </c>
      <c r="J42" s="2">
        <v>97811</v>
      </c>
      <c r="K42" s="3">
        <f>SUM(SUM(J42)/$R$2) * 100</f>
        <v>100</v>
      </c>
      <c r="L42" s="3">
        <f>AVERAGE(I42)</f>
        <v>100</v>
      </c>
    </row>
    <row r="43" spans="1:17">
      <c r="I43" s="1"/>
    </row>
    <row r="44" spans="1:17">
      <c r="A44" t="s">
        <v>26</v>
      </c>
      <c r="B44" s="16" t="s">
        <v>14</v>
      </c>
      <c r="C44" s="2">
        <v>0</v>
      </c>
      <c r="D44" s="2">
        <v>1</v>
      </c>
      <c r="E44" s="2">
        <v>1</v>
      </c>
      <c r="F44" s="2">
        <v>97811</v>
      </c>
      <c r="G44" s="2">
        <v>106066</v>
      </c>
      <c r="H44" s="2">
        <v>8244</v>
      </c>
      <c r="I44" s="3">
        <v>99.99</v>
      </c>
      <c r="J44" s="2">
        <v>97823</v>
      </c>
      <c r="K44" s="3">
        <f>SUM(SUM(J44)/$R$2) * 100</f>
        <v>100.01226855875107</v>
      </c>
      <c r="L44" s="3">
        <f>AVERAGE(I44)</f>
        <v>99.99</v>
      </c>
    </row>
    <row r="45" spans="1:17">
      <c r="I45" s="1"/>
    </row>
    <row r="46" spans="1:17">
      <c r="A46" t="s">
        <v>28</v>
      </c>
      <c r="B46" s="16" t="s">
        <v>15</v>
      </c>
      <c r="C46" s="2">
        <v>230</v>
      </c>
      <c r="D46" s="2">
        <v>15</v>
      </c>
      <c r="E46" s="2">
        <v>5262</v>
      </c>
      <c r="F46" s="2">
        <v>6400</v>
      </c>
      <c r="G46" s="2">
        <v>171994</v>
      </c>
      <c r="H46" s="2">
        <v>173126</v>
      </c>
      <c r="I46" s="3">
        <v>78.34</v>
      </c>
      <c r="J46" s="2">
        <v>1145</v>
      </c>
      <c r="N46" s="10" t="s">
        <v>15</v>
      </c>
      <c r="O46" s="7">
        <v>189229</v>
      </c>
      <c r="P46" s="7">
        <v>228691</v>
      </c>
      <c r="Q46" s="10" t="s">
        <v>32</v>
      </c>
    </row>
    <row r="47" spans="1:17">
      <c r="C47" s="2">
        <v>216</v>
      </c>
      <c r="D47" s="2">
        <v>29</v>
      </c>
      <c r="E47" s="2">
        <v>9832</v>
      </c>
      <c r="F47" s="2">
        <v>11020</v>
      </c>
      <c r="G47" s="2">
        <v>176858</v>
      </c>
      <c r="H47" s="2">
        <v>178055</v>
      </c>
      <c r="I47" s="3">
        <v>79.13</v>
      </c>
      <c r="J47" s="2">
        <v>1212</v>
      </c>
      <c r="N47" s="12" t="s">
        <v>15</v>
      </c>
      <c r="O47" s="8">
        <v>228957</v>
      </c>
      <c r="P47" s="8">
        <v>250966</v>
      </c>
      <c r="Q47" s="12" t="s">
        <v>33</v>
      </c>
    </row>
    <row r="48" spans="1:17">
      <c r="C48" s="2">
        <v>831</v>
      </c>
      <c r="D48" s="2">
        <v>115</v>
      </c>
      <c r="E48" s="2">
        <v>11165</v>
      </c>
      <c r="F48" s="2">
        <v>15225</v>
      </c>
      <c r="G48" s="2">
        <v>178239</v>
      </c>
      <c r="H48" s="2">
        <v>182293</v>
      </c>
      <c r="I48" s="3">
        <v>76.09</v>
      </c>
      <c r="J48" s="2">
        <v>4137</v>
      </c>
    </row>
    <row r="49" spans="1:17">
      <c r="C49" s="2">
        <v>712</v>
      </c>
      <c r="D49" s="2">
        <v>57</v>
      </c>
      <c r="E49" s="2">
        <v>15526</v>
      </c>
      <c r="F49" s="2">
        <v>18623</v>
      </c>
      <c r="G49" s="2">
        <v>182596</v>
      </c>
      <c r="H49" s="2">
        <v>185713</v>
      </c>
      <c r="I49" s="3">
        <v>75.12</v>
      </c>
      <c r="J49" s="2">
        <v>3143</v>
      </c>
    </row>
    <row r="50" spans="1:17">
      <c r="C50" s="2">
        <v>185</v>
      </c>
      <c r="D50" s="2">
        <v>7</v>
      </c>
      <c r="E50" s="2">
        <v>22587</v>
      </c>
      <c r="F50" s="2">
        <v>23690</v>
      </c>
      <c r="G50" s="7">
        <v>189628</v>
      </c>
      <c r="H50" s="7">
        <v>190732</v>
      </c>
      <c r="I50" s="3">
        <v>82.67</v>
      </c>
      <c r="J50" s="2">
        <v>1108</v>
      </c>
      <c r="N50" t="s">
        <v>15</v>
      </c>
      <c r="O50" s="2">
        <v>302456</v>
      </c>
    </row>
    <row r="51" spans="1:17">
      <c r="C51" s="2">
        <v>141</v>
      </c>
      <c r="D51" s="2">
        <v>7</v>
      </c>
      <c r="E51" s="2">
        <v>23888</v>
      </c>
      <c r="F51" s="2">
        <v>25610</v>
      </c>
      <c r="G51" s="7">
        <v>191087</v>
      </c>
      <c r="H51" s="7">
        <v>192810</v>
      </c>
      <c r="I51" s="3">
        <v>91.43</v>
      </c>
      <c r="J51" s="2">
        <v>1727</v>
      </c>
    </row>
    <row r="52" spans="1:17">
      <c r="C52" s="2">
        <v>2053</v>
      </c>
      <c r="D52" s="2">
        <v>84</v>
      </c>
      <c r="E52" s="2">
        <v>27928</v>
      </c>
      <c r="F52" s="2">
        <v>40533</v>
      </c>
      <c r="G52" s="7">
        <v>197707</v>
      </c>
      <c r="H52" s="7">
        <v>210350</v>
      </c>
      <c r="I52" s="3">
        <v>82.93</v>
      </c>
      <c r="J52" s="2">
        <v>12681</v>
      </c>
    </row>
    <row r="53" spans="1:17">
      <c r="C53" s="2">
        <v>2136</v>
      </c>
      <c r="D53" s="2">
        <v>98</v>
      </c>
      <c r="E53" s="2">
        <v>42173</v>
      </c>
      <c r="F53" s="2">
        <v>53587</v>
      </c>
      <c r="G53" s="7">
        <v>211961</v>
      </c>
      <c r="H53" s="7">
        <v>223392</v>
      </c>
      <c r="I53" s="3">
        <v>80.349999999999994</v>
      </c>
      <c r="J53" s="2">
        <v>11484</v>
      </c>
    </row>
    <row r="54" spans="1:17">
      <c r="C54" s="2">
        <v>223</v>
      </c>
      <c r="D54" s="2">
        <v>27</v>
      </c>
      <c r="E54" s="2">
        <v>54942</v>
      </c>
      <c r="F54" s="2">
        <v>56114</v>
      </c>
      <c r="G54" s="7">
        <v>224751</v>
      </c>
      <c r="H54" s="7">
        <v>225936</v>
      </c>
      <c r="I54" s="3">
        <v>78.150000000000006</v>
      </c>
      <c r="J54" s="2">
        <v>1199</v>
      </c>
    </row>
    <row r="55" spans="1:17">
      <c r="C55" s="2">
        <v>779</v>
      </c>
      <c r="D55" s="2">
        <v>49</v>
      </c>
      <c r="E55" s="2">
        <v>58893</v>
      </c>
      <c r="F55" s="2">
        <v>65171</v>
      </c>
      <c r="G55" s="8">
        <v>228972</v>
      </c>
      <c r="H55" s="8">
        <v>235270</v>
      </c>
      <c r="I55" s="3">
        <v>86.66</v>
      </c>
      <c r="J55" s="2">
        <v>6321</v>
      </c>
    </row>
    <row r="56" spans="1:17">
      <c r="C56" s="2">
        <v>767</v>
      </c>
      <c r="D56" s="2">
        <v>17</v>
      </c>
      <c r="E56" s="2">
        <v>68833</v>
      </c>
      <c r="F56" s="2">
        <v>74103</v>
      </c>
      <c r="G56" s="8">
        <v>241813</v>
      </c>
      <c r="H56" s="8">
        <v>247083</v>
      </c>
      <c r="I56" s="3">
        <v>85.13</v>
      </c>
      <c r="J56" s="2">
        <v>5280</v>
      </c>
    </row>
    <row r="57" spans="1:17">
      <c r="C57" s="2">
        <v>779</v>
      </c>
      <c r="D57" s="2">
        <v>98</v>
      </c>
      <c r="E57" s="2">
        <v>74225</v>
      </c>
      <c r="F57" s="2">
        <v>78405</v>
      </c>
      <c r="G57" s="8">
        <v>247274</v>
      </c>
      <c r="H57" s="8">
        <v>251418</v>
      </c>
      <c r="I57" s="3">
        <v>78.42</v>
      </c>
      <c r="J57" s="2">
        <v>4230</v>
      </c>
    </row>
    <row r="58" spans="1:17">
      <c r="C58" s="2">
        <v>320</v>
      </c>
      <c r="D58" s="2">
        <v>23</v>
      </c>
      <c r="E58" s="2">
        <v>86017</v>
      </c>
      <c r="F58" s="2">
        <v>88021</v>
      </c>
      <c r="G58" s="2">
        <v>265035</v>
      </c>
      <c r="H58" s="2">
        <v>267033</v>
      </c>
      <c r="I58" s="3">
        <v>82.83</v>
      </c>
      <c r="J58" s="2">
        <v>2015</v>
      </c>
    </row>
    <row r="59" spans="1:17">
      <c r="C59" s="2">
        <v>526</v>
      </c>
      <c r="D59" s="2">
        <v>40</v>
      </c>
      <c r="E59" s="2">
        <v>93970</v>
      </c>
      <c r="F59" s="2">
        <v>97811</v>
      </c>
      <c r="G59" s="2">
        <v>269403</v>
      </c>
      <c r="H59" s="2">
        <v>273265</v>
      </c>
      <c r="I59" s="3">
        <v>85.12</v>
      </c>
      <c r="J59" s="2">
        <v>3878</v>
      </c>
      <c r="K59" s="3">
        <f>SUM(SUM(J46:J59)/$R$2) * 100</f>
        <v>60.892946601098039</v>
      </c>
      <c r="L59" s="3">
        <f>AVERAGE(I46:I59)</f>
        <v>81.597857142857137</v>
      </c>
    </row>
    <row r="60" spans="1:17">
      <c r="C60" s="2"/>
      <c r="D60" s="2"/>
      <c r="E60" s="2"/>
      <c r="F60" s="2"/>
      <c r="G60" s="2"/>
      <c r="H60" s="2"/>
      <c r="I60" s="3"/>
      <c r="J60" s="2"/>
      <c r="K60" s="3"/>
      <c r="L60" s="3"/>
    </row>
    <row r="61" spans="1:17">
      <c r="A61" t="s">
        <v>23</v>
      </c>
      <c r="B61" s="16" t="s">
        <v>10</v>
      </c>
      <c r="C61" s="2">
        <v>196</v>
      </c>
      <c r="D61" s="2">
        <v>4</v>
      </c>
      <c r="E61" s="2">
        <v>1</v>
      </c>
      <c r="F61" s="2">
        <v>20388</v>
      </c>
      <c r="G61" s="2">
        <v>85935</v>
      </c>
      <c r="H61" s="2">
        <v>106319</v>
      </c>
      <c r="I61" s="3">
        <v>99.01</v>
      </c>
      <c r="J61" s="2">
        <v>20389</v>
      </c>
      <c r="N61" s="10" t="s">
        <v>10</v>
      </c>
      <c r="O61" s="11">
        <v>107392</v>
      </c>
      <c r="P61" s="11">
        <v>151920</v>
      </c>
      <c r="Q61" s="10" t="s">
        <v>32</v>
      </c>
    </row>
    <row r="62" spans="1:17">
      <c r="C62" s="2">
        <v>156</v>
      </c>
      <c r="D62" s="2">
        <v>26</v>
      </c>
      <c r="E62" s="2">
        <v>21909</v>
      </c>
      <c r="F62" s="2">
        <v>23690</v>
      </c>
      <c r="G62" s="7">
        <v>107837</v>
      </c>
      <c r="H62" s="7">
        <v>109607</v>
      </c>
      <c r="I62" s="3">
        <v>89.46</v>
      </c>
      <c r="J62" s="2">
        <v>1793</v>
      </c>
      <c r="N62" s="12" t="s">
        <v>10</v>
      </c>
      <c r="O62" s="13">
        <v>152028</v>
      </c>
      <c r="P62" s="13">
        <v>167650</v>
      </c>
      <c r="Q62" s="12" t="s">
        <v>33</v>
      </c>
    </row>
    <row r="63" spans="1:17">
      <c r="C63" s="2">
        <v>103</v>
      </c>
      <c r="D63" s="2">
        <v>3</v>
      </c>
      <c r="E63" s="2">
        <v>27903</v>
      </c>
      <c r="F63" s="2">
        <v>29171</v>
      </c>
      <c r="G63" s="7">
        <v>116408</v>
      </c>
      <c r="H63" s="7">
        <v>117676</v>
      </c>
      <c r="I63" s="3">
        <v>91.58</v>
      </c>
      <c r="J63" s="2">
        <v>1271</v>
      </c>
      <c r="N63" s="15"/>
      <c r="O63" s="15"/>
      <c r="P63" s="15"/>
      <c r="Q63" s="15"/>
    </row>
    <row r="64" spans="1:17">
      <c r="C64" s="2">
        <v>112</v>
      </c>
      <c r="D64" s="2">
        <v>0</v>
      </c>
      <c r="E64" s="2">
        <v>27928</v>
      </c>
      <c r="F64" s="2">
        <v>29213</v>
      </c>
      <c r="G64" s="7">
        <v>124128</v>
      </c>
      <c r="H64" s="7">
        <v>125413</v>
      </c>
      <c r="I64" s="3">
        <v>91.29</v>
      </c>
      <c r="J64" s="2">
        <v>1286</v>
      </c>
      <c r="N64" s="15" t="s">
        <v>10</v>
      </c>
      <c r="O64" s="14">
        <v>1630022</v>
      </c>
      <c r="P64" s="15"/>
      <c r="Q64" s="15"/>
    </row>
    <row r="65" spans="1:17">
      <c r="C65" s="2">
        <v>139</v>
      </c>
      <c r="D65" s="2">
        <v>1</v>
      </c>
      <c r="E65" s="2">
        <v>29803</v>
      </c>
      <c r="F65" s="2">
        <v>40533</v>
      </c>
      <c r="G65" s="7">
        <v>125602</v>
      </c>
      <c r="H65" s="7">
        <v>136344</v>
      </c>
      <c r="I65" s="3">
        <v>98.59</v>
      </c>
      <c r="J65" s="2">
        <v>10743</v>
      </c>
    </row>
    <row r="66" spans="1:17">
      <c r="C66" s="2">
        <v>174</v>
      </c>
      <c r="D66" s="2">
        <v>1</v>
      </c>
      <c r="E66" s="2">
        <v>42214</v>
      </c>
      <c r="F66" s="2">
        <v>53587</v>
      </c>
      <c r="G66" s="7">
        <v>138064</v>
      </c>
      <c r="H66" s="7">
        <v>149436</v>
      </c>
      <c r="I66" s="3">
        <v>98.46</v>
      </c>
      <c r="J66" s="2">
        <v>11374</v>
      </c>
    </row>
    <row r="67" spans="1:17">
      <c r="C67" s="2">
        <v>71</v>
      </c>
      <c r="D67" s="2">
        <v>0</v>
      </c>
      <c r="E67" s="2">
        <v>54942</v>
      </c>
      <c r="F67" s="2">
        <v>56105</v>
      </c>
      <c r="G67" s="7">
        <v>150742</v>
      </c>
      <c r="H67" s="7">
        <v>151905</v>
      </c>
      <c r="I67" s="3">
        <v>93.9</v>
      </c>
      <c r="J67" s="2">
        <v>1164</v>
      </c>
    </row>
    <row r="68" spans="1:17">
      <c r="C68" s="2">
        <v>430</v>
      </c>
      <c r="D68" s="2">
        <v>21</v>
      </c>
      <c r="E68" s="2">
        <v>58912</v>
      </c>
      <c r="F68" s="2">
        <v>65218</v>
      </c>
      <c r="G68" s="8">
        <v>152074</v>
      </c>
      <c r="H68" s="8">
        <v>158380</v>
      </c>
      <c r="I68" s="3">
        <v>92.78</v>
      </c>
      <c r="J68" s="2">
        <v>6320</v>
      </c>
    </row>
    <row r="69" spans="1:17">
      <c r="C69" s="2">
        <v>118</v>
      </c>
      <c r="D69" s="2">
        <v>2</v>
      </c>
      <c r="E69" s="2">
        <v>68834</v>
      </c>
      <c r="F69" s="2">
        <v>79410</v>
      </c>
      <c r="G69" s="8">
        <v>158530</v>
      </c>
      <c r="H69" s="8">
        <v>169107</v>
      </c>
      <c r="I69" s="3">
        <v>98.86</v>
      </c>
      <c r="J69" s="2">
        <v>10579</v>
      </c>
    </row>
    <row r="70" spans="1:17">
      <c r="C70" s="2">
        <v>85</v>
      </c>
      <c r="D70" s="2">
        <v>0</v>
      </c>
      <c r="E70" s="2">
        <v>81644</v>
      </c>
      <c r="F70" s="2">
        <v>97811</v>
      </c>
      <c r="G70" s="2">
        <v>170523</v>
      </c>
      <c r="H70" s="2">
        <v>186690</v>
      </c>
      <c r="I70" s="3">
        <v>99.47</v>
      </c>
      <c r="J70" s="2">
        <v>16168</v>
      </c>
      <c r="K70" s="3">
        <f>SUM(SUM(J61:J70)/$R$2) * 100</f>
        <v>82.901718620605052</v>
      </c>
      <c r="L70" s="3">
        <f>AVERAGE(I61:I70)</f>
        <v>95.34</v>
      </c>
    </row>
    <row r="71" spans="1:17">
      <c r="I71" s="1"/>
    </row>
    <row r="72" spans="1:17">
      <c r="I72" s="1"/>
    </row>
    <row r="73" spans="1:17">
      <c r="I73" s="1"/>
    </row>
    <row r="74" spans="1:17">
      <c r="A74" t="s">
        <v>25</v>
      </c>
      <c r="B74" s="16" t="s">
        <v>12</v>
      </c>
      <c r="C74" s="2">
        <v>684</v>
      </c>
      <c r="D74" s="2">
        <v>36</v>
      </c>
      <c r="E74" s="2">
        <v>9512</v>
      </c>
      <c r="F74" s="2">
        <v>15225</v>
      </c>
      <c r="G74" s="2">
        <v>84329</v>
      </c>
      <c r="H74" s="2">
        <v>78613</v>
      </c>
      <c r="I74" s="3">
        <v>87.23</v>
      </c>
      <c r="J74" s="2">
        <v>5740</v>
      </c>
      <c r="N74" s="12" t="s">
        <v>12</v>
      </c>
      <c r="O74" s="8">
        <v>12315</v>
      </c>
      <c r="P74" s="8">
        <v>33597</v>
      </c>
      <c r="Q74" s="12" t="s">
        <v>33</v>
      </c>
    </row>
    <row r="75" spans="1:17">
      <c r="C75" s="2">
        <v>991</v>
      </c>
      <c r="D75" s="2">
        <v>80</v>
      </c>
      <c r="E75" s="2">
        <v>15370</v>
      </c>
      <c r="F75" s="2">
        <v>20391</v>
      </c>
      <c r="G75" s="2">
        <v>78478</v>
      </c>
      <c r="H75" s="2">
        <v>73419</v>
      </c>
      <c r="I75" s="3">
        <v>78.459999999999994</v>
      </c>
      <c r="J75" s="2">
        <v>5094</v>
      </c>
      <c r="N75" s="10" t="s">
        <v>12</v>
      </c>
      <c r="O75" s="7">
        <v>33716</v>
      </c>
      <c r="P75" s="7">
        <v>72349</v>
      </c>
      <c r="Q75" s="10" t="s">
        <v>32</v>
      </c>
    </row>
    <row r="76" spans="1:17">
      <c r="C76" s="2">
        <v>107</v>
      </c>
      <c r="D76" s="2">
        <v>8</v>
      </c>
      <c r="E76" s="2">
        <v>22463</v>
      </c>
      <c r="F76" s="2">
        <v>25610</v>
      </c>
      <c r="G76" s="7">
        <v>71149</v>
      </c>
      <c r="H76" s="7">
        <v>67994</v>
      </c>
      <c r="I76" s="3">
        <v>96.23</v>
      </c>
      <c r="J76" s="2">
        <v>3158</v>
      </c>
    </row>
    <row r="77" spans="1:17">
      <c r="C77" s="2">
        <v>1320</v>
      </c>
      <c r="D77" s="2">
        <v>31</v>
      </c>
      <c r="E77" s="2">
        <v>27928</v>
      </c>
      <c r="F77" s="2">
        <v>41303</v>
      </c>
      <c r="G77" s="7">
        <v>65383</v>
      </c>
      <c r="H77" s="7">
        <v>51990</v>
      </c>
      <c r="I77" s="3">
        <v>89.85</v>
      </c>
      <c r="J77" s="2">
        <v>13405</v>
      </c>
      <c r="N77" t="s">
        <v>12</v>
      </c>
      <c r="O77" s="2">
        <v>84331</v>
      </c>
    </row>
    <row r="78" spans="1:17">
      <c r="C78" s="2">
        <v>1143</v>
      </c>
      <c r="D78" s="2">
        <v>19</v>
      </c>
      <c r="E78" s="2">
        <v>42217</v>
      </c>
      <c r="F78" s="2">
        <v>53580</v>
      </c>
      <c r="G78" s="7">
        <v>50970</v>
      </c>
      <c r="H78" s="7">
        <v>39603</v>
      </c>
      <c r="I78" s="3">
        <v>89.76</v>
      </c>
      <c r="J78" s="2">
        <v>11377</v>
      </c>
    </row>
    <row r="79" spans="1:17">
      <c r="C79" s="2">
        <v>717</v>
      </c>
      <c r="D79" s="2">
        <v>28</v>
      </c>
      <c r="E79" s="2">
        <v>54941</v>
      </c>
      <c r="F79" s="2">
        <v>65230</v>
      </c>
      <c r="G79" s="7">
        <v>37528</v>
      </c>
      <c r="H79" s="8">
        <v>27230</v>
      </c>
      <c r="I79" s="3">
        <v>92.69</v>
      </c>
      <c r="J79" s="2">
        <v>10313</v>
      </c>
    </row>
    <row r="80" spans="1:17">
      <c r="C80" s="2">
        <v>752</v>
      </c>
      <c r="D80" s="2">
        <v>26</v>
      </c>
      <c r="E80" s="2">
        <v>68830</v>
      </c>
      <c r="F80" s="2">
        <v>74148</v>
      </c>
      <c r="G80" s="8">
        <v>21509</v>
      </c>
      <c r="H80" s="8">
        <v>16187</v>
      </c>
      <c r="I80" s="3">
        <v>85.28</v>
      </c>
      <c r="J80" s="2">
        <v>5338</v>
      </c>
    </row>
    <row r="81" spans="1:17">
      <c r="C81" s="2">
        <v>605</v>
      </c>
      <c r="D81" s="2">
        <v>35</v>
      </c>
      <c r="E81" s="2">
        <v>74126</v>
      </c>
      <c r="F81" s="2">
        <v>78913</v>
      </c>
      <c r="G81" s="8">
        <v>16143</v>
      </c>
      <c r="H81" s="8">
        <v>11346</v>
      </c>
      <c r="I81" s="3">
        <v>86.52</v>
      </c>
      <c r="J81" s="2">
        <v>4815</v>
      </c>
    </row>
    <row r="82" spans="1:17">
      <c r="C82" s="2">
        <v>622</v>
      </c>
      <c r="D82" s="2">
        <v>32</v>
      </c>
      <c r="E82" s="2">
        <v>83703</v>
      </c>
      <c r="F82" s="2">
        <v>92309</v>
      </c>
      <c r="G82" s="2">
        <v>10180</v>
      </c>
      <c r="H82" s="2">
        <v>1572</v>
      </c>
      <c r="I82" s="3">
        <v>92.39</v>
      </c>
      <c r="J82" s="2">
        <v>8625</v>
      </c>
      <c r="K82" s="3">
        <f>SUM(SUM(J74:J82)/$R$2) * 100</f>
        <v>69.383811636727984</v>
      </c>
      <c r="L82" s="3">
        <f>AVERAGE(I74:I82)</f>
        <v>88.712222222222223</v>
      </c>
    </row>
    <row r="83" spans="1:17">
      <c r="I83" s="1"/>
    </row>
    <row r="84" spans="1:17">
      <c r="I84" s="1"/>
    </row>
    <row r="85" spans="1:17">
      <c r="A85" t="s">
        <v>25</v>
      </c>
      <c r="B85" s="16" t="s">
        <v>13</v>
      </c>
      <c r="C85" s="2">
        <v>257</v>
      </c>
      <c r="D85" s="2">
        <v>18</v>
      </c>
      <c r="E85" s="2">
        <v>9464</v>
      </c>
      <c r="F85" s="2">
        <v>20388</v>
      </c>
      <c r="G85" s="7">
        <v>746513</v>
      </c>
      <c r="H85" s="7">
        <v>735584</v>
      </c>
      <c r="I85" s="3">
        <v>97.44</v>
      </c>
      <c r="J85" s="2">
        <v>10939</v>
      </c>
      <c r="N85" s="12" t="s">
        <v>13</v>
      </c>
      <c r="O85" s="8">
        <v>671748</v>
      </c>
      <c r="P85" s="8">
        <v>687370</v>
      </c>
      <c r="Q85" s="12" t="s">
        <v>33</v>
      </c>
    </row>
    <row r="86" spans="1:17">
      <c r="C86" s="2">
        <v>84</v>
      </c>
      <c r="D86" s="2">
        <v>4</v>
      </c>
      <c r="E86" s="2">
        <v>22273</v>
      </c>
      <c r="F86" s="2">
        <v>23690</v>
      </c>
      <c r="G86" s="7">
        <v>733712</v>
      </c>
      <c r="H86" s="7">
        <v>732295</v>
      </c>
      <c r="I86" s="3">
        <v>93.8</v>
      </c>
      <c r="J86" s="2">
        <v>1420</v>
      </c>
      <c r="N86" s="10" t="s">
        <v>13</v>
      </c>
      <c r="O86" s="7">
        <v>687479</v>
      </c>
      <c r="P86" s="7">
        <v>734511</v>
      </c>
      <c r="Q86" s="10" t="s">
        <v>32</v>
      </c>
    </row>
    <row r="87" spans="1:17">
      <c r="C87" s="2">
        <v>238</v>
      </c>
      <c r="D87" s="2">
        <v>26</v>
      </c>
      <c r="E87" s="2">
        <v>27613</v>
      </c>
      <c r="F87" s="2">
        <v>31023</v>
      </c>
      <c r="G87" s="7">
        <v>725809</v>
      </c>
      <c r="H87" s="7">
        <v>722375</v>
      </c>
      <c r="I87" s="3">
        <v>91.98</v>
      </c>
      <c r="J87" s="2">
        <v>3442</v>
      </c>
    </row>
    <row r="88" spans="1:17">
      <c r="C88" s="2">
        <v>143</v>
      </c>
      <c r="D88" s="2">
        <v>9</v>
      </c>
      <c r="E88" s="2">
        <v>30831</v>
      </c>
      <c r="F88" s="2">
        <v>41127</v>
      </c>
      <c r="G88" s="7">
        <v>713104</v>
      </c>
      <c r="H88" s="7">
        <v>702794</v>
      </c>
      <c r="I88" s="3">
        <v>98.48</v>
      </c>
      <c r="J88" s="2">
        <v>10311</v>
      </c>
      <c r="N88" t="s">
        <v>13</v>
      </c>
      <c r="O88" s="2">
        <v>746513</v>
      </c>
    </row>
    <row r="89" spans="1:17">
      <c r="C89" s="2">
        <v>212</v>
      </c>
      <c r="D89" s="2">
        <v>9</v>
      </c>
      <c r="E89" s="2">
        <v>42026</v>
      </c>
      <c r="F89" s="2">
        <v>53588</v>
      </c>
      <c r="G89" s="7">
        <v>701889</v>
      </c>
      <c r="H89" s="7">
        <v>690325</v>
      </c>
      <c r="I89" s="3">
        <v>98.08</v>
      </c>
      <c r="J89" s="2">
        <v>11569</v>
      </c>
    </row>
    <row r="90" spans="1:17">
      <c r="C90" s="2">
        <v>61</v>
      </c>
      <c r="D90" s="2">
        <v>1</v>
      </c>
      <c r="E90" s="2">
        <v>54971</v>
      </c>
      <c r="F90" s="2">
        <v>56105</v>
      </c>
      <c r="G90" s="7">
        <v>688627</v>
      </c>
      <c r="H90" s="7">
        <v>687494</v>
      </c>
      <c r="I90" s="3">
        <v>94.54</v>
      </c>
      <c r="J90" s="2">
        <v>1135</v>
      </c>
    </row>
    <row r="91" spans="1:17">
      <c r="C91" s="2">
        <v>375</v>
      </c>
      <c r="D91" s="2">
        <v>20</v>
      </c>
      <c r="E91" s="2">
        <v>58912</v>
      </c>
      <c r="F91" s="2">
        <v>62443</v>
      </c>
      <c r="G91" s="8">
        <v>687324</v>
      </c>
      <c r="H91" s="8">
        <v>683793</v>
      </c>
      <c r="I91" s="3">
        <v>88.69</v>
      </c>
      <c r="J91" s="2">
        <v>3545</v>
      </c>
    </row>
    <row r="92" spans="1:17">
      <c r="C92" s="2">
        <v>36</v>
      </c>
      <c r="D92" s="2">
        <v>5</v>
      </c>
      <c r="E92" s="2">
        <v>62633</v>
      </c>
      <c r="F92" s="2">
        <v>65218</v>
      </c>
      <c r="G92" s="8">
        <v>683606</v>
      </c>
      <c r="H92" s="8">
        <v>681021</v>
      </c>
      <c r="I92" s="3">
        <v>98.38</v>
      </c>
      <c r="J92" s="2">
        <v>2589</v>
      </c>
    </row>
    <row r="93" spans="1:17">
      <c r="C93" s="2">
        <v>120</v>
      </c>
      <c r="D93" s="2">
        <v>6</v>
      </c>
      <c r="E93" s="2">
        <v>68834</v>
      </c>
      <c r="F93" s="2">
        <v>79586</v>
      </c>
      <c r="G93" s="8">
        <v>680871</v>
      </c>
      <c r="H93" s="8">
        <v>670115</v>
      </c>
      <c r="I93" s="3">
        <v>98.79</v>
      </c>
      <c r="J93" s="2">
        <v>10760</v>
      </c>
    </row>
    <row r="94" spans="1:17">
      <c r="C94" s="2">
        <v>18</v>
      </c>
      <c r="D94" s="2">
        <v>0</v>
      </c>
      <c r="E94" s="2">
        <v>81644</v>
      </c>
      <c r="F94" s="2">
        <v>83209</v>
      </c>
      <c r="G94" s="2">
        <v>667102</v>
      </c>
      <c r="H94" s="2">
        <v>665537</v>
      </c>
      <c r="I94" s="3">
        <v>98.85</v>
      </c>
      <c r="J94" s="2">
        <v>1566</v>
      </c>
    </row>
    <row r="95" spans="1:17">
      <c r="C95" s="2">
        <v>68</v>
      </c>
      <c r="D95" s="2">
        <v>1</v>
      </c>
      <c r="E95" s="2">
        <v>83111</v>
      </c>
      <c r="F95" s="2">
        <v>88356</v>
      </c>
      <c r="G95" s="2">
        <v>665306</v>
      </c>
      <c r="H95" s="2">
        <v>660062</v>
      </c>
      <c r="I95" s="3">
        <v>98.68</v>
      </c>
      <c r="J95" s="2">
        <v>5246</v>
      </c>
    </row>
    <row r="96" spans="1:17">
      <c r="C96" s="2">
        <v>237</v>
      </c>
      <c r="D96" s="2">
        <v>9</v>
      </c>
      <c r="E96" s="2">
        <v>93532</v>
      </c>
      <c r="F96" s="2">
        <v>96607</v>
      </c>
      <c r="G96" s="2">
        <v>658034</v>
      </c>
      <c r="H96" s="2">
        <v>654960</v>
      </c>
      <c r="I96" s="3">
        <v>92.01</v>
      </c>
      <c r="J96" s="2">
        <v>3080</v>
      </c>
      <c r="K96" s="3">
        <f>SUM(SUM(J85:J96)/$R$2) * 100</f>
        <v>67.070165932257112</v>
      </c>
      <c r="L96" s="3">
        <f>AVERAGE(I85:I96)</f>
        <v>95.81</v>
      </c>
    </row>
    <row r="98" spans="1:1">
      <c r="A98" t="s">
        <v>35</v>
      </c>
    </row>
  </sheetData>
  <sortState ref="C94:J98">
    <sortCondition ref="E94:E9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architecture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Partners Information Systems</cp:lastModifiedBy>
  <dcterms:created xsi:type="dcterms:W3CDTF">2015-02-10T20:38:37Z</dcterms:created>
  <dcterms:modified xsi:type="dcterms:W3CDTF">2015-12-16T15:56:34Z</dcterms:modified>
</cp:coreProperties>
</file>