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enesh/Renesh_Docs/Research/Spartina/sa/AdditionalFiles/"/>
    </mc:Choice>
  </mc:AlternateContent>
  <bookViews>
    <workbookView xWindow="0" yWindow="460" windowWidth="25600" windowHeight="1546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3" i="1" l="1"/>
  <c r="H94" i="1"/>
  <c r="G93" i="1"/>
  <c r="G94" i="1"/>
  <c r="F93" i="1"/>
  <c r="F94" i="1"/>
  <c r="E93" i="1"/>
  <c r="E94" i="1"/>
  <c r="D93" i="1"/>
  <c r="D94" i="1"/>
  <c r="C93" i="1"/>
  <c r="C94" i="1"/>
  <c r="B93" i="1"/>
  <c r="H85" i="1"/>
  <c r="H86" i="1"/>
  <c r="G85" i="1"/>
  <c r="G86" i="1"/>
  <c r="F85" i="1"/>
  <c r="F86" i="1"/>
  <c r="E85" i="1"/>
  <c r="E86" i="1"/>
  <c r="D85" i="1"/>
  <c r="D86" i="1"/>
  <c r="C85" i="1"/>
  <c r="C86" i="1"/>
  <c r="B85" i="1"/>
  <c r="H78" i="1"/>
  <c r="H79" i="1"/>
  <c r="G78" i="1"/>
  <c r="G79" i="1"/>
  <c r="F78" i="1"/>
  <c r="F79" i="1"/>
  <c r="E78" i="1"/>
  <c r="E79" i="1"/>
  <c r="D78" i="1"/>
  <c r="D79" i="1"/>
  <c r="C78" i="1"/>
  <c r="C79" i="1"/>
  <c r="B78" i="1"/>
  <c r="H71" i="1"/>
  <c r="H72" i="1"/>
  <c r="G71" i="1"/>
  <c r="G72" i="1"/>
  <c r="F71" i="1"/>
  <c r="F72" i="1"/>
  <c r="E71" i="1"/>
  <c r="E72" i="1"/>
  <c r="D71" i="1"/>
  <c r="D72" i="1"/>
  <c r="C71" i="1"/>
  <c r="C72" i="1"/>
  <c r="B71" i="1"/>
  <c r="H61" i="1"/>
  <c r="H62" i="1"/>
  <c r="G61" i="1"/>
  <c r="G62" i="1"/>
  <c r="F61" i="1"/>
  <c r="F62" i="1"/>
  <c r="E61" i="1"/>
  <c r="E62" i="1"/>
  <c r="D61" i="1"/>
  <c r="D62" i="1"/>
  <c r="C61" i="1"/>
  <c r="C62" i="1"/>
  <c r="B61" i="1"/>
  <c r="H51" i="1"/>
  <c r="H52" i="1"/>
  <c r="G51" i="1"/>
  <c r="G52" i="1"/>
  <c r="F51" i="1"/>
  <c r="F52" i="1"/>
  <c r="E51" i="1"/>
  <c r="E52" i="1"/>
  <c r="D51" i="1"/>
  <c r="D52" i="1"/>
  <c r="C51" i="1"/>
  <c r="C52" i="1"/>
  <c r="B51" i="1"/>
  <c r="H41" i="1"/>
  <c r="H42" i="1"/>
  <c r="G41" i="1"/>
  <c r="G42" i="1"/>
  <c r="F41" i="1"/>
  <c r="F42" i="1"/>
  <c r="E41" i="1"/>
  <c r="E42" i="1"/>
  <c r="D41" i="1"/>
  <c r="D42" i="1"/>
  <c r="C41" i="1"/>
  <c r="C42" i="1"/>
  <c r="B41" i="1"/>
  <c r="H32" i="1"/>
  <c r="H33" i="1"/>
  <c r="G32" i="1"/>
  <c r="G33" i="1"/>
  <c r="F32" i="1"/>
  <c r="F33" i="1"/>
  <c r="E32" i="1"/>
  <c r="E33" i="1"/>
  <c r="D32" i="1"/>
  <c r="D33" i="1"/>
  <c r="C32" i="1"/>
  <c r="C33" i="1"/>
  <c r="B32" i="1"/>
  <c r="G19" i="1"/>
  <c r="G20" i="1"/>
  <c r="F19" i="1"/>
  <c r="F20" i="1"/>
  <c r="E19" i="1"/>
  <c r="E20" i="1"/>
  <c r="D19" i="1"/>
  <c r="D20" i="1"/>
  <c r="C19" i="1"/>
  <c r="C20" i="1"/>
  <c r="B19" i="1"/>
</calcChain>
</file>

<file path=xl/sharedStrings.xml><?xml version="1.0" encoding="utf-8"?>
<sst xmlns="http://schemas.openxmlformats.org/spreadsheetml/2006/main" count="153" uniqueCount="56">
  <si>
    <t>Statistics of downloaded sequence data</t>
  </si>
  <si>
    <t>Library</t>
  </si>
  <si>
    <t>Description</t>
  </si>
  <si>
    <t>Accession</t>
  </si>
  <si>
    <t>Total sequences</t>
  </si>
  <si>
    <t>Saleaf_Carvalho</t>
  </si>
  <si>
    <t>Leaf reads from S.alterniflora (Carvalho et al. 2012)</t>
  </si>
  <si>
    <t>SRP015702-downloaded from European nucleotide archive</t>
  </si>
  <si>
    <t>Saroot_Carvalho</t>
  </si>
  <si>
    <t>root reads from S.alterniflora (Carvalho et al. 2012)</t>
  </si>
  <si>
    <t>Smleaf_Carvalho</t>
  </si>
  <si>
    <t>leaf reads from S.maritima (Carvalho et al. 2012)</t>
  </si>
  <si>
    <t>SRP015701-downloaded from European nucleotide archive</t>
  </si>
  <si>
    <t>Smroot_Carvalho</t>
  </si>
  <si>
    <t>root reads from S.maritima (Carvalho et al. 2012)</t>
  </si>
  <si>
    <t>Spectinata_Gedye</t>
  </si>
  <si>
    <t>Unigenes o S. Pectinata (Gedye et al. 2010)</t>
  </si>
  <si>
    <t>unigenes (contigs and singlets provided as supplementary data)</t>
  </si>
  <si>
    <t>The Spartina reads showing similarity with S.alterniflora, S.maritima and S,pectinata sequence data</t>
  </si>
  <si>
    <t>Similarity</t>
  </si>
  <si>
    <t>SaLeaf_Carvalho</t>
  </si>
  <si>
    <t>SaRoot_Carvalho</t>
  </si>
  <si>
    <t>SmLeaf_Carvalho</t>
  </si>
  <si>
    <t>SmRoot_Carvalho</t>
  </si>
  <si>
    <t>Sp_Gedye</t>
  </si>
  <si>
    <t>SaReads</t>
  </si>
  <si>
    <t>Total Reads</t>
  </si>
  <si>
    <t>LC</t>
  </si>
  <si>
    <t>&gt;=90</t>
  </si>
  <si>
    <t>LS</t>
  </si>
  <si>
    <t>&gt;=80</t>
  </si>
  <si>
    <t>RC</t>
  </si>
  <si>
    <t>&gt;=70</t>
  </si>
  <si>
    <t>RS</t>
  </si>
  <si>
    <t>&gt;=60</t>
  </si>
  <si>
    <t>Total</t>
  </si>
  <si>
    <t>1-100</t>
  </si>
  <si>
    <t>Global alignment (start to end) The blastn algorithm with evalue-1e-05</t>
  </si>
  <si>
    <t>Our Sa Reads with Saleaf_Carvalho</t>
  </si>
  <si>
    <t>&gt;=90%</t>
  </si>
  <si>
    <t>&gt;=80%</t>
  </si>
  <si>
    <t>&gt;=70%</t>
  </si>
  <si>
    <t>&gt;=60%</t>
  </si>
  <si>
    <t>1-100%</t>
  </si>
  <si>
    <t>Total %</t>
  </si>
  <si>
    <t>Our Sa reads with Saroot_Carvalho</t>
  </si>
  <si>
    <t>Our Sa Reads with SmLeaf_Carvalho</t>
  </si>
  <si>
    <t>Our Sa Reads with SmRoot_Carvalho</t>
  </si>
  <si>
    <t>Our Sa Reads with Sp_Gedye</t>
  </si>
  <si>
    <t>SaLeafRoot_Carv with Sp_Gedye</t>
  </si>
  <si>
    <t>SaLeaRoot_Carv</t>
  </si>
  <si>
    <t>Leaf</t>
  </si>
  <si>
    <t>Root</t>
  </si>
  <si>
    <t>SmLeafRoot_Carv with Sp_Gedye</t>
  </si>
  <si>
    <t>SaLeafRoot_Carv with Sm_LeafRoot</t>
  </si>
  <si>
    <r>
      <t xml:space="preserve">The comparative analysis among </t>
    </r>
    <r>
      <rPr>
        <b/>
        <i/>
        <sz val="12"/>
        <color rgb="FF000000"/>
        <rFont val="Times"/>
      </rPr>
      <t>S. alterniflora</t>
    </r>
    <r>
      <rPr>
        <b/>
        <sz val="12"/>
        <color rgb="FF000000"/>
        <rFont val="Times"/>
      </rPr>
      <t xml:space="preserve"> reads </t>
    </r>
    <r>
      <rPr>
        <b/>
        <sz val="12"/>
        <color theme="1"/>
        <rFont val="Times"/>
      </rPr>
      <t xml:space="preserve">with reads of </t>
    </r>
    <r>
      <rPr>
        <b/>
        <i/>
        <sz val="12"/>
        <color theme="1"/>
        <rFont val="Times"/>
      </rPr>
      <t>S</t>
    </r>
    <r>
      <rPr>
        <b/>
        <i/>
        <sz val="12"/>
        <color rgb="FF000000"/>
        <rFont val="Times"/>
      </rPr>
      <t>. alterniflora</t>
    </r>
    <r>
      <rPr>
        <b/>
        <sz val="12"/>
        <color rgb="FF000000"/>
        <rFont val="Times"/>
      </rPr>
      <t xml:space="preserve"> published by </t>
    </r>
    <r>
      <rPr>
        <b/>
        <sz val="12"/>
        <color theme="1"/>
        <rFont val="Times"/>
      </rPr>
      <t xml:space="preserve">de Carvalho et al. [34] and unigenes of </t>
    </r>
    <r>
      <rPr>
        <b/>
        <i/>
        <sz val="12"/>
        <color theme="1"/>
        <rFont val="Times"/>
      </rPr>
      <t xml:space="preserve">S. Pectinata </t>
    </r>
    <r>
      <rPr>
        <b/>
        <sz val="12"/>
        <color rgb="FF000000"/>
        <rFont val="Times"/>
      </rPr>
      <t>published by Gedye et al. [74]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</si>
</sst>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0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sz val="12"/>
      <color theme="1"/>
      <name val="Times"/>
    </font>
    <font>
      <b/>
      <i/>
      <sz val="12"/>
      <color rgb="FF000000"/>
      <name val="Times"/>
    </font>
    <font>
      <b/>
      <sz val="12"/>
      <color rgb="FF000000"/>
      <name val="Times"/>
    </font>
    <font>
      <b/>
      <i/>
      <sz val="12"/>
      <color theme="1"/>
      <name val="Times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FF"/>
        <bgColor rgb="FF83CAFF"/>
      </patternFill>
    </fill>
    <fill>
      <patternFill patternType="solid">
        <fgColor rgb="FFFF9966"/>
        <bgColor rgb="FFFF99CC"/>
      </patternFill>
    </fill>
    <fill>
      <patternFill patternType="solid">
        <fgColor rgb="FF83CAFF"/>
        <bgColor rgb="FF99CCFF"/>
      </patternFill>
    </fill>
    <fill>
      <patternFill patternType="solid">
        <fgColor rgb="FF9999FF"/>
        <bgColor rgb="FFCC99FF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0" fillId="3" borderId="0" xfId="0" applyFont="1" applyFill="1"/>
    <xf numFmtId="37" fontId="0" fillId="3" borderId="0" xfId="0" applyNumberFormat="1" applyFill="1"/>
    <xf numFmtId="1" fontId="0" fillId="0" borderId="0" xfId="0" applyNumberFormat="1" applyFont="1"/>
    <xf numFmtId="0" fontId="0" fillId="4" borderId="0" xfId="0" applyFont="1" applyFill="1"/>
    <xf numFmtId="37" fontId="0" fillId="4" borderId="0" xfId="0" applyNumberFormat="1" applyFill="1"/>
    <xf numFmtId="37" fontId="0" fillId="0" borderId="0" xfId="0" applyNumberFormat="1"/>
    <xf numFmtId="0" fontId="1" fillId="4" borderId="0" xfId="0" applyFont="1" applyFill="1"/>
    <xf numFmtId="10" fontId="1" fillId="5" borderId="0" xfId="0" applyNumberFormat="1" applyFont="1" applyFill="1"/>
    <xf numFmtId="0" fontId="1" fillId="5" borderId="0" xfId="0" applyFont="1" applyFill="1"/>
    <xf numFmtId="37" fontId="0" fillId="5" borderId="0" xfId="0" applyNumberFormat="1" applyFill="1"/>
    <xf numFmtId="37" fontId="1" fillId="4" borderId="0" xfId="0" applyNumberFormat="1" applyFont="1" applyFill="1"/>
    <xf numFmtId="37" fontId="1" fillId="5" borderId="0" xfId="0" applyNumberFormat="1" applyFont="1" applyFill="1"/>
    <xf numFmtId="0" fontId="1" fillId="6" borderId="0" xfId="0" applyFont="1" applyFill="1"/>
    <xf numFmtId="0" fontId="0" fillId="2" borderId="0" xfId="0" applyFill="1"/>
    <xf numFmtId="37" fontId="1" fillId="3" borderId="0" xfId="0" applyNumberFormat="1" applyFont="1" applyFill="1"/>
    <xf numFmtId="0" fontId="3" fillId="7" borderId="0" xfId="0" applyFont="1" applyFill="1"/>
    <xf numFmtId="0" fontId="2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0</xdr:colOff>
      <xdr:row>29</xdr:row>
      <xdr:rowOff>0</xdr:rowOff>
    </xdr:from>
    <xdr:to>
      <xdr:col>19</xdr:col>
      <xdr:colOff>735478</xdr:colOff>
      <xdr:row>57</xdr:row>
      <xdr:rowOff>103025</xdr:rowOff>
    </xdr:to>
    <xdr:pic>
      <xdr:nvPicPr>
        <xdr:cNvPr id="2" name="Graphics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0500" y="4508500"/>
          <a:ext cx="7339478" cy="532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workbookViewId="0">
      <selection activeCell="F3" sqref="F3"/>
    </sheetView>
  </sheetViews>
  <sheetFormatPr baseColWidth="10" defaultRowHeight="16" x14ac:dyDescent="0.2"/>
  <sheetData>
    <row r="1" spans="1:21" ht="13" customHeight="1" x14ac:dyDescent="0.2">
      <c r="A1" s="19" t="s">
        <v>55</v>
      </c>
      <c r="B1" s="1"/>
      <c r="C1" s="1"/>
      <c r="D1" s="1"/>
      <c r="E1" s="1"/>
      <c r="F1" s="1"/>
      <c r="G1" s="1"/>
      <c r="H1" s="1"/>
      <c r="I1" s="20"/>
      <c r="J1" s="20"/>
      <c r="K1" s="20"/>
      <c r="L1" s="20"/>
      <c r="M1" s="20"/>
      <c r="N1" s="20"/>
    </row>
    <row r="2" spans="1:21" ht="12.2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1" ht="12.25" customHeight="1" x14ac:dyDescent="0.2">
      <c r="A3" s="2" t="s">
        <v>0</v>
      </c>
      <c r="B3" s="2"/>
      <c r="C3" s="2"/>
    </row>
    <row r="4" spans="1:21" ht="12.25" customHeight="1" x14ac:dyDescent="0.2"/>
    <row r="5" spans="1:21" ht="12.25" customHeight="1" x14ac:dyDescent="0.2">
      <c r="A5" s="3" t="s">
        <v>1</v>
      </c>
      <c r="B5" s="3" t="s">
        <v>2</v>
      </c>
      <c r="C5" s="3" t="s">
        <v>3</v>
      </c>
      <c r="D5" s="3" t="s">
        <v>4</v>
      </c>
    </row>
    <row r="6" spans="1:21" ht="13" customHeight="1" x14ac:dyDescent="0.2">
      <c r="A6" s="4" t="s">
        <v>5</v>
      </c>
      <c r="B6" s="4" t="s">
        <v>6</v>
      </c>
      <c r="C6" s="4" t="s">
        <v>7</v>
      </c>
      <c r="D6" s="5">
        <v>277640</v>
      </c>
    </row>
    <row r="7" spans="1:21" ht="12.75" customHeight="1" x14ac:dyDescent="0.2">
      <c r="A7" s="4" t="s">
        <v>8</v>
      </c>
      <c r="B7" s="4" t="s">
        <v>9</v>
      </c>
      <c r="C7" s="4" t="s">
        <v>7</v>
      </c>
      <c r="D7" s="5">
        <v>218109</v>
      </c>
    </row>
    <row r="8" spans="1:21" ht="13" customHeight="1" x14ac:dyDescent="0.2">
      <c r="A8" s="4" t="s">
        <v>10</v>
      </c>
      <c r="B8" s="4" t="s">
        <v>11</v>
      </c>
      <c r="C8" s="4" t="s">
        <v>12</v>
      </c>
      <c r="D8" s="5">
        <v>475757</v>
      </c>
    </row>
    <row r="9" spans="1:21" ht="13" customHeight="1" x14ac:dyDescent="0.2">
      <c r="A9" s="4" t="s">
        <v>13</v>
      </c>
      <c r="B9" s="4" t="s">
        <v>14</v>
      </c>
      <c r="C9" s="4" t="s">
        <v>12</v>
      </c>
      <c r="D9" s="5">
        <v>508249</v>
      </c>
    </row>
    <row r="10" spans="1:21" ht="13" customHeight="1" x14ac:dyDescent="0.2">
      <c r="A10" s="4" t="s">
        <v>15</v>
      </c>
      <c r="B10" s="4" t="s">
        <v>16</v>
      </c>
      <c r="C10" s="4" t="s">
        <v>17</v>
      </c>
      <c r="D10" s="5">
        <v>97405</v>
      </c>
    </row>
    <row r="11" spans="1:21" ht="12.25" customHeight="1" x14ac:dyDescent="0.2"/>
    <row r="12" spans="1:21" ht="12.25" customHeight="1" x14ac:dyDescent="0.2"/>
    <row r="13" spans="1:21" ht="12.75" customHeight="1" x14ac:dyDescent="0.2">
      <c r="A13" s="2" t="s">
        <v>18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  <c r="P13" t="s">
        <v>24</v>
      </c>
    </row>
    <row r="14" spans="1:21" ht="12.75" customHeight="1" x14ac:dyDescent="0.2">
      <c r="A14" s="3" t="s">
        <v>25</v>
      </c>
      <c r="B14" s="3" t="s">
        <v>26</v>
      </c>
      <c r="C14" s="3" t="s">
        <v>5</v>
      </c>
      <c r="D14" s="3" t="s">
        <v>8</v>
      </c>
      <c r="E14" s="3" t="s">
        <v>10</v>
      </c>
      <c r="F14" s="3" t="s">
        <v>13</v>
      </c>
      <c r="G14" s="3" t="s">
        <v>15</v>
      </c>
      <c r="H14" s="3"/>
      <c r="K14">
        <v>100</v>
      </c>
      <c r="L14" s="6">
        <v>12357</v>
      </c>
      <c r="M14">
        <v>20968</v>
      </c>
      <c r="N14">
        <v>5173</v>
      </c>
      <c r="O14">
        <v>4811</v>
      </c>
      <c r="P14">
        <v>8190</v>
      </c>
      <c r="R14" s="2"/>
      <c r="S14" s="2"/>
      <c r="T14" s="2"/>
      <c r="U14" s="2"/>
    </row>
    <row r="15" spans="1:21" ht="12.25" customHeight="1" x14ac:dyDescent="0.2">
      <c r="A15" s="7" t="s">
        <v>27</v>
      </c>
      <c r="B15" s="8">
        <v>239851</v>
      </c>
      <c r="C15" s="8">
        <v>112019</v>
      </c>
      <c r="D15" s="8">
        <v>140336</v>
      </c>
      <c r="E15" s="8">
        <v>143438</v>
      </c>
      <c r="F15" s="8">
        <v>148139</v>
      </c>
      <c r="G15" s="8">
        <v>166804</v>
      </c>
      <c r="K15" t="s">
        <v>28</v>
      </c>
      <c r="L15" s="6">
        <v>133791</v>
      </c>
      <c r="M15">
        <v>183108</v>
      </c>
      <c r="N15">
        <v>145988</v>
      </c>
      <c r="O15">
        <v>149884</v>
      </c>
      <c r="P15">
        <v>129041</v>
      </c>
      <c r="R15" s="9"/>
      <c r="S15" s="9"/>
      <c r="T15" s="9"/>
      <c r="U15" s="9"/>
    </row>
    <row r="16" spans="1:21" ht="12.25" customHeight="1" x14ac:dyDescent="0.2">
      <c r="A16" s="7" t="s">
        <v>29</v>
      </c>
      <c r="B16" s="8">
        <v>219968</v>
      </c>
      <c r="C16" s="8">
        <v>108615</v>
      </c>
      <c r="D16" s="8">
        <v>138150</v>
      </c>
      <c r="E16" s="8">
        <v>137527</v>
      </c>
      <c r="F16" s="8">
        <v>145278</v>
      </c>
      <c r="G16" s="8">
        <v>155461</v>
      </c>
      <c r="K16" t="s">
        <v>30</v>
      </c>
      <c r="L16" s="6">
        <v>173138</v>
      </c>
      <c r="M16">
        <v>232025</v>
      </c>
      <c r="N16">
        <v>201483</v>
      </c>
      <c r="O16">
        <v>221222</v>
      </c>
      <c r="P16">
        <v>182693</v>
      </c>
      <c r="R16" s="9"/>
      <c r="S16" s="9"/>
      <c r="T16" s="9"/>
      <c r="U16" s="9"/>
    </row>
    <row r="17" spans="1:21" ht="12.25" customHeight="1" x14ac:dyDescent="0.2">
      <c r="A17" s="7" t="s">
        <v>31</v>
      </c>
      <c r="B17" s="8">
        <v>215127</v>
      </c>
      <c r="C17" s="8">
        <v>110474</v>
      </c>
      <c r="D17" s="8">
        <v>123267</v>
      </c>
      <c r="E17" s="8">
        <v>119655</v>
      </c>
      <c r="F17" s="8">
        <v>129553</v>
      </c>
      <c r="G17" s="8">
        <v>101810</v>
      </c>
      <c r="K17" t="s">
        <v>32</v>
      </c>
      <c r="L17" s="6">
        <v>203696</v>
      </c>
      <c r="M17">
        <v>267128</v>
      </c>
      <c r="N17">
        <v>242727</v>
      </c>
      <c r="O17">
        <v>271908</v>
      </c>
      <c r="P17">
        <v>225896</v>
      </c>
      <c r="R17" s="9"/>
      <c r="S17" s="9"/>
      <c r="T17" s="9"/>
      <c r="U17" s="9"/>
    </row>
    <row r="18" spans="1:21" ht="12.25" customHeight="1" x14ac:dyDescent="0.2">
      <c r="A18" s="7" t="s">
        <v>33</v>
      </c>
      <c r="B18" s="8">
        <v>95744</v>
      </c>
      <c r="C18" s="8">
        <v>33364</v>
      </c>
      <c r="D18" s="8">
        <v>37979</v>
      </c>
      <c r="E18" s="8">
        <v>37580</v>
      </c>
      <c r="F18" s="8">
        <v>40777</v>
      </c>
      <c r="G18" s="8">
        <v>32322</v>
      </c>
      <c r="K18" t="s">
        <v>34</v>
      </c>
      <c r="L18" s="6">
        <v>228757</v>
      </c>
      <c r="M18">
        <v>296202</v>
      </c>
      <c r="N18">
        <v>276104</v>
      </c>
      <c r="O18">
        <v>311652</v>
      </c>
      <c r="P18">
        <v>271550</v>
      </c>
      <c r="R18" s="9"/>
      <c r="S18" s="9"/>
      <c r="T18" s="9"/>
      <c r="U18" s="9"/>
    </row>
    <row r="19" spans="1:21" ht="12.25" customHeight="1" x14ac:dyDescent="0.2">
      <c r="A19" s="10" t="s">
        <v>35</v>
      </c>
      <c r="B19" s="8">
        <f t="shared" ref="B19:G19" si="0">SUM(B15:B18)</f>
        <v>770690</v>
      </c>
      <c r="C19" s="8">
        <f t="shared" si="0"/>
        <v>364472</v>
      </c>
      <c r="D19" s="8">
        <f t="shared" si="0"/>
        <v>439732</v>
      </c>
      <c r="E19" s="8">
        <f t="shared" si="0"/>
        <v>438200</v>
      </c>
      <c r="F19" s="8">
        <f t="shared" si="0"/>
        <v>463747</v>
      </c>
      <c r="G19" s="8">
        <f t="shared" si="0"/>
        <v>456397</v>
      </c>
      <c r="K19" t="s">
        <v>36</v>
      </c>
      <c r="L19" s="6">
        <v>364472</v>
      </c>
      <c r="M19">
        <v>437546</v>
      </c>
      <c r="N19">
        <v>438200</v>
      </c>
      <c r="O19">
        <v>463747</v>
      </c>
      <c r="P19">
        <v>456397</v>
      </c>
      <c r="R19" s="9"/>
      <c r="S19" s="9"/>
      <c r="T19" s="9"/>
      <c r="U19" s="9"/>
    </row>
    <row r="20" spans="1:21" ht="12.25" customHeight="1" x14ac:dyDescent="0.2">
      <c r="C20">
        <f>(C19*100)/770690</f>
        <v>47.291647744229195</v>
      </c>
      <c r="D20">
        <f>(D19*100)/770690</f>
        <v>57.056923017036681</v>
      </c>
      <c r="E20">
        <f>(E19*100)/770690</f>
        <v>56.85814010821472</v>
      </c>
      <c r="F20">
        <f>(F19*100)/770690</f>
        <v>60.172961891292218</v>
      </c>
      <c r="G20">
        <f>(G19*100)/770690</f>
        <v>59.21927104283175</v>
      </c>
    </row>
    <row r="21" spans="1:21" ht="12.25" customHeight="1" x14ac:dyDescent="0.2"/>
    <row r="22" spans="1:21" ht="12.25" customHeight="1" x14ac:dyDescent="0.2"/>
    <row r="23" spans="1:21" ht="12.25" customHeight="1" x14ac:dyDescent="0.2"/>
    <row r="24" spans="1:21" ht="13" customHeight="1" x14ac:dyDescent="0.2">
      <c r="A24" s="1" t="s">
        <v>18</v>
      </c>
      <c r="B24" s="1"/>
      <c r="C24" s="1"/>
      <c r="D24" s="1"/>
      <c r="E24" s="1"/>
      <c r="F24" s="1"/>
      <c r="G24" s="1"/>
      <c r="H24" s="1"/>
    </row>
    <row r="25" spans="1:21" ht="12.75" customHeight="1" x14ac:dyDescent="0.2">
      <c r="A25" s="1"/>
      <c r="B25" s="1"/>
      <c r="C25" s="1" t="s">
        <v>37</v>
      </c>
      <c r="D25" s="1"/>
      <c r="E25" s="1"/>
      <c r="F25" s="1"/>
      <c r="G25" s="1"/>
      <c r="H25" s="1"/>
    </row>
    <row r="26" spans="1:21" ht="12.75" customHeight="1" x14ac:dyDescent="0.2">
      <c r="A26" s="1"/>
      <c r="B26" s="1"/>
      <c r="C26" s="1" t="s">
        <v>38</v>
      </c>
      <c r="D26" s="1"/>
      <c r="E26" s="1"/>
      <c r="F26" s="1"/>
      <c r="G26" s="1"/>
      <c r="H26" s="1"/>
    </row>
    <row r="27" spans="1:21" ht="13" customHeight="1" x14ac:dyDescent="0.2">
      <c r="A27" s="3" t="s">
        <v>25</v>
      </c>
      <c r="B27" s="3" t="s">
        <v>26</v>
      </c>
      <c r="C27" s="11">
        <v>1</v>
      </c>
      <c r="D27" s="12" t="s">
        <v>39</v>
      </c>
      <c r="E27" s="12" t="s">
        <v>40</v>
      </c>
      <c r="F27" s="12" t="s">
        <v>41</v>
      </c>
      <c r="G27" s="12" t="s">
        <v>42</v>
      </c>
      <c r="H27" s="12" t="s">
        <v>43</v>
      </c>
    </row>
    <row r="28" spans="1:21" ht="12.25" customHeight="1" x14ac:dyDescent="0.2">
      <c r="A28" s="7" t="s">
        <v>27</v>
      </c>
      <c r="B28" s="8">
        <v>239851</v>
      </c>
      <c r="C28" s="13">
        <v>2920</v>
      </c>
      <c r="D28" s="13">
        <v>34722</v>
      </c>
      <c r="E28" s="13">
        <v>49115</v>
      </c>
      <c r="F28" s="13">
        <v>60393</v>
      </c>
      <c r="G28" s="13">
        <v>70128</v>
      </c>
      <c r="H28" s="13">
        <v>112019</v>
      </c>
    </row>
    <row r="29" spans="1:21" ht="12.25" customHeight="1" x14ac:dyDescent="0.2">
      <c r="A29" s="7" t="s">
        <v>29</v>
      </c>
      <c r="B29" s="8">
        <v>219968</v>
      </c>
      <c r="C29" s="13">
        <v>2409</v>
      </c>
      <c r="D29" s="13">
        <v>31642</v>
      </c>
      <c r="E29" s="13">
        <v>45833</v>
      </c>
      <c r="F29" s="13">
        <v>57558</v>
      </c>
      <c r="G29" s="13">
        <v>67555</v>
      </c>
      <c r="H29" s="13">
        <v>108615</v>
      </c>
    </row>
    <row r="30" spans="1:21" ht="12.25" customHeight="1" x14ac:dyDescent="0.2">
      <c r="A30" s="7" t="s">
        <v>31</v>
      </c>
      <c r="B30" s="8">
        <v>215127</v>
      </c>
      <c r="C30" s="13">
        <v>5372</v>
      </c>
      <c r="D30" s="13">
        <v>52211</v>
      </c>
      <c r="E30" s="13">
        <v>60142</v>
      </c>
      <c r="F30" s="13">
        <v>65855</v>
      </c>
      <c r="G30" s="13">
        <v>69971</v>
      </c>
      <c r="H30" s="13">
        <v>110474</v>
      </c>
    </row>
    <row r="31" spans="1:21" ht="12.25" customHeight="1" x14ac:dyDescent="0.2">
      <c r="A31" s="7" t="s">
        <v>33</v>
      </c>
      <c r="B31" s="8">
        <v>95744</v>
      </c>
      <c r="C31" s="13">
        <v>1656</v>
      </c>
      <c r="D31" s="13">
        <v>15216</v>
      </c>
      <c r="E31" s="13">
        <v>18048</v>
      </c>
      <c r="F31" s="13">
        <v>19890</v>
      </c>
      <c r="G31" s="13">
        <v>21103</v>
      </c>
      <c r="H31" s="13">
        <v>33364</v>
      </c>
    </row>
    <row r="32" spans="1:21" ht="12.25" customHeight="1" x14ac:dyDescent="0.2">
      <c r="A32" s="10" t="s">
        <v>35</v>
      </c>
      <c r="B32" s="14">
        <f t="shared" ref="B32:H32" si="1">SUM(B28:B31)</f>
        <v>770690</v>
      </c>
      <c r="C32" s="15">
        <f t="shared" si="1"/>
        <v>12357</v>
      </c>
      <c r="D32" s="15">
        <f t="shared" si="1"/>
        <v>133791</v>
      </c>
      <c r="E32" s="15">
        <f t="shared" si="1"/>
        <v>173138</v>
      </c>
      <c r="F32" s="15">
        <f t="shared" si="1"/>
        <v>203696</v>
      </c>
      <c r="G32" s="15">
        <f t="shared" si="1"/>
        <v>228757</v>
      </c>
      <c r="H32" s="15">
        <f t="shared" si="1"/>
        <v>364472</v>
      </c>
    </row>
    <row r="33" spans="1:8" x14ac:dyDescent="0.2">
      <c r="B33" s="16" t="s">
        <v>44</v>
      </c>
      <c r="C33" s="16">
        <f t="shared" ref="C33:H33" si="2">(C32*100)/770690</f>
        <v>1.6033684101259911</v>
      </c>
      <c r="D33" s="16">
        <f t="shared" si="2"/>
        <v>17.359898272976164</v>
      </c>
      <c r="E33" s="16">
        <f t="shared" si="2"/>
        <v>22.465323281734548</v>
      </c>
      <c r="F33" s="16">
        <f t="shared" si="2"/>
        <v>26.430341641905304</v>
      </c>
      <c r="G33" s="16">
        <f t="shared" si="2"/>
        <v>29.682103050513177</v>
      </c>
      <c r="H33" s="16">
        <f t="shared" si="2"/>
        <v>47.291647744229195</v>
      </c>
    </row>
    <row r="35" spans="1:8" x14ac:dyDescent="0.2">
      <c r="C35" s="1" t="s">
        <v>45</v>
      </c>
      <c r="D35" s="17"/>
    </row>
    <row r="36" spans="1:8" x14ac:dyDescent="0.2">
      <c r="A36" s="3" t="s">
        <v>25</v>
      </c>
      <c r="B36" s="3" t="s">
        <v>26</v>
      </c>
      <c r="C36" s="11">
        <v>1</v>
      </c>
      <c r="D36" s="12" t="s">
        <v>39</v>
      </c>
      <c r="E36" s="12" t="s">
        <v>40</v>
      </c>
      <c r="F36" s="12" t="s">
        <v>41</v>
      </c>
      <c r="G36" s="12" t="s">
        <v>42</v>
      </c>
      <c r="H36" s="12" t="s">
        <v>43</v>
      </c>
    </row>
    <row r="37" spans="1:8" x14ac:dyDescent="0.2">
      <c r="A37" s="7" t="s">
        <v>27</v>
      </c>
      <c r="B37" s="8">
        <v>239851</v>
      </c>
      <c r="C37" s="5">
        <v>5096</v>
      </c>
      <c r="D37" s="5">
        <v>55898</v>
      </c>
      <c r="E37" s="5">
        <v>74322</v>
      </c>
      <c r="F37" s="5">
        <v>87273</v>
      </c>
      <c r="G37" s="5">
        <v>97712</v>
      </c>
      <c r="H37" s="5">
        <v>138150</v>
      </c>
    </row>
    <row r="38" spans="1:8" x14ac:dyDescent="0.2">
      <c r="A38" s="7" t="s">
        <v>29</v>
      </c>
      <c r="B38" s="8">
        <v>219968</v>
      </c>
      <c r="C38" s="5">
        <v>4271</v>
      </c>
      <c r="D38" s="5">
        <v>51874</v>
      </c>
      <c r="E38" s="5">
        <v>70943</v>
      </c>
      <c r="F38" s="5">
        <v>84429</v>
      </c>
      <c r="G38" s="5">
        <v>95221</v>
      </c>
      <c r="H38" s="5">
        <v>138150</v>
      </c>
    </row>
    <row r="39" spans="1:8" x14ac:dyDescent="0.2">
      <c r="A39" s="7" t="s">
        <v>31</v>
      </c>
      <c r="B39" s="8">
        <v>215127</v>
      </c>
      <c r="C39" s="5">
        <v>8938</v>
      </c>
      <c r="D39" s="5">
        <v>58305</v>
      </c>
      <c r="E39" s="5">
        <v>66876</v>
      </c>
      <c r="F39" s="5">
        <v>73408</v>
      </c>
      <c r="G39" s="5">
        <v>79406</v>
      </c>
      <c r="H39" s="5">
        <v>123267</v>
      </c>
    </row>
    <row r="40" spans="1:8" x14ac:dyDescent="0.2">
      <c r="A40" s="7" t="s">
        <v>33</v>
      </c>
      <c r="B40" s="8">
        <v>95744</v>
      </c>
      <c r="C40" s="5">
        <v>2663</v>
      </c>
      <c r="D40" s="5">
        <v>17031</v>
      </c>
      <c r="E40" s="5">
        <v>19884</v>
      </c>
      <c r="F40" s="5">
        <v>22018</v>
      </c>
      <c r="G40" s="5">
        <v>23863</v>
      </c>
      <c r="H40" s="5">
        <v>37979</v>
      </c>
    </row>
    <row r="41" spans="1:8" x14ac:dyDescent="0.2">
      <c r="A41" s="10" t="s">
        <v>35</v>
      </c>
      <c r="B41" s="14">
        <f t="shared" ref="B41:H41" si="3">SUM(B37:B40)</f>
        <v>770690</v>
      </c>
      <c r="C41" s="18">
        <f t="shared" si="3"/>
        <v>20968</v>
      </c>
      <c r="D41" s="18">
        <f t="shared" si="3"/>
        <v>183108</v>
      </c>
      <c r="E41" s="18">
        <f t="shared" si="3"/>
        <v>232025</v>
      </c>
      <c r="F41" s="18">
        <f t="shared" si="3"/>
        <v>267128</v>
      </c>
      <c r="G41" s="18">
        <f t="shared" si="3"/>
        <v>296202</v>
      </c>
      <c r="H41" s="18">
        <f t="shared" si="3"/>
        <v>437546</v>
      </c>
    </row>
    <row r="42" spans="1:8" x14ac:dyDescent="0.2">
      <c r="B42" s="16" t="s">
        <v>44</v>
      </c>
      <c r="C42" s="16">
        <f t="shared" ref="C42:H42" si="4">(C41*100)/770690</f>
        <v>2.7206788721794757</v>
      </c>
      <c r="D42" s="16">
        <f t="shared" si="4"/>
        <v>23.758969235360521</v>
      </c>
      <c r="E42" s="16">
        <f t="shared" si="4"/>
        <v>30.10613865497152</v>
      </c>
      <c r="F42" s="16">
        <f t="shared" si="4"/>
        <v>34.660888294904566</v>
      </c>
      <c r="G42" s="16">
        <f t="shared" si="4"/>
        <v>38.433351931386163</v>
      </c>
      <c r="H42" s="16">
        <f t="shared" si="4"/>
        <v>56.773281085780276</v>
      </c>
    </row>
    <row r="45" spans="1:8" x14ac:dyDescent="0.2">
      <c r="C45" s="1" t="s">
        <v>46</v>
      </c>
      <c r="D45" s="17"/>
    </row>
    <row r="46" spans="1:8" x14ac:dyDescent="0.2">
      <c r="A46" s="3" t="s">
        <v>25</v>
      </c>
      <c r="B46" s="3" t="s">
        <v>26</v>
      </c>
      <c r="C46" s="11">
        <v>1</v>
      </c>
      <c r="D46" s="12" t="s">
        <v>39</v>
      </c>
      <c r="E46" s="12" t="s">
        <v>40</v>
      </c>
      <c r="F46" s="12" t="s">
        <v>41</v>
      </c>
      <c r="G46" s="12" t="s">
        <v>42</v>
      </c>
      <c r="H46" s="12" t="s">
        <v>43</v>
      </c>
    </row>
    <row r="47" spans="1:8" x14ac:dyDescent="0.2">
      <c r="A47" s="7" t="s">
        <v>27</v>
      </c>
      <c r="B47" s="8">
        <v>239851</v>
      </c>
      <c r="C47" s="5">
        <v>1493</v>
      </c>
      <c r="D47" s="5">
        <v>41995</v>
      </c>
      <c r="E47" s="5">
        <v>63299</v>
      </c>
      <c r="F47" s="5">
        <v>79210</v>
      </c>
      <c r="G47" s="5">
        <v>92329</v>
      </c>
      <c r="H47" s="5">
        <v>143438</v>
      </c>
    </row>
    <row r="48" spans="1:8" x14ac:dyDescent="0.2">
      <c r="A48" s="7" t="s">
        <v>29</v>
      </c>
      <c r="B48" s="8">
        <v>219968</v>
      </c>
      <c r="C48" s="5">
        <v>1307</v>
      </c>
      <c r="D48" s="5">
        <v>38467</v>
      </c>
      <c r="E48" s="5">
        <v>59909</v>
      </c>
      <c r="F48" s="5">
        <v>75644</v>
      </c>
      <c r="G48" s="5">
        <v>88682</v>
      </c>
      <c r="H48" s="5">
        <v>137527</v>
      </c>
    </row>
    <row r="49" spans="1:8" x14ac:dyDescent="0.2">
      <c r="A49" s="7" t="s">
        <v>31</v>
      </c>
      <c r="B49" s="8">
        <v>215127</v>
      </c>
      <c r="C49" s="5">
        <v>1814</v>
      </c>
      <c r="D49" s="5">
        <v>50887</v>
      </c>
      <c r="E49" s="5">
        <v>60263</v>
      </c>
      <c r="F49" s="5">
        <v>67513</v>
      </c>
      <c r="G49" s="5">
        <v>72797</v>
      </c>
      <c r="H49" s="5">
        <v>119655</v>
      </c>
    </row>
    <row r="50" spans="1:8" x14ac:dyDescent="0.2">
      <c r="A50" s="7" t="s">
        <v>33</v>
      </c>
      <c r="B50" s="8">
        <v>95744</v>
      </c>
      <c r="C50" s="5">
        <v>559</v>
      </c>
      <c r="D50" s="5">
        <v>14639</v>
      </c>
      <c r="E50" s="5">
        <v>18012</v>
      </c>
      <c r="F50" s="5">
        <v>20360</v>
      </c>
      <c r="G50" s="5">
        <v>22296</v>
      </c>
      <c r="H50" s="5">
        <v>37580</v>
      </c>
    </row>
    <row r="51" spans="1:8" x14ac:dyDescent="0.2">
      <c r="A51" s="10" t="s">
        <v>35</v>
      </c>
      <c r="B51" s="14">
        <f t="shared" ref="B51:H51" si="5">SUM(B47:B50)</f>
        <v>770690</v>
      </c>
      <c r="C51" s="18">
        <f t="shared" si="5"/>
        <v>5173</v>
      </c>
      <c r="D51" s="18">
        <f t="shared" si="5"/>
        <v>145988</v>
      </c>
      <c r="E51" s="18">
        <f t="shared" si="5"/>
        <v>201483</v>
      </c>
      <c r="F51" s="18">
        <f t="shared" si="5"/>
        <v>242727</v>
      </c>
      <c r="G51" s="18">
        <f t="shared" si="5"/>
        <v>276104</v>
      </c>
      <c r="H51" s="18">
        <f t="shared" si="5"/>
        <v>438200</v>
      </c>
    </row>
    <row r="52" spans="1:8" x14ac:dyDescent="0.2">
      <c r="B52" s="16" t="s">
        <v>44</v>
      </c>
      <c r="C52" s="16">
        <f t="shared" ref="C52:H52" si="6">(C51*100)/770690</f>
        <v>0.67121670191646443</v>
      </c>
      <c r="D52" s="16">
        <f t="shared" si="6"/>
        <v>18.942506065992813</v>
      </c>
      <c r="E52" s="16">
        <f t="shared" si="6"/>
        <v>26.143196356511698</v>
      </c>
      <c r="F52" s="16">
        <f t="shared" si="6"/>
        <v>31.494764431872738</v>
      </c>
      <c r="G52" s="16">
        <f t="shared" si="6"/>
        <v>35.825558914738743</v>
      </c>
      <c r="H52" s="16">
        <f t="shared" si="6"/>
        <v>56.85814010821472</v>
      </c>
    </row>
    <row r="55" spans="1:8" x14ac:dyDescent="0.2">
      <c r="C55" s="1" t="s">
        <v>47</v>
      </c>
      <c r="D55" s="17"/>
    </row>
    <row r="56" spans="1:8" x14ac:dyDescent="0.2">
      <c r="A56" s="3" t="s">
        <v>25</v>
      </c>
      <c r="B56" s="3" t="s">
        <v>26</v>
      </c>
      <c r="C56" s="11">
        <v>1</v>
      </c>
      <c r="D56" s="12" t="s">
        <v>39</v>
      </c>
      <c r="E56" s="12" t="s">
        <v>40</v>
      </c>
      <c r="F56" s="12" t="s">
        <v>41</v>
      </c>
      <c r="G56" s="12" t="s">
        <v>42</v>
      </c>
      <c r="H56" s="12" t="s">
        <v>43</v>
      </c>
    </row>
    <row r="57" spans="1:8" x14ac:dyDescent="0.2">
      <c r="A57" s="7" t="s">
        <v>27</v>
      </c>
      <c r="B57" s="8">
        <v>239851</v>
      </c>
      <c r="C57" s="5">
        <v>1312</v>
      </c>
      <c r="D57" s="5">
        <v>43693</v>
      </c>
      <c r="E57" s="5">
        <v>70175</v>
      </c>
      <c r="F57" s="5">
        <v>87179</v>
      </c>
      <c r="G57" s="5">
        <v>100107</v>
      </c>
      <c r="H57" s="5">
        <v>148139</v>
      </c>
    </row>
    <row r="58" spans="1:8" x14ac:dyDescent="0.2">
      <c r="A58" s="7" t="s">
        <v>29</v>
      </c>
      <c r="B58" s="8">
        <v>219968</v>
      </c>
      <c r="C58" s="5">
        <v>1058</v>
      </c>
      <c r="D58" s="5">
        <v>39593</v>
      </c>
      <c r="E58" s="5">
        <v>67162</v>
      </c>
      <c r="F58" s="5">
        <v>84617</v>
      </c>
      <c r="G58" s="5">
        <v>97645</v>
      </c>
      <c r="H58" s="5">
        <v>145278</v>
      </c>
    </row>
    <row r="59" spans="1:8" x14ac:dyDescent="0.2">
      <c r="A59" s="7" t="s">
        <v>31</v>
      </c>
      <c r="B59" s="8">
        <v>215127</v>
      </c>
      <c r="C59" s="5">
        <v>1877</v>
      </c>
      <c r="D59" s="5">
        <v>51822</v>
      </c>
      <c r="E59" s="5">
        <v>64770</v>
      </c>
      <c r="F59" s="5">
        <v>76919</v>
      </c>
      <c r="G59" s="5">
        <v>87250</v>
      </c>
      <c r="H59" s="5">
        <v>129553</v>
      </c>
    </row>
    <row r="60" spans="1:8" x14ac:dyDescent="0.2">
      <c r="A60" s="7" t="s">
        <v>33</v>
      </c>
      <c r="B60" s="8">
        <v>95744</v>
      </c>
      <c r="C60" s="5">
        <v>564</v>
      </c>
      <c r="D60" s="5">
        <v>14776</v>
      </c>
      <c r="E60" s="5">
        <v>19115</v>
      </c>
      <c r="F60" s="5">
        <v>23193</v>
      </c>
      <c r="G60" s="5">
        <v>26650</v>
      </c>
      <c r="H60" s="5">
        <v>40777</v>
      </c>
    </row>
    <row r="61" spans="1:8" x14ac:dyDescent="0.2">
      <c r="A61" s="10" t="s">
        <v>35</v>
      </c>
      <c r="B61" s="14">
        <f t="shared" ref="B61:H61" si="7">SUM(B57:B60)</f>
        <v>770690</v>
      </c>
      <c r="C61" s="18">
        <f t="shared" si="7"/>
        <v>4811</v>
      </c>
      <c r="D61" s="18">
        <f t="shared" si="7"/>
        <v>149884</v>
      </c>
      <c r="E61" s="18">
        <f t="shared" si="7"/>
        <v>221222</v>
      </c>
      <c r="F61" s="18">
        <f t="shared" si="7"/>
        <v>271908</v>
      </c>
      <c r="G61" s="18">
        <f t="shared" si="7"/>
        <v>311652</v>
      </c>
      <c r="H61" s="18">
        <f t="shared" si="7"/>
        <v>463747</v>
      </c>
    </row>
    <row r="62" spans="1:8" x14ac:dyDescent="0.2">
      <c r="B62" s="16" t="s">
        <v>44</v>
      </c>
      <c r="C62" s="16">
        <f t="shared" ref="C62:H62" si="8">(C61*100)/770690</f>
        <v>0.62424580570657462</v>
      </c>
      <c r="D62" s="16">
        <f t="shared" si="8"/>
        <v>19.448027092605329</v>
      </c>
      <c r="E62" s="16">
        <f t="shared" si="8"/>
        <v>28.704407738520029</v>
      </c>
      <c r="F62" s="16">
        <f t="shared" si="8"/>
        <v>35.281111731046202</v>
      </c>
      <c r="G62" s="16">
        <f t="shared" si="8"/>
        <v>40.438049021007153</v>
      </c>
      <c r="H62" s="16">
        <f t="shared" si="8"/>
        <v>60.172961891292218</v>
      </c>
    </row>
    <row r="65" spans="1:8" x14ac:dyDescent="0.2">
      <c r="C65" s="1" t="s">
        <v>48</v>
      </c>
      <c r="D65" s="17"/>
    </row>
    <row r="66" spans="1:8" x14ac:dyDescent="0.2">
      <c r="A66" s="3" t="s">
        <v>25</v>
      </c>
      <c r="B66" s="3" t="s">
        <v>26</v>
      </c>
      <c r="C66" s="11">
        <v>1</v>
      </c>
      <c r="D66" s="12" t="s">
        <v>39</v>
      </c>
      <c r="E66" s="12" t="s">
        <v>40</v>
      </c>
      <c r="F66" s="12" t="s">
        <v>41</v>
      </c>
      <c r="G66" s="12" t="s">
        <v>42</v>
      </c>
      <c r="H66" s="12" t="s">
        <v>43</v>
      </c>
    </row>
    <row r="67" spans="1:8" x14ac:dyDescent="0.2">
      <c r="A67" s="7" t="s">
        <v>27</v>
      </c>
      <c r="B67" s="8">
        <v>239851</v>
      </c>
      <c r="C67" s="5">
        <v>892</v>
      </c>
      <c r="D67" s="5">
        <v>53120</v>
      </c>
      <c r="E67" s="5">
        <v>76900</v>
      </c>
      <c r="F67" s="5">
        <v>95270</v>
      </c>
      <c r="G67" s="5">
        <v>112258</v>
      </c>
      <c r="H67" s="5">
        <v>166804</v>
      </c>
    </row>
    <row r="68" spans="1:8" x14ac:dyDescent="0.2">
      <c r="A68" s="7" t="s">
        <v>29</v>
      </c>
      <c r="B68" s="8">
        <v>219968</v>
      </c>
      <c r="C68" s="5">
        <v>757</v>
      </c>
      <c r="D68" s="5">
        <v>48687</v>
      </c>
      <c r="E68" s="5">
        <v>70707</v>
      </c>
      <c r="F68" s="5">
        <v>87617</v>
      </c>
      <c r="G68" s="5">
        <v>103515</v>
      </c>
      <c r="H68" s="5">
        <v>155461</v>
      </c>
    </row>
    <row r="69" spans="1:8" x14ac:dyDescent="0.2">
      <c r="A69" s="7" t="s">
        <v>31</v>
      </c>
      <c r="B69" s="8">
        <v>215127</v>
      </c>
      <c r="C69" s="5">
        <v>5027</v>
      </c>
      <c r="D69" s="5">
        <v>20852</v>
      </c>
      <c r="E69" s="5">
        <v>26765</v>
      </c>
      <c r="F69" s="5">
        <v>32979</v>
      </c>
      <c r="G69" s="5">
        <v>42626</v>
      </c>
      <c r="H69" s="5">
        <v>101810</v>
      </c>
    </row>
    <row r="70" spans="1:8" x14ac:dyDescent="0.2">
      <c r="A70" s="7" t="s">
        <v>33</v>
      </c>
      <c r="B70" s="8">
        <v>95744</v>
      </c>
      <c r="C70" s="5">
        <v>1514</v>
      </c>
      <c r="D70" s="5">
        <v>6382</v>
      </c>
      <c r="E70" s="5">
        <v>8321</v>
      </c>
      <c r="F70" s="5">
        <v>10030</v>
      </c>
      <c r="G70" s="5">
        <v>13151</v>
      </c>
      <c r="H70" s="5">
        <v>32322</v>
      </c>
    </row>
    <row r="71" spans="1:8" x14ac:dyDescent="0.2">
      <c r="A71" s="10" t="s">
        <v>35</v>
      </c>
      <c r="B71" s="14">
        <f t="shared" ref="B71:H71" si="9">SUM(B67:B70)</f>
        <v>770690</v>
      </c>
      <c r="C71" s="18">
        <f t="shared" si="9"/>
        <v>8190</v>
      </c>
      <c r="D71" s="18">
        <f t="shared" si="9"/>
        <v>129041</v>
      </c>
      <c r="E71" s="18">
        <f t="shared" si="9"/>
        <v>182693</v>
      </c>
      <c r="F71" s="18">
        <f t="shared" si="9"/>
        <v>225896</v>
      </c>
      <c r="G71" s="18">
        <f t="shared" si="9"/>
        <v>271550</v>
      </c>
      <c r="H71" s="18">
        <f t="shared" si="9"/>
        <v>456397</v>
      </c>
    </row>
    <row r="72" spans="1:8" x14ac:dyDescent="0.2">
      <c r="B72" s="16" t="s">
        <v>44</v>
      </c>
      <c r="C72" s="16">
        <f t="shared" ref="C72:H72" si="10">(C71*100)/770690</f>
        <v>1.0626840882845243</v>
      </c>
      <c r="D72" s="16">
        <f t="shared" si="10"/>
        <v>16.743567452542528</v>
      </c>
      <c r="E72" s="16">
        <f t="shared" si="10"/>
        <v>23.705121384733161</v>
      </c>
      <c r="F72" s="16">
        <f t="shared" si="10"/>
        <v>29.310877265826726</v>
      </c>
      <c r="G72" s="16">
        <f t="shared" si="10"/>
        <v>35.234659850264052</v>
      </c>
      <c r="H72" s="16">
        <f t="shared" si="10"/>
        <v>59.21927104283175</v>
      </c>
    </row>
    <row r="74" spans="1:8" x14ac:dyDescent="0.2">
      <c r="B74" s="1" t="s">
        <v>49</v>
      </c>
      <c r="C74" s="1"/>
    </row>
    <row r="75" spans="1:8" x14ac:dyDescent="0.2">
      <c r="A75" s="3" t="s">
        <v>50</v>
      </c>
      <c r="B75" s="3" t="s">
        <v>26</v>
      </c>
      <c r="C75" s="11">
        <v>1</v>
      </c>
      <c r="D75" s="12" t="s">
        <v>39</v>
      </c>
      <c r="E75" s="12" t="s">
        <v>40</v>
      </c>
      <c r="F75" s="12" t="s">
        <v>41</v>
      </c>
      <c r="G75" s="12" t="s">
        <v>42</v>
      </c>
      <c r="H75" s="12" t="s">
        <v>43</v>
      </c>
    </row>
    <row r="76" spans="1:8" x14ac:dyDescent="0.2">
      <c r="A76" s="7" t="s">
        <v>51</v>
      </c>
      <c r="B76" s="8">
        <v>277640</v>
      </c>
      <c r="C76" s="5">
        <v>1205</v>
      </c>
      <c r="D76" s="5">
        <v>26002</v>
      </c>
      <c r="E76" s="5">
        <v>39922</v>
      </c>
      <c r="F76" s="5">
        <v>49478</v>
      </c>
      <c r="G76" s="5">
        <v>59031</v>
      </c>
      <c r="H76" s="5">
        <v>210774</v>
      </c>
    </row>
    <row r="77" spans="1:8" x14ac:dyDescent="0.2">
      <c r="A77" s="7" t="s">
        <v>52</v>
      </c>
      <c r="B77" s="8">
        <v>218109</v>
      </c>
      <c r="C77" s="5">
        <v>753</v>
      </c>
      <c r="D77" s="5">
        <v>45209</v>
      </c>
      <c r="E77" s="5">
        <v>72435</v>
      </c>
      <c r="F77" s="5">
        <v>92049</v>
      </c>
      <c r="G77" s="5">
        <v>107964</v>
      </c>
      <c r="H77" s="5">
        <v>163833</v>
      </c>
    </row>
    <row r="78" spans="1:8" x14ac:dyDescent="0.2">
      <c r="A78" s="10" t="s">
        <v>35</v>
      </c>
      <c r="B78" s="14">
        <f t="shared" ref="B78:H78" si="11">SUM(B76:B77)</f>
        <v>495749</v>
      </c>
      <c r="C78" s="18">
        <f t="shared" si="11"/>
        <v>1958</v>
      </c>
      <c r="D78" s="18">
        <f t="shared" si="11"/>
        <v>71211</v>
      </c>
      <c r="E78" s="18">
        <f t="shared" si="11"/>
        <v>112357</v>
      </c>
      <c r="F78" s="18">
        <f t="shared" si="11"/>
        <v>141527</v>
      </c>
      <c r="G78" s="18">
        <f t="shared" si="11"/>
        <v>166995</v>
      </c>
      <c r="H78" s="18">
        <f t="shared" si="11"/>
        <v>374607</v>
      </c>
    </row>
    <row r="79" spans="1:8" x14ac:dyDescent="0.2">
      <c r="B79" s="16" t="s">
        <v>44</v>
      </c>
      <c r="C79" s="16">
        <f t="shared" ref="C79:H79" si="12">(C78*100)/495749</f>
        <v>0.39495793234076115</v>
      </c>
      <c r="D79" s="16">
        <f t="shared" si="12"/>
        <v>14.364325495361564</v>
      </c>
      <c r="E79" s="16">
        <f t="shared" si="12"/>
        <v>22.664090093979009</v>
      </c>
      <c r="F79" s="16">
        <f t="shared" si="12"/>
        <v>28.548116082937131</v>
      </c>
      <c r="G79" s="16">
        <f t="shared" si="12"/>
        <v>33.685393213097754</v>
      </c>
      <c r="H79" s="16">
        <f t="shared" si="12"/>
        <v>75.563843799987495</v>
      </c>
    </row>
    <row r="81" spans="1:8" x14ac:dyDescent="0.2">
      <c r="B81" s="1" t="s">
        <v>53</v>
      </c>
      <c r="C81" s="1"/>
    </row>
    <row r="82" spans="1:8" x14ac:dyDescent="0.2">
      <c r="A82" s="3" t="s">
        <v>50</v>
      </c>
      <c r="B82" s="3" t="s">
        <v>26</v>
      </c>
      <c r="C82" s="11">
        <v>1</v>
      </c>
      <c r="D82" s="12" t="s">
        <v>39</v>
      </c>
      <c r="E82" s="12" t="s">
        <v>40</v>
      </c>
      <c r="F82" s="12" t="s">
        <v>41</v>
      </c>
      <c r="G82" s="12" t="s">
        <v>42</v>
      </c>
      <c r="H82" s="12" t="s">
        <v>43</v>
      </c>
    </row>
    <row r="83" spans="1:8" x14ac:dyDescent="0.2">
      <c r="A83" s="7" t="s">
        <v>51</v>
      </c>
      <c r="B83" s="8">
        <v>475757</v>
      </c>
      <c r="C83" s="5">
        <v>3502</v>
      </c>
      <c r="D83" s="5">
        <v>40572</v>
      </c>
      <c r="E83" s="5">
        <v>79923</v>
      </c>
      <c r="F83" s="5">
        <v>107235</v>
      </c>
      <c r="G83" s="5">
        <v>136543</v>
      </c>
      <c r="H83" s="5">
        <v>353952</v>
      </c>
    </row>
    <row r="84" spans="1:8" x14ac:dyDescent="0.2">
      <c r="A84" s="7" t="s">
        <v>52</v>
      </c>
      <c r="B84" s="8">
        <v>508249</v>
      </c>
      <c r="C84" s="5">
        <v>717</v>
      </c>
      <c r="D84" s="5">
        <v>32953</v>
      </c>
      <c r="E84" s="5">
        <v>90828</v>
      </c>
      <c r="F84" s="5">
        <v>132338</v>
      </c>
      <c r="G84" s="5">
        <v>168854</v>
      </c>
      <c r="H84" s="5">
        <v>403730</v>
      </c>
    </row>
    <row r="85" spans="1:8" x14ac:dyDescent="0.2">
      <c r="A85" s="10" t="s">
        <v>35</v>
      </c>
      <c r="B85" s="14">
        <f t="shared" ref="B85:H85" si="13">SUM(B83:B84)</f>
        <v>984006</v>
      </c>
      <c r="C85" s="18">
        <f t="shared" si="13"/>
        <v>4219</v>
      </c>
      <c r="D85" s="18">
        <f t="shared" si="13"/>
        <v>73525</v>
      </c>
      <c r="E85" s="18">
        <f t="shared" si="13"/>
        <v>170751</v>
      </c>
      <c r="F85" s="18">
        <f t="shared" si="13"/>
        <v>239573</v>
      </c>
      <c r="G85" s="18">
        <f t="shared" si="13"/>
        <v>305397</v>
      </c>
      <c r="H85" s="18">
        <f t="shared" si="13"/>
        <v>757682</v>
      </c>
    </row>
    <row r="86" spans="1:8" x14ac:dyDescent="0.2">
      <c r="B86" s="16" t="s">
        <v>44</v>
      </c>
      <c r="C86" s="16">
        <f t="shared" ref="C86:H86" si="14">(C85*100)/984006</f>
        <v>0.42875754822633194</v>
      </c>
      <c r="D86" s="16">
        <f t="shared" si="14"/>
        <v>7.472007284508428</v>
      </c>
      <c r="E86" s="16">
        <f t="shared" si="14"/>
        <v>17.352638093670162</v>
      </c>
      <c r="F86" s="16">
        <f t="shared" si="14"/>
        <v>24.34670113800119</v>
      </c>
      <c r="G86" s="16">
        <f t="shared" si="14"/>
        <v>31.036091243346078</v>
      </c>
      <c r="H86" s="16">
        <f t="shared" si="14"/>
        <v>76.999733741460929</v>
      </c>
    </row>
    <row r="89" spans="1:8" x14ac:dyDescent="0.2">
      <c r="B89" s="1" t="s">
        <v>54</v>
      </c>
      <c r="C89" s="1"/>
    </row>
    <row r="90" spans="1:8" x14ac:dyDescent="0.2">
      <c r="A90" s="3" t="s">
        <v>50</v>
      </c>
      <c r="B90" s="3" t="s">
        <v>26</v>
      </c>
      <c r="C90" s="11">
        <v>1</v>
      </c>
      <c r="D90" s="12" t="s">
        <v>39</v>
      </c>
      <c r="E90" s="12" t="s">
        <v>40</v>
      </c>
      <c r="F90" s="12" t="s">
        <v>41</v>
      </c>
      <c r="G90" s="12" t="s">
        <v>42</v>
      </c>
      <c r="H90" s="12" t="s">
        <v>43</v>
      </c>
    </row>
    <row r="91" spans="1:8" x14ac:dyDescent="0.2">
      <c r="A91" s="7" t="s">
        <v>51</v>
      </c>
      <c r="B91" s="8">
        <v>277640</v>
      </c>
      <c r="C91" s="5">
        <v>73289</v>
      </c>
      <c r="D91" s="5">
        <v>217097</v>
      </c>
      <c r="E91" s="5">
        <v>241111</v>
      </c>
      <c r="F91" s="5">
        <v>253454</v>
      </c>
      <c r="G91" s="5">
        <v>260992</v>
      </c>
      <c r="H91" s="5">
        <v>276179</v>
      </c>
    </row>
    <row r="92" spans="1:8" x14ac:dyDescent="0.2">
      <c r="A92" s="7" t="s">
        <v>52</v>
      </c>
      <c r="B92" s="8">
        <v>218109</v>
      </c>
      <c r="C92" s="5">
        <v>7994</v>
      </c>
      <c r="D92" s="5">
        <v>86719</v>
      </c>
      <c r="E92" s="5">
        <v>133516</v>
      </c>
      <c r="F92" s="5">
        <v>159916</v>
      </c>
      <c r="G92" s="5">
        <v>175163</v>
      </c>
      <c r="H92" s="5">
        <v>210026</v>
      </c>
    </row>
    <row r="93" spans="1:8" x14ac:dyDescent="0.2">
      <c r="A93" s="10" t="s">
        <v>35</v>
      </c>
      <c r="B93" s="14">
        <f t="shared" ref="B93:H93" si="15">SUM(B91:B92)</f>
        <v>495749</v>
      </c>
      <c r="C93" s="18">
        <f t="shared" si="15"/>
        <v>81283</v>
      </c>
      <c r="D93" s="18">
        <f t="shared" si="15"/>
        <v>303816</v>
      </c>
      <c r="E93" s="18">
        <f t="shared" si="15"/>
        <v>374627</v>
      </c>
      <c r="F93" s="18">
        <f t="shared" si="15"/>
        <v>413370</v>
      </c>
      <c r="G93" s="18">
        <f t="shared" si="15"/>
        <v>436155</v>
      </c>
      <c r="H93" s="18">
        <f t="shared" si="15"/>
        <v>486205</v>
      </c>
    </row>
    <row r="94" spans="1:8" x14ac:dyDescent="0.2">
      <c r="B94" s="16" t="s">
        <v>44</v>
      </c>
      <c r="C94" s="16">
        <f t="shared" ref="C94:H94" si="16">(C93*100)/495749</f>
        <v>16.395998781641516</v>
      </c>
      <c r="D94" s="16">
        <f t="shared" si="16"/>
        <v>61.284238596547851</v>
      </c>
      <c r="E94" s="16">
        <f t="shared" si="16"/>
        <v>75.567878099602822</v>
      </c>
      <c r="F94" s="16">
        <f t="shared" si="16"/>
        <v>83.382921599438419</v>
      </c>
      <c r="G94" s="16">
        <f t="shared" si="16"/>
        <v>87.97899743620259</v>
      </c>
      <c r="H94" s="16">
        <f t="shared" si="16"/>
        <v>98.074832223564741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renesh bedre</dc:creator>
  <cp:lastModifiedBy>Microsoft Office User</cp:lastModifiedBy>
  <dcterms:created xsi:type="dcterms:W3CDTF">2015-02-24T19:02:05Z</dcterms:created>
  <dcterms:modified xsi:type="dcterms:W3CDTF">2015-12-16T20:02:57Z</dcterms:modified>
</cp:coreProperties>
</file>