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0" yWindow="0" windowWidth="25600" windowHeight="1488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3" i="1" l="1"/>
  <c r="W5" i="1"/>
  <c r="W6" i="1"/>
  <c r="W33" i="1"/>
  <c r="W37" i="1"/>
  <c r="W38" i="1"/>
  <c r="W39" i="1"/>
  <c r="W40" i="1"/>
  <c r="W8" i="1"/>
  <c r="W42" i="1"/>
  <c r="W14" i="1"/>
  <c r="W16" i="1"/>
  <c r="W17" i="1"/>
  <c r="W18" i="1"/>
  <c r="W46" i="1"/>
  <c r="W47" i="1"/>
  <c r="W48" i="1"/>
  <c r="W20" i="1"/>
  <c r="W49" i="1"/>
  <c r="W51" i="1"/>
  <c r="W26" i="1"/>
  <c r="W52" i="1"/>
  <c r="W53" i="1"/>
  <c r="W54" i="1"/>
  <c r="W29" i="1"/>
  <c r="W30" i="1"/>
  <c r="V3" i="1"/>
  <c r="V7" i="1"/>
  <c r="V49" i="1"/>
  <c r="V30" i="1"/>
  <c r="E51" i="1"/>
  <c r="E50" i="1"/>
  <c r="E49" i="1"/>
  <c r="E48" i="1"/>
  <c r="E47" i="1"/>
  <c r="E46" i="1"/>
  <c r="E45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44" i="1"/>
  <c r="E30" i="1"/>
  <c r="E23" i="1"/>
  <c r="E22" i="1"/>
  <c r="E20" i="1"/>
  <c r="E19" i="1"/>
  <c r="E18" i="1"/>
  <c r="E16" i="1"/>
  <c r="E14" i="1"/>
  <c r="E12" i="1"/>
  <c r="E11" i="1"/>
  <c r="E10" i="1"/>
  <c r="E9" i="1"/>
  <c r="E7" i="1"/>
  <c r="E6" i="1"/>
  <c r="E5" i="1"/>
  <c r="E4" i="1"/>
  <c r="E3" i="1"/>
  <c r="E2" i="1"/>
  <c r="E21" i="1"/>
  <c r="E17" i="1"/>
  <c r="E15" i="1"/>
  <c r="E13" i="1"/>
  <c r="E8" i="1"/>
</calcChain>
</file>

<file path=xl/sharedStrings.xml><?xml version="1.0" encoding="utf-8"?>
<sst xmlns="http://schemas.openxmlformats.org/spreadsheetml/2006/main" count="510" uniqueCount="138">
  <si>
    <t>Name</t>
  </si>
  <si>
    <t>Genomic scaffold</t>
  </si>
  <si>
    <t>Start</t>
  </si>
  <si>
    <t>End</t>
  </si>
  <si>
    <t>Gene length</t>
  </si>
  <si>
    <t>Direction</t>
  </si>
  <si>
    <t>Protein length</t>
  </si>
  <si>
    <t>Molecular mass (Da)</t>
  </si>
  <si>
    <t>Top BLAST Hit</t>
  </si>
  <si>
    <t>E-vaule</t>
  </si>
  <si>
    <t>Complete</t>
  </si>
  <si>
    <t>Ankyrin
repeats</t>
  </si>
  <si>
    <t>Latrotoxin CTD</t>
  </si>
  <si>
    <t>Functional Domains</t>
  </si>
  <si>
    <t>Venom TPM</t>
  </si>
  <si>
    <t>Silk TPM</t>
  </si>
  <si>
    <t>Ovary TPM</t>
  </si>
  <si>
    <t>Whole Female TPM</t>
  </si>
  <si>
    <t>Whole Male TPM</t>
  </si>
  <si>
    <t>Embryonic TPM (Stages 1-14)</t>
  </si>
  <si>
    <t>Postembryonic TPM</t>
  </si>
  <si>
    <t>Fold Change (Venom vs. Silk)</t>
  </si>
  <si>
    <t>Fold Change (Venom vs. Ovary)</t>
  </si>
  <si>
    <t>Venom Biased</t>
  </si>
  <si>
    <t>aug3.g17298</t>
  </si>
  <si>
    <t>Reverse</t>
  </si>
  <si>
    <t>≥583</t>
  </si>
  <si>
    <t xml:space="preserve"> hypothetical protein RirG_149440 [Rhizophagus irregularis DAOM           197198w]</t>
  </si>
  <si>
    <t>no</t>
  </si>
  <si>
    <t>≥ 3</t>
  </si>
  <si>
    <t>?</t>
  </si>
  <si>
    <t>-</t>
  </si>
  <si>
    <t>aug3.g20110</t>
  </si>
  <si>
    <t>≥759</t>
  </si>
  <si>
    <t>gi|4927186|gb|AAD33043.1| alpha-latrocrustotoxin precursor [Latrodectus tredecimguttatus]</t>
  </si>
  <si>
    <t>≥ 6</t>
  </si>
  <si>
    <t>transmembrane</t>
  </si>
  <si>
    <t>aug3.g22299</t>
  </si>
  <si>
    <t>Forward</t>
  </si>
  <si>
    <t>≥75</t>
  </si>
  <si>
    <t>gi|41017301|sp|Q25338.1|LITD_LATTR RecName: Full=Delta-latroinsectotoxin-Lt1a; Short=Delta-LIT-Lt1a; AltName: Full=Delta-latroinsectotoxin; Short=Delta-LIT; Flags: Precursor gi|1235978|emb|CAA63363.1| delta-latroinsectotoxin precursor [Latrodectus tredecimguttatus] gi|1589528|prf||2211313A delta-latroinsectotoxin</t>
  </si>
  <si>
    <t>≥ 0</t>
  </si>
  <si>
    <t>aug3.g24246</t>
  </si>
  <si>
    <t>≥507</t>
  </si>
  <si>
    <t xml:space="preserve"> RecName: Full=Delta-latroinsectotoxin-Lt1a; Short=Delta-LIT-Lt1a;           AltName: Full=Delta-latroinsectotoxin; Short=Delta-LIT;           Flags: Precursor emb|CAA63363.1| delta-latroinsectotoxin precursor [Latrodectus tredecimguttatus] prf||2211313A delta-latroinsectotoxin</t>
  </si>
  <si>
    <t xml:space="preserve"> e-122</t>
  </si>
  <si>
    <t>coiled-coil</t>
  </si>
  <si>
    <t>aug3.g25588</t>
  </si>
  <si>
    <t>≥751</t>
  </si>
  <si>
    <t xml:space="preserve"> delta-latroinsectotoxin</t>
  </si>
  <si>
    <t xml:space="preserve"> e-169</t>
  </si>
  <si>
    <t>coiled-coil (2)</t>
  </si>
  <si>
    <t>aug3.g10197</t>
  </si>
  <si>
    <t xml:space="preserve"> alpha-latrotoxin, partial [Latrodectus hasseltii]</t>
  </si>
  <si>
    <t>yes</t>
  </si>
  <si>
    <t>aug3.g11137</t>
  </si>
  <si>
    <t xml:space="preserve"> RecName: Full=Alpha-latrocrustotoxin-Lt1a; Short=Alpha-LCT-Lt1a;           AltName: Full=Alpha-latrocrustotoxin; Short=Alpha-LCT;           AltName: Full=Crusta1; Flags: Precursor</t>
  </si>
  <si>
    <t xml:space="preserve"> e-114</t>
  </si>
  <si>
    <t>transmembrane, coiled-coil</t>
  </si>
  <si>
    <t>aug3.g11789</t>
  </si>
  <si>
    <t xml:space="preserve"> e-117</t>
  </si>
  <si>
    <t>aug3.g11790</t>
  </si>
  <si>
    <t xml:space="preserve"> e-116</t>
  </si>
  <si>
    <t>aug3.g13018</t>
  </si>
  <si>
    <t xml:space="preserve"> RecName: Full=Alpha-latroinsectotoxin-Lt1a; Short=Alpha-LIT-Lt1a;            AltName: Full=Alpha-latroinsectotoxin; Short=Alpha-LIT;            Flags: Precursor emb|CAA78464.1| alpha-latroinsectotoxin precursor [Latrodectus tredecimguttatus]</t>
  </si>
  <si>
    <t>aug3.g14216</t>
  </si>
  <si>
    <t xml:space="preserve"> e-101</t>
  </si>
  <si>
    <t>aug3.g17299</t>
  </si>
  <si>
    <t xml:space="preserve"> RecName: Full=Alpha-latrocrustotoxin-Lt1a; Short=Alpha-LCT-Lt1a;            AltName: Full=Alpha-latrocrustotoxin; Short=Alpha-LCT;            AltName: Full=Crusta1; Flags: Precursor</t>
  </si>
  <si>
    <t xml:space="preserve"> e-162</t>
  </si>
  <si>
    <t>aug3.g18021</t>
  </si>
  <si>
    <t>aug3.g18022a*</t>
  </si>
  <si>
    <t xml:space="preserve"> RecName: Full=Delta-latroinsectotoxin-Lt1a; Short=Delta-LIT-Lt1a;            AltName: Full=Delta-latroinsectotoxin; Short=Delta-LIT;            Flags: Precursor emb|CAA63363.1| delta-latroinsectotoxin precursor [Latrodectus tredecimguttatus] prf||2211313A delta-latroinsectotoxin</t>
  </si>
  <si>
    <t>aug3.g18419</t>
  </si>
  <si>
    <t xml:space="preserve"> alpha-latrotoxin [Steatoda grossa]</t>
  </si>
  <si>
    <t>aug3.g21388</t>
  </si>
  <si>
    <t>gi|41017297|sp|Q02989.1|LITA_LATTR RecName: Full=Alpha-latroinsectotoxin-Lt1a; Short=Alpha-LIT-Lt1a; AltName: Full=Alpha-latroinsectotoxin; Short=Alpha-LIT; Flags: Precursor gi|9537|emb|CAA78464.1| alpha-latroinsectotoxin precursor [Latrodectus tredecimguttatus]</t>
  </si>
  <si>
    <t>aug3.g22696</t>
  </si>
  <si>
    <t>aug3.g25581</t>
  </si>
  <si>
    <t xml:space="preserve"> e-165</t>
  </si>
  <si>
    <t>aug3.g25584</t>
  </si>
  <si>
    <t xml:space="preserve"> e-164</t>
  </si>
  <si>
    <t>aug3.g25587</t>
  </si>
  <si>
    <t>aug3.g25592</t>
  </si>
  <si>
    <t>aug3.g25593</t>
  </si>
  <si>
    <t>aug3.g25594</t>
  </si>
  <si>
    <t>aug3.g25595</t>
  </si>
  <si>
    <t>aug3.g26321</t>
  </si>
  <si>
    <t xml:space="preserve"> alpha-latrocrustotoxin precursor [Latrodectus tredecimguttatus]</t>
  </si>
  <si>
    <t>aug3.g26323</t>
  </si>
  <si>
    <t xml:space="preserve"> RecName: Full=Alpha-latroinsectotoxin-Lt1a; Short=Alpha-LIT-Lt1a;           AltName: Full=Alpha-latroinsectotoxin; Short=Alpha-LIT;           Flags: Precursor emb|CAA78464.1| alpha-latroinsectotoxin precursor [Latrodectus tredecimguttatus]</t>
  </si>
  <si>
    <t xml:space="preserve"> e-106</t>
  </si>
  <si>
    <t>aug3.g7859_7858*</t>
  </si>
  <si>
    <t>aug3.g8874</t>
  </si>
  <si>
    <t xml:space="preserve"> e-167</t>
  </si>
  <si>
    <t>Scaffold901_14*</t>
  </si>
  <si>
    <r>
      <t>207314</t>
    </r>
    <r>
      <rPr>
        <vertAlign val="subscript"/>
        <sz val="6"/>
        <rFont val="Arial"/>
      </rPr>
      <t>a</t>
    </r>
  </si>
  <si>
    <t xml:space="preserve"> e-136</t>
  </si>
  <si>
    <t>signal peptide</t>
  </si>
  <si>
    <t>aug3.g24167</t>
  </si>
  <si>
    <t>≥208</t>
  </si>
  <si>
    <t>aug3.g1193</t>
  </si>
  <si>
    <t xml:space="preserve"> e-109</t>
  </si>
  <si>
    <t>aug3.g1194</t>
  </si>
  <si>
    <t xml:space="preserve"> alpha-latrotoxin-Lha1a precursor [Latrodectus hasseltii]</t>
  </si>
  <si>
    <t>aug3.g13261</t>
  </si>
  <si>
    <t xml:space="preserve"> e-119</t>
  </si>
  <si>
    <t>transmembrane (2), coiled-coil</t>
  </si>
  <si>
    <t>aug3.g14211</t>
  </si>
  <si>
    <t>aug3.g14212</t>
  </si>
  <si>
    <t xml:space="preserve"> e-100</t>
  </si>
  <si>
    <t>aug3.g14214</t>
  </si>
  <si>
    <t>aug3.g14215</t>
  </si>
  <si>
    <t>transmembrane, coiled-coil (2)</t>
  </si>
  <si>
    <t>aug3.g14217</t>
  </si>
  <si>
    <t>aug3.g14218</t>
  </si>
  <si>
    <t>aug3.g16830</t>
  </si>
  <si>
    <t xml:space="preserve"> e-120</t>
  </si>
  <si>
    <t>aug3.g18022b*</t>
  </si>
  <si>
    <t>aug3.g20112</t>
  </si>
  <si>
    <t>aug3.g23619</t>
  </si>
  <si>
    <t>gi|443908780|gb|AGD80173.1| alpha-latrotoxin [Steatoda grossa]</t>
  </si>
  <si>
    <t>aug3.g25578</t>
  </si>
  <si>
    <t>aug3.g25582</t>
  </si>
  <si>
    <t xml:space="preserve"> e-140</t>
  </si>
  <si>
    <t>aug3.g25585</t>
  </si>
  <si>
    <t>aug3.g25586</t>
  </si>
  <si>
    <t xml:space="preserve"> e-160</t>
  </si>
  <si>
    <t>aug3.g25589</t>
  </si>
  <si>
    <t>aug3.g25590</t>
  </si>
  <si>
    <t>aug3.g25591</t>
  </si>
  <si>
    <t>aug3.g26325</t>
  </si>
  <si>
    <t xml:space="preserve"> e-108</t>
  </si>
  <si>
    <t>transmembrane, coiled-coil, t-SNARE</t>
  </si>
  <si>
    <t>aug3.g26326</t>
  </si>
  <si>
    <t>aug3.g5236</t>
  </si>
  <si>
    <t xml:space="preserve"> e-118</t>
  </si>
  <si>
    <t>Undefined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</si>
</sst>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6"/>
      <color theme="1"/>
      <name val="Arial"/>
    </font>
    <font>
      <sz val="6"/>
      <name val="Arial"/>
    </font>
    <font>
      <vertAlign val="subscript"/>
      <sz val="6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zoomScale="150" zoomScaleNormal="150" zoomScalePageLayoutView="150" workbookViewId="0"/>
  </sheetViews>
  <sheetFormatPr baseColWidth="10" defaultRowHeight="15" x14ac:dyDescent="0"/>
  <sheetData>
    <row r="1" spans="1:25" ht="18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7" t="s">
        <v>21</v>
      </c>
      <c r="W1" s="7" t="s">
        <v>22</v>
      </c>
      <c r="X1" s="7" t="s">
        <v>23</v>
      </c>
      <c r="Y1" s="1"/>
    </row>
    <row r="2" spans="1:25" ht="27">
      <c r="A2" s="2" t="s">
        <v>52</v>
      </c>
      <c r="B2" s="2">
        <v>1136</v>
      </c>
      <c r="C2" s="3">
        <v>7734</v>
      </c>
      <c r="D2" s="4">
        <v>11754</v>
      </c>
      <c r="E2" s="3">
        <f>D2-C2</f>
        <v>4020</v>
      </c>
      <c r="F2" s="2" t="s">
        <v>25</v>
      </c>
      <c r="G2" s="2">
        <v>1275</v>
      </c>
      <c r="H2" s="2">
        <v>141567</v>
      </c>
      <c r="I2" s="5" t="s">
        <v>53</v>
      </c>
      <c r="J2" s="5">
        <v>0</v>
      </c>
      <c r="K2" s="2" t="s">
        <v>54</v>
      </c>
      <c r="L2" s="2">
        <v>16</v>
      </c>
      <c r="M2" s="2" t="s">
        <v>54</v>
      </c>
      <c r="N2" s="4" t="s">
        <v>31</v>
      </c>
      <c r="O2" s="5">
        <v>0.97</v>
      </c>
      <c r="P2" s="5">
        <v>0</v>
      </c>
      <c r="Q2" s="5">
        <v>0</v>
      </c>
      <c r="R2" s="2">
        <v>0</v>
      </c>
      <c r="S2" s="5">
        <v>0.09</v>
      </c>
      <c r="T2" s="2">
        <v>0</v>
      </c>
      <c r="U2" s="2">
        <v>0.12</v>
      </c>
      <c r="V2" s="5" t="s">
        <v>137</v>
      </c>
      <c r="W2" s="5" t="s">
        <v>137</v>
      </c>
      <c r="X2" s="5" t="s">
        <v>28</v>
      </c>
      <c r="Y2" s="1"/>
    </row>
    <row r="3" spans="1:25" ht="99">
      <c r="A3" s="2" t="s">
        <v>55</v>
      </c>
      <c r="B3" s="2">
        <v>1266</v>
      </c>
      <c r="C3" s="3">
        <v>87846</v>
      </c>
      <c r="D3" s="4">
        <v>105390</v>
      </c>
      <c r="E3" s="3">
        <f>D3-C3</f>
        <v>17544</v>
      </c>
      <c r="F3" s="2" t="s">
        <v>38</v>
      </c>
      <c r="G3" s="2">
        <v>1072</v>
      </c>
      <c r="H3" s="2">
        <v>138967</v>
      </c>
      <c r="I3" s="5" t="s">
        <v>56</v>
      </c>
      <c r="J3" s="5" t="s">
        <v>57</v>
      </c>
      <c r="K3" s="2" t="s">
        <v>54</v>
      </c>
      <c r="L3" s="2">
        <v>9</v>
      </c>
      <c r="M3" s="2" t="s">
        <v>54</v>
      </c>
      <c r="N3" s="4" t="s">
        <v>58</v>
      </c>
      <c r="O3" s="5">
        <v>6.75</v>
      </c>
      <c r="P3" s="5">
        <v>7.0000000000000007E-2</v>
      </c>
      <c r="Q3" s="5">
        <v>0.08</v>
      </c>
      <c r="R3" s="5">
        <v>0.4</v>
      </c>
      <c r="S3" s="5">
        <v>0.1</v>
      </c>
      <c r="T3" s="5">
        <v>0.18</v>
      </c>
      <c r="U3" s="2">
        <v>0.08</v>
      </c>
      <c r="V3" s="5">
        <f>O3/P3</f>
        <v>96.428571428571416</v>
      </c>
      <c r="W3" s="5">
        <f>O3/Q3</f>
        <v>84.375</v>
      </c>
      <c r="X3" s="5" t="s">
        <v>28</v>
      </c>
      <c r="Y3" s="1"/>
    </row>
    <row r="4" spans="1:25" ht="99">
      <c r="A4" s="2" t="s">
        <v>59</v>
      </c>
      <c r="B4" s="2">
        <v>1375</v>
      </c>
      <c r="C4" s="3">
        <v>35099</v>
      </c>
      <c r="D4" s="4">
        <v>38504</v>
      </c>
      <c r="E4" s="3">
        <f>D4-C4</f>
        <v>3405</v>
      </c>
      <c r="F4" s="2" t="s">
        <v>25</v>
      </c>
      <c r="G4" s="2">
        <v>1072</v>
      </c>
      <c r="H4" s="2">
        <v>121234</v>
      </c>
      <c r="I4" s="5" t="s">
        <v>56</v>
      </c>
      <c r="J4" s="5" t="s">
        <v>60</v>
      </c>
      <c r="K4" s="2" t="s">
        <v>54</v>
      </c>
      <c r="L4" s="2">
        <v>9</v>
      </c>
      <c r="M4" s="2" t="s">
        <v>54</v>
      </c>
      <c r="N4" s="4" t="s">
        <v>36</v>
      </c>
      <c r="O4" s="5">
        <v>0.28999999999999998</v>
      </c>
      <c r="P4" s="5">
        <v>0</v>
      </c>
      <c r="Q4" s="5">
        <v>0</v>
      </c>
      <c r="R4" s="5">
        <v>0.06</v>
      </c>
      <c r="S4" s="5">
        <v>0.13</v>
      </c>
      <c r="T4" s="2">
        <v>0</v>
      </c>
      <c r="U4" s="2">
        <v>0.01</v>
      </c>
      <c r="V4" s="5" t="s">
        <v>137</v>
      </c>
      <c r="W4" s="5" t="s">
        <v>137</v>
      </c>
      <c r="X4" s="5" t="s">
        <v>28</v>
      </c>
      <c r="Y4" s="1"/>
    </row>
    <row r="5" spans="1:25" ht="99">
      <c r="A5" s="2" t="s">
        <v>61</v>
      </c>
      <c r="B5" s="2">
        <v>1375</v>
      </c>
      <c r="C5" s="3">
        <v>59273</v>
      </c>
      <c r="D5" s="4">
        <v>62684</v>
      </c>
      <c r="E5" s="3">
        <f>D5-C5</f>
        <v>3411</v>
      </c>
      <c r="F5" s="2" t="s">
        <v>25</v>
      </c>
      <c r="G5" s="2">
        <v>1072</v>
      </c>
      <c r="H5" s="2">
        <v>122084</v>
      </c>
      <c r="I5" s="5" t="s">
        <v>56</v>
      </c>
      <c r="J5" s="5" t="s">
        <v>62</v>
      </c>
      <c r="K5" s="2" t="s">
        <v>54</v>
      </c>
      <c r="L5" s="2">
        <v>9</v>
      </c>
      <c r="M5" s="2" t="s">
        <v>54</v>
      </c>
      <c r="N5" s="4" t="s">
        <v>36</v>
      </c>
      <c r="O5" s="5">
        <v>1.44</v>
      </c>
      <c r="P5" s="5">
        <v>0</v>
      </c>
      <c r="Q5" s="5">
        <v>3.62</v>
      </c>
      <c r="R5" s="5">
        <v>0.17</v>
      </c>
      <c r="S5" s="5">
        <v>0.03</v>
      </c>
      <c r="T5" s="2">
        <v>0</v>
      </c>
      <c r="U5" s="2">
        <v>0</v>
      </c>
      <c r="V5" s="5" t="s">
        <v>137</v>
      </c>
      <c r="W5" s="5">
        <f>O5/Q5</f>
        <v>0.39779005524861877</v>
      </c>
      <c r="X5" s="5" t="s">
        <v>28</v>
      </c>
      <c r="Y5" s="1"/>
    </row>
    <row r="6" spans="1:25" ht="117">
      <c r="A6" s="2" t="s">
        <v>63</v>
      </c>
      <c r="B6" s="2">
        <v>1580</v>
      </c>
      <c r="C6" s="3">
        <v>151996</v>
      </c>
      <c r="D6" s="4">
        <v>156524</v>
      </c>
      <c r="E6" s="3">
        <f>D6-C6</f>
        <v>4528</v>
      </c>
      <c r="F6" s="2" t="s">
        <v>38</v>
      </c>
      <c r="G6" s="2">
        <v>1372</v>
      </c>
      <c r="H6" s="2">
        <v>155765</v>
      </c>
      <c r="I6" s="5" t="s">
        <v>64</v>
      </c>
      <c r="J6" s="5">
        <v>0</v>
      </c>
      <c r="K6" s="2" t="s">
        <v>54</v>
      </c>
      <c r="L6" s="2">
        <v>18</v>
      </c>
      <c r="M6" s="2" t="s">
        <v>54</v>
      </c>
      <c r="N6" s="4" t="s">
        <v>31</v>
      </c>
      <c r="O6" s="5">
        <v>4.3499999999999996</v>
      </c>
      <c r="P6" s="5">
        <v>0</v>
      </c>
      <c r="Q6" s="5">
        <v>0.01</v>
      </c>
      <c r="R6" s="5">
        <v>5.87</v>
      </c>
      <c r="S6" s="5">
        <v>0.06</v>
      </c>
      <c r="T6" s="2">
        <v>0</v>
      </c>
      <c r="U6" s="2">
        <v>0.02</v>
      </c>
      <c r="V6" s="5" t="s">
        <v>137</v>
      </c>
      <c r="W6" s="5">
        <f>O6/Q6</f>
        <v>434.99999999999994</v>
      </c>
      <c r="X6" s="5" t="s">
        <v>28</v>
      </c>
      <c r="Y6" s="1"/>
    </row>
    <row r="7" spans="1:25" ht="99">
      <c r="A7" s="2" t="s">
        <v>65</v>
      </c>
      <c r="B7" s="2">
        <v>1821</v>
      </c>
      <c r="C7" s="3">
        <v>107168</v>
      </c>
      <c r="D7" s="4">
        <v>120194</v>
      </c>
      <c r="E7" s="3">
        <f>D7-C7</f>
        <v>13026</v>
      </c>
      <c r="F7" s="2" t="s">
        <v>25</v>
      </c>
      <c r="G7" s="2">
        <v>1015</v>
      </c>
      <c r="H7" s="2">
        <v>132221</v>
      </c>
      <c r="I7" s="5" t="s">
        <v>56</v>
      </c>
      <c r="J7" s="5" t="s">
        <v>66</v>
      </c>
      <c r="K7" s="2" t="s">
        <v>54</v>
      </c>
      <c r="L7" s="2">
        <v>7</v>
      </c>
      <c r="M7" s="2" t="s">
        <v>54</v>
      </c>
      <c r="N7" s="4" t="s">
        <v>58</v>
      </c>
      <c r="O7" s="5">
        <v>7.02</v>
      </c>
      <c r="P7" s="5">
        <v>0.01</v>
      </c>
      <c r="Q7" s="5">
        <v>0</v>
      </c>
      <c r="R7" s="5">
        <v>1.03</v>
      </c>
      <c r="S7" s="5">
        <v>0.05</v>
      </c>
      <c r="T7" s="2">
        <v>0.03</v>
      </c>
      <c r="U7" s="2">
        <v>0.02</v>
      </c>
      <c r="V7" s="5">
        <f>O7/P7</f>
        <v>701.99999999999989</v>
      </c>
      <c r="W7" s="5" t="s">
        <v>137</v>
      </c>
      <c r="X7" s="5" t="s">
        <v>28</v>
      </c>
      <c r="Y7" s="1"/>
    </row>
    <row r="8" spans="1:25" ht="45">
      <c r="A8" s="2" t="s">
        <v>24</v>
      </c>
      <c r="B8" s="2">
        <v>2482</v>
      </c>
      <c r="C8" s="3">
        <v>54071</v>
      </c>
      <c r="D8" s="4">
        <v>60634</v>
      </c>
      <c r="E8" s="3">
        <f>D8-C8</f>
        <v>6563</v>
      </c>
      <c r="F8" s="2" t="s">
        <v>25</v>
      </c>
      <c r="G8" s="2" t="s">
        <v>26</v>
      </c>
      <c r="H8" s="2">
        <v>67223</v>
      </c>
      <c r="I8" s="5" t="s">
        <v>27</v>
      </c>
      <c r="J8" s="5">
        <v>3E-11</v>
      </c>
      <c r="K8" s="2" t="s">
        <v>28</v>
      </c>
      <c r="L8" s="2" t="s">
        <v>29</v>
      </c>
      <c r="M8" s="2" t="s">
        <v>30</v>
      </c>
      <c r="N8" s="4" t="s">
        <v>31</v>
      </c>
      <c r="O8" s="5">
        <v>0.08</v>
      </c>
      <c r="P8" s="5">
        <v>0</v>
      </c>
      <c r="Q8" s="5">
        <v>0.02</v>
      </c>
      <c r="R8" s="2">
        <v>0</v>
      </c>
      <c r="S8" s="5">
        <v>108.17</v>
      </c>
      <c r="T8" s="2">
        <v>0</v>
      </c>
      <c r="U8" s="2">
        <v>4.2699999999999996</v>
      </c>
      <c r="V8" s="5" t="s">
        <v>137</v>
      </c>
      <c r="W8" s="5">
        <f>O8/Q8</f>
        <v>4</v>
      </c>
      <c r="X8" s="5" t="s">
        <v>28</v>
      </c>
      <c r="Y8" s="1"/>
    </row>
    <row r="9" spans="1:25" ht="99">
      <c r="A9" s="2" t="s">
        <v>67</v>
      </c>
      <c r="B9" s="2">
        <v>2482</v>
      </c>
      <c r="C9" s="3">
        <v>66683</v>
      </c>
      <c r="D9" s="4">
        <v>74024</v>
      </c>
      <c r="E9" s="3">
        <f>D9-C9</f>
        <v>7341</v>
      </c>
      <c r="F9" s="2" t="s">
        <v>25</v>
      </c>
      <c r="G9" s="2">
        <v>1387</v>
      </c>
      <c r="H9" s="2">
        <v>149654</v>
      </c>
      <c r="I9" s="5" t="s">
        <v>68</v>
      </c>
      <c r="J9" s="5" t="s">
        <v>69</v>
      </c>
      <c r="K9" s="2" t="s">
        <v>54</v>
      </c>
      <c r="L9" s="2">
        <v>19</v>
      </c>
      <c r="M9" s="2" t="s">
        <v>28</v>
      </c>
      <c r="N9" s="4" t="s">
        <v>51</v>
      </c>
      <c r="O9" s="5">
        <v>0</v>
      </c>
      <c r="P9" s="5">
        <v>0</v>
      </c>
      <c r="Q9" s="5">
        <v>0</v>
      </c>
      <c r="R9" s="2">
        <v>0</v>
      </c>
      <c r="S9" s="5">
        <v>5.24</v>
      </c>
      <c r="T9" s="2">
        <v>0.04</v>
      </c>
      <c r="U9" s="2">
        <v>0</v>
      </c>
      <c r="V9" s="5" t="s">
        <v>137</v>
      </c>
      <c r="W9" s="5" t="s">
        <v>137</v>
      </c>
      <c r="X9" s="5" t="s">
        <v>28</v>
      </c>
      <c r="Y9" s="1"/>
    </row>
    <row r="10" spans="1:25" ht="126">
      <c r="A10" s="2" t="s">
        <v>70</v>
      </c>
      <c r="B10" s="2">
        <v>2725</v>
      </c>
      <c r="C10" s="3">
        <v>154496</v>
      </c>
      <c r="D10" s="4">
        <v>162623</v>
      </c>
      <c r="E10" s="3">
        <f>D10-C10</f>
        <v>8127</v>
      </c>
      <c r="F10" s="2" t="s">
        <v>38</v>
      </c>
      <c r="G10" s="2">
        <v>1235</v>
      </c>
      <c r="H10" s="2">
        <v>140138</v>
      </c>
      <c r="I10" s="5" t="s">
        <v>44</v>
      </c>
      <c r="J10" s="5">
        <v>0</v>
      </c>
      <c r="K10" s="2" t="s">
        <v>54</v>
      </c>
      <c r="L10" s="2">
        <v>12</v>
      </c>
      <c r="M10" s="2" t="s">
        <v>54</v>
      </c>
      <c r="N10" s="4" t="s">
        <v>46</v>
      </c>
      <c r="O10" s="5">
        <v>1.51</v>
      </c>
      <c r="P10" s="5">
        <v>0</v>
      </c>
      <c r="Q10" s="5">
        <v>0</v>
      </c>
      <c r="R10" s="5">
        <v>0.05</v>
      </c>
      <c r="S10" s="5">
        <v>0.02</v>
      </c>
      <c r="T10" s="2">
        <v>0</v>
      </c>
      <c r="U10" s="2">
        <v>0.18</v>
      </c>
      <c r="V10" s="5" t="s">
        <v>137</v>
      </c>
      <c r="W10" s="5" t="s">
        <v>137</v>
      </c>
      <c r="X10" s="5" t="s">
        <v>28</v>
      </c>
      <c r="Y10" s="1"/>
    </row>
    <row r="11" spans="1:25" ht="126">
      <c r="A11" s="2" t="s">
        <v>71</v>
      </c>
      <c r="B11" s="2">
        <v>2725</v>
      </c>
      <c r="C11" s="3">
        <v>190143</v>
      </c>
      <c r="D11" s="4">
        <v>194570</v>
      </c>
      <c r="E11" s="3">
        <f>194570-190143</f>
        <v>4427</v>
      </c>
      <c r="F11" s="2" t="s">
        <v>25</v>
      </c>
      <c r="G11" s="2">
        <v>1476</v>
      </c>
      <c r="H11" s="2">
        <v>158476</v>
      </c>
      <c r="I11" s="6" t="s">
        <v>72</v>
      </c>
      <c r="J11" s="6">
        <v>0</v>
      </c>
      <c r="K11" s="2" t="s">
        <v>54</v>
      </c>
      <c r="L11" s="2">
        <v>19</v>
      </c>
      <c r="M11" s="2" t="s">
        <v>54</v>
      </c>
      <c r="N11" s="4" t="s">
        <v>51</v>
      </c>
      <c r="O11" s="5">
        <v>0.3</v>
      </c>
      <c r="P11" s="5">
        <v>0</v>
      </c>
      <c r="Q11" s="2">
        <v>0</v>
      </c>
      <c r="R11" s="5">
        <v>0.03</v>
      </c>
      <c r="S11" s="5">
        <v>0.04</v>
      </c>
      <c r="T11" s="2">
        <v>0</v>
      </c>
      <c r="U11" s="2">
        <v>0</v>
      </c>
      <c r="V11" s="5" t="s">
        <v>137</v>
      </c>
      <c r="W11" s="5" t="s">
        <v>137</v>
      </c>
      <c r="X11" s="5" t="s">
        <v>28</v>
      </c>
      <c r="Y11" s="1"/>
    </row>
    <row r="12" spans="1:25" ht="18">
      <c r="A12" s="2" t="s">
        <v>73</v>
      </c>
      <c r="B12" s="2">
        <v>2843</v>
      </c>
      <c r="C12" s="3">
        <v>108816</v>
      </c>
      <c r="D12" s="4">
        <v>113030</v>
      </c>
      <c r="E12" s="3">
        <f>D12-C12</f>
        <v>4214</v>
      </c>
      <c r="F12" s="2" t="s">
        <v>38</v>
      </c>
      <c r="G12" s="2">
        <v>1282</v>
      </c>
      <c r="H12" s="2">
        <v>144480</v>
      </c>
      <c r="I12" s="5" t="s">
        <v>74</v>
      </c>
      <c r="J12" s="5">
        <v>0</v>
      </c>
      <c r="K12" s="2" t="s">
        <v>54</v>
      </c>
      <c r="L12" s="2">
        <v>17</v>
      </c>
      <c r="M12" s="2" t="s">
        <v>54</v>
      </c>
      <c r="N12" s="4" t="s">
        <v>31</v>
      </c>
      <c r="O12" s="5">
        <v>7.54</v>
      </c>
      <c r="P12" s="5">
        <v>0</v>
      </c>
      <c r="Q12" s="2">
        <v>0</v>
      </c>
      <c r="R12" s="5">
        <v>0.08</v>
      </c>
      <c r="S12" s="2">
        <v>0</v>
      </c>
      <c r="T12" s="2">
        <v>0.03</v>
      </c>
      <c r="U12" s="2">
        <v>0.01</v>
      </c>
      <c r="V12" s="5" t="s">
        <v>137</v>
      </c>
      <c r="W12" s="5" t="s">
        <v>137</v>
      </c>
      <c r="X12" s="5" t="s">
        <v>28</v>
      </c>
      <c r="Y12" s="1"/>
    </row>
    <row r="13" spans="1:25" ht="54">
      <c r="A13" s="2" t="s">
        <v>32</v>
      </c>
      <c r="B13" s="2">
        <v>3622</v>
      </c>
      <c r="C13" s="3">
        <v>22896</v>
      </c>
      <c r="D13" s="4">
        <v>25904</v>
      </c>
      <c r="E13" s="3">
        <f>D13-C13</f>
        <v>3008</v>
      </c>
      <c r="F13" s="2" t="s">
        <v>25</v>
      </c>
      <c r="G13" s="2" t="s">
        <v>33</v>
      </c>
      <c r="H13" s="2">
        <v>94084</v>
      </c>
      <c r="I13" s="5" t="s">
        <v>34</v>
      </c>
      <c r="J13" s="5">
        <v>4.9999999999999999E-122</v>
      </c>
      <c r="K13" s="2" t="s">
        <v>28</v>
      </c>
      <c r="L13" s="2" t="s">
        <v>35</v>
      </c>
      <c r="M13" s="2" t="s">
        <v>30</v>
      </c>
      <c r="N13" s="4" t="s">
        <v>36</v>
      </c>
      <c r="O13" s="5">
        <v>4.18</v>
      </c>
      <c r="P13" s="5">
        <v>0</v>
      </c>
      <c r="Q13" s="2">
        <v>0</v>
      </c>
      <c r="R13" s="5">
        <v>0.61</v>
      </c>
      <c r="S13" s="2">
        <v>0</v>
      </c>
      <c r="T13" s="2">
        <v>0.02</v>
      </c>
      <c r="U13" s="2">
        <v>0</v>
      </c>
      <c r="V13" s="5" t="s">
        <v>137</v>
      </c>
      <c r="W13" s="5" t="s">
        <v>137</v>
      </c>
      <c r="X13" s="5" t="s">
        <v>28</v>
      </c>
      <c r="Y13" s="1"/>
    </row>
    <row r="14" spans="1:25" ht="135">
      <c r="A14" s="2" t="s">
        <v>75</v>
      </c>
      <c r="B14" s="2">
        <v>5007</v>
      </c>
      <c r="C14" s="3">
        <v>3676</v>
      </c>
      <c r="D14" s="4">
        <v>7060</v>
      </c>
      <c r="E14" s="3">
        <f>D14-C14</f>
        <v>3384</v>
      </c>
      <c r="F14" s="2" t="s">
        <v>38</v>
      </c>
      <c r="G14" s="2">
        <v>1096</v>
      </c>
      <c r="H14" s="2">
        <v>124453</v>
      </c>
      <c r="I14" s="5" t="s">
        <v>76</v>
      </c>
      <c r="J14" s="5">
        <v>1E-173</v>
      </c>
      <c r="K14" s="2" t="s">
        <v>54</v>
      </c>
      <c r="L14" s="2">
        <v>19</v>
      </c>
      <c r="M14" s="2" t="s">
        <v>28</v>
      </c>
      <c r="N14" s="4" t="s">
        <v>51</v>
      </c>
      <c r="O14" s="5">
        <v>0.21</v>
      </c>
      <c r="P14" s="5">
        <v>0</v>
      </c>
      <c r="Q14" s="5">
        <v>0.09</v>
      </c>
      <c r="R14" s="5">
        <v>0.02</v>
      </c>
      <c r="S14" s="5">
        <v>158.72</v>
      </c>
      <c r="T14" s="2">
        <v>0.06</v>
      </c>
      <c r="U14" s="2">
        <v>0.06</v>
      </c>
      <c r="V14" s="5" t="s">
        <v>137</v>
      </c>
      <c r="W14" s="5">
        <f>O14/Q14</f>
        <v>2.3333333333333335</v>
      </c>
      <c r="X14" s="5" t="s">
        <v>28</v>
      </c>
      <c r="Y14" s="1"/>
    </row>
    <row r="15" spans="1:25" ht="162">
      <c r="A15" s="2" t="s">
        <v>37</v>
      </c>
      <c r="B15" s="2">
        <v>8413</v>
      </c>
      <c r="C15" s="3">
        <v>2</v>
      </c>
      <c r="D15" s="4">
        <v>294</v>
      </c>
      <c r="E15" s="3">
        <f>D15-C15</f>
        <v>292</v>
      </c>
      <c r="F15" s="2" t="s">
        <v>38</v>
      </c>
      <c r="G15" s="2" t="s">
        <v>39</v>
      </c>
      <c r="H15" s="2">
        <v>8210</v>
      </c>
      <c r="I15" s="5" t="s">
        <v>40</v>
      </c>
      <c r="J15" s="5">
        <v>2.4E-2</v>
      </c>
      <c r="K15" s="2" t="s">
        <v>28</v>
      </c>
      <c r="L15" s="2" t="s">
        <v>41</v>
      </c>
      <c r="M15" s="2" t="s">
        <v>30</v>
      </c>
      <c r="N15" s="4" t="s">
        <v>31</v>
      </c>
      <c r="O15" s="5">
        <v>0</v>
      </c>
      <c r="P15" s="5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5" t="s">
        <v>137</v>
      </c>
      <c r="W15" s="5" t="s">
        <v>137</v>
      </c>
      <c r="X15" s="5" t="s">
        <v>28</v>
      </c>
      <c r="Y15" s="1"/>
    </row>
    <row r="16" spans="1:25" ht="135">
      <c r="A16" s="2" t="s">
        <v>77</v>
      </c>
      <c r="B16" s="2">
        <v>11292</v>
      </c>
      <c r="C16" s="3">
        <v>2873</v>
      </c>
      <c r="D16" s="4">
        <v>11081</v>
      </c>
      <c r="E16" s="3">
        <f>D16-C16</f>
        <v>8208</v>
      </c>
      <c r="F16" s="2" t="s">
        <v>25</v>
      </c>
      <c r="G16" s="2">
        <v>1159</v>
      </c>
      <c r="H16" s="2">
        <v>132401</v>
      </c>
      <c r="I16" s="5" t="s">
        <v>76</v>
      </c>
      <c r="J16" s="5">
        <v>9.9999999999999994E-158</v>
      </c>
      <c r="K16" s="2" t="s">
        <v>54</v>
      </c>
      <c r="L16" s="2">
        <v>19</v>
      </c>
      <c r="M16" s="2" t="s">
        <v>28</v>
      </c>
      <c r="N16" s="4" t="s">
        <v>31</v>
      </c>
      <c r="O16" s="5">
        <v>0.01</v>
      </c>
      <c r="P16" s="5">
        <v>0</v>
      </c>
      <c r="Q16" s="2">
        <v>0.02</v>
      </c>
      <c r="R16" s="5">
        <v>0.05</v>
      </c>
      <c r="S16" s="5">
        <v>8.84</v>
      </c>
      <c r="T16" s="2">
        <v>0.03</v>
      </c>
      <c r="U16" s="2">
        <v>0.06</v>
      </c>
      <c r="V16" s="5" t="s">
        <v>137</v>
      </c>
      <c r="W16" s="5">
        <f>O16/Q16</f>
        <v>0.5</v>
      </c>
      <c r="X16" s="5" t="s">
        <v>28</v>
      </c>
      <c r="Y16" s="1"/>
    </row>
    <row r="17" spans="1:25" ht="126">
      <c r="A17" s="2" t="s">
        <v>42</v>
      </c>
      <c r="B17" s="2">
        <v>22468</v>
      </c>
      <c r="C17" s="3">
        <v>2</v>
      </c>
      <c r="D17" s="4">
        <v>1674</v>
      </c>
      <c r="E17" s="3">
        <f>D17-C17</f>
        <v>1672</v>
      </c>
      <c r="F17" s="2" t="s">
        <v>25</v>
      </c>
      <c r="G17" s="2" t="s">
        <v>43</v>
      </c>
      <c r="H17" s="2">
        <v>57897</v>
      </c>
      <c r="I17" s="5" t="s">
        <v>44</v>
      </c>
      <c r="J17" s="5" t="s">
        <v>45</v>
      </c>
      <c r="K17" s="2" t="s">
        <v>28</v>
      </c>
      <c r="L17" s="2" t="s">
        <v>41</v>
      </c>
      <c r="M17" s="2" t="s">
        <v>30</v>
      </c>
      <c r="N17" s="4" t="s">
        <v>46</v>
      </c>
      <c r="O17" s="5">
        <v>5.81</v>
      </c>
      <c r="P17" s="5">
        <v>0</v>
      </c>
      <c r="Q17" s="2">
        <v>0.02</v>
      </c>
      <c r="R17" s="2">
        <v>0</v>
      </c>
      <c r="S17" s="5">
        <v>0.2</v>
      </c>
      <c r="T17" s="2">
        <v>0</v>
      </c>
      <c r="U17" s="2">
        <v>0</v>
      </c>
      <c r="V17" s="5" t="s">
        <v>137</v>
      </c>
      <c r="W17" s="5">
        <f>O17/Q17</f>
        <v>290.5</v>
      </c>
      <c r="X17" s="5" t="s">
        <v>28</v>
      </c>
      <c r="Y17" s="1"/>
    </row>
    <row r="18" spans="1:25" ht="126">
      <c r="A18" s="2" t="s">
        <v>78</v>
      </c>
      <c r="B18" s="2">
        <v>111</v>
      </c>
      <c r="C18" s="3">
        <v>980555</v>
      </c>
      <c r="D18" s="4">
        <v>985842</v>
      </c>
      <c r="E18" s="3">
        <f>D18-C18</f>
        <v>5287</v>
      </c>
      <c r="F18" s="2" t="s">
        <v>25</v>
      </c>
      <c r="G18" s="2">
        <v>1145</v>
      </c>
      <c r="H18" s="2">
        <v>129703</v>
      </c>
      <c r="I18" s="5" t="s">
        <v>44</v>
      </c>
      <c r="J18" s="5" t="s">
        <v>79</v>
      </c>
      <c r="K18" s="2" t="s">
        <v>54</v>
      </c>
      <c r="L18" s="2">
        <v>11</v>
      </c>
      <c r="M18" s="2" t="s">
        <v>54</v>
      </c>
      <c r="N18" s="4" t="s">
        <v>46</v>
      </c>
      <c r="O18" s="5">
        <v>1.37</v>
      </c>
      <c r="P18" s="5">
        <v>0</v>
      </c>
      <c r="Q18" s="2">
        <v>0.03</v>
      </c>
      <c r="R18" s="5">
        <v>0.2</v>
      </c>
      <c r="S18" s="5">
        <v>0.18</v>
      </c>
      <c r="T18" s="2">
        <v>0.01</v>
      </c>
      <c r="U18" s="2">
        <v>0</v>
      </c>
      <c r="V18" s="5" t="s">
        <v>137</v>
      </c>
      <c r="W18" s="5">
        <f>O18/Q18</f>
        <v>45.666666666666671</v>
      </c>
      <c r="X18" s="5" t="s">
        <v>28</v>
      </c>
      <c r="Y18" s="1"/>
    </row>
    <row r="19" spans="1:25">
      <c r="A19" s="2" t="s">
        <v>80</v>
      </c>
      <c r="B19" s="2">
        <v>111</v>
      </c>
      <c r="C19" s="3">
        <v>1017983</v>
      </c>
      <c r="D19" s="4">
        <v>1021472</v>
      </c>
      <c r="E19" s="3">
        <f>D19-C19</f>
        <v>3489</v>
      </c>
      <c r="F19" s="2" t="s">
        <v>25</v>
      </c>
      <c r="G19" s="2">
        <v>1146</v>
      </c>
      <c r="H19" s="2">
        <v>129199</v>
      </c>
      <c r="I19" s="5" t="s">
        <v>49</v>
      </c>
      <c r="J19" s="5" t="s">
        <v>81</v>
      </c>
      <c r="K19" s="2" t="s">
        <v>54</v>
      </c>
      <c r="L19" s="2">
        <v>11</v>
      </c>
      <c r="M19" s="2" t="s">
        <v>54</v>
      </c>
      <c r="N19" s="4" t="s">
        <v>46</v>
      </c>
      <c r="O19" s="5">
        <v>0.03</v>
      </c>
      <c r="P19" s="5">
        <v>0</v>
      </c>
      <c r="Q19" s="5">
        <v>0</v>
      </c>
      <c r="R19" s="5">
        <v>0</v>
      </c>
      <c r="S19" s="2">
        <v>0</v>
      </c>
      <c r="T19" s="2">
        <v>0</v>
      </c>
      <c r="U19" s="2">
        <v>0</v>
      </c>
      <c r="V19" s="5" t="s">
        <v>137</v>
      </c>
      <c r="W19" s="5" t="s">
        <v>137</v>
      </c>
      <c r="X19" s="5" t="s">
        <v>28</v>
      </c>
      <c r="Y19" s="1"/>
    </row>
    <row r="20" spans="1:25">
      <c r="A20" s="2" t="s">
        <v>82</v>
      </c>
      <c r="B20" s="2">
        <v>111</v>
      </c>
      <c r="C20" s="3">
        <v>1171544</v>
      </c>
      <c r="D20" s="4">
        <v>1175379</v>
      </c>
      <c r="E20" s="3">
        <f>D20-C20</f>
        <v>3835</v>
      </c>
      <c r="F20" s="2" t="s">
        <v>38</v>
      </c>
      <c r="G20" s="2">
        <v>1151</v>
      </c>
      <c r="H20" s="2">
        <v>130788</v>
      </c>
      <c r="I20" s="5" t="s">
        <v>49</v>
      </c>
      <c r="J20" s="5">
        <v>0</v>
      </c>
      <c r="K20" s="2" t="s">
        <v>54</v>
      </c>
      <c r="L20" s="2">
        <v>11</v>
      </c>
      <c r="M20" s="2" t="s">
        <v>54</v>
      </c>
      <c r="N20" s="4" t="s">
        <v>46</v>
      </c>
      <c r="O20" s="5">
        <v>0.49</v>
      </c>
      <c r="P20" s="5">
        <v>0</v>
      </c>
      <c r="Q20" s="5">
        <v>0.02</v>
      </c>
      <c r="R20" s="5">
        <v>0.02</v>
      </c>
      <c r="S20" s="5">
        <v>0.02</v>
      </c>
      <c r="T20" s="2">
        <v>0</v>
      </c>
      <c r="U20" s="2">
        <v>0</v>
      </c>
      <c r="V20" s="5" t="s">
        <v>137</v>
      </c>
      <c r="W20" s="5">
        <f>O20/Q20</f>
        <v>24.5</v>
      </c>
      <c r="X20" s="5" t="s">
        <v>28</v>
      </c>
      <c r="Y20" s="1"/>
    </row>
    <row r="21" spans="1:25">
      <c r="A21" s="2" t="s">
        <v>47</v>
      </c>
      <c r="B21" s="2">
        <v>111</v>
      </c>
      <c r="C21" s="3">
        <v>1186154</v>
      </c>
      <c r="D21" s="4">
        <v>1188729</v>
      </c>
      <c r="E21" s="3">
        <f>D21-C21</f>
        <v>2575</v>
      </c>
      <c r="F21" s="2" t="s">
        <v>38</v>
      </c>
      <c r="G21" s="2" t="s">
        <v>48</v>
      </c>
      <c r="H21" s="2">
        <v>87248</v>
      </c>
      <c r="I21" s="5" t="s">
        <v>49</v>
      </c>
      <c r="J21" s="5" t="s">
        <v>50</v>
      </c>
      <c r="K21" s="2" t="s">
        <v>28</v>
      </c>
      <c r="L21" s="2" t="s">
        <v>35</v>
      </c>
      <c r="M21" s="2" t="s">
        <v>30</v>
      </c>
      <c r="N21" s="4" t="s">
        <v>51</v>
      </c>
      <c r="O21" s="5">
        <v>5.45</v>
      </c>
      <c r="P21" s="5">
        <v>0</v>
      </c>
      <c r="Q21" s="5">
        <v>0</v>
      </c>
      <c r="R21" s="5">
        <v>0.33</v>
      </c>
      <c r="S21" s="2">
        <v>0</v>
      </c>
      <c r="T21" s="2">
        <v>0</v>
      </c>
      <c r="U21" s="2">
        <v>0.01</v>
      </c>
      <c r="V21" s="5" t="s">
        <v>137</v>
      </c>
      <c r="W21" s="5" t="s">
        <v>137</v>
      </c>
      <c r="X21" s="5" t="s">
        <v>28</v>
      </c>
      <c r="Y21" s="1"/>
    </row>
    <row r="22" spans="1:25" ht="126">
      <c r="A22" s="2" t="s">
        <v>83</v>
      </c>
      <c r="B22" s="2">
        <v>111</v>
      </c>
      <c r="C22" s="3">
        <v>1238114</v>
      </c>
      <c r="D22" s="4">
        <v>1241691</v>
      </c>
      <c r="E22" s="3">
        <f>D22-C22</f>
        <v>3577</v>
      </c>
      <c r="F22" s="2" t="s">
        <v>38</v>
      </c>
      <c r="G22" s="2">
        <v>1154</v>
      </c>
      <c r="H22" s="2">
        <v>130423</v>
      </c>
      <c r="I22" s="5" t="s">
        <v>72</v>
      </c>
      <c r="J22" s="5">
        <v>0</v>
      </c>
      <c r="K22" s="2" t="s">
        <v>54</v>
      </c>
      <c r="L22" s="2">
        <v>11</v>
      </c>
      <c r="M22" s="2" t="s">
        <v>54</v>
      </c>
      <c r="N22" s="4" t="s">
        <v>46</v>
      </c>
      <c r="O22" s="5">
        <v>0.04</v>
      </c>
      <c r="P22" s="5">
        <v>0</v>
      </c>
      <c r="Q22" s="5">
        <v>0</v>
      </c>
      <c r="R22" s="5">
        <v>0</v>
      </c>
      <c r="S22" s="5">
        <v>0.38</v>
      </c>
      <c r="T22" s="2">
        <v>0</v>
      </c>
      <c r="U22" s="2">
        <v>0</v>
      </c>
      <c r="V22" s="5" t="s">
        <v>137</v>
      </c>
      <c r="W22" s="5" t="s">
        <v>137</v>
      </c>
      <c r="X22" s="5" t="s">
        <v>28</v>
      </c>
      <c r="Y22" s="1"/>
    </row>
    <row r="23" spans="1:25" ht="126">
      <c r="A23" s="2" t="s">
        <v>84</v>
      </c>
      <c r="B23" s="2">
        <v>111</v>
      </c>
      <c r="C23" s="3">
        <v>1254634</v>
      </c>
      <c r="D23" s="4">
        <v>1258260</v>
      </c>
      <c r="E23" s="3">
        <f>D23-C23</f>
        <v>3626</v>
      </c>
      <c r="F23" s="2" t="s">
        <v>38</v>
      </c>
      <c r="G23" s="2">
        <v>1159</v>
      </c>
      <c r="H23" s="2">
        <v>131371</v>
      </c>
      <c r="I23" s="5" t="s">
        <v>72</v>
      </c>
      <c r="J23" s="5">
        <v>0</v>
      </c>
      <c r="K23" s="2" t="s">
        <v>54</v>
      </c>
      <c r="L23" s="2">
        <v>11</v>
      </c>
      <c r="M23" s="2" t="s">
        <v>54</v>
      </c>
      <c r="N23" s="4" t="s">
        <v>46</v>
      </c>
      <c r="O23" s="5">
        <v>0.01</v>
      </c>
      <c r="P23" s="5">
        <v>0</v>
      </c>
      <c r="Q23" s="5">
        <v>0</v>
      </c>
      <c r="R23" s="5">
        <v>0</v>
      </c>
      <c r="S23" s="5">
        <v>0.05</v>
      </c>
      <c r="T23" s="2">
        <v>7.0000000000000007E-2</v>
      </c>
      <c r="U23" s="2">
        <v>0.04</v>
      </c>
      <c r="V23" s="5" t="s">
        <v>137</v>
      </c>
      <c r="W23" s="5" t="s">
        <v>137</v>
      </c>
      <c r="X23" s="5" t="s">
        <v>28</v>
      </c>
      <c r="Y23" s="1"/>
    </row>
    <row r="24" spans="1:25" ht="126">
      <c r="A24" s="2" t="s">
        <v>85</v>
      </c>
      <c r="B24" s="2">
        <v>111</v>
      </c>
      <c r="C24" s="3">
        <v>1271844</v>
      </c>
      <c r="D24" s="4">
        <v>1275429</v>
      </c>
      <c r="E24" s="3">
        <v>3585</v>
      </c>
      <c r="F24" s="2" t="s">
        <v>38</v>
      </c>
      <c r="G24" s="2">
        <v>1160</v>
      </c>
      <c r="H24" s="2">
        <v>131356</v>
      </c>
      <c r="I24" s="5" t="s">
        <v>72</v>
      </c>
      <c r="J24" s="5">
        <v>0</v>
      </c>
      <c r="K24" s="2" t="s">
        <v>54</v>
      </c>
      <c r="L24" s="2">
        <v>12</v>
      </c>
      <c r="M24" s="2" t="s">
        <v>54</v>
      </c>
      <c r="N24" s="4" t="s">
        <v>51</v>
      </c>
      <c r="O24" s="5">
        <v>0.02</v>
      </c>
      <c r="P24" s="5">
        <v>0</v>
      </c>
      <c r="Q24" s="5">
        <v>0</v>
      </c>
      <c r="R24" s="5">
        <v>0</v>
      </c>
      <c r="S24" s="2">
        <v>0</v>
      </c>
      <c r="T24" s="2">
        <v>0</v>
      </c>
      <c r="U24" s="2">
        <v>0</v>
      </c>
      <c r="V24" s="5" t="s">
        <v>137</v>
      </c>
      <c r="W24" s="5" t="s">
        <v>137</v>
      </c>
      <c r="X24" s="5" t="s">
        <v>28</v>
      </c>
      <c r="Y24" s="1"/>
    </row>
    <row r="25" spans="1:25" ht="126">
      <c r="A25" s="2" t="s">
        <v>86</v>
      </c>
      <c r="B25" s="2">
        <v>111</v>
      </c>
      <c r="C25" s="3">
        <v>1290599</v>
      </c>
      <c r="D25" s="4">
        <v>1294335</v>
      </c>
      <c r="E25" s="3">
        <v>3736</v>
      </c>
      <c r="F25" s="2" t="s">
        <v>38</v>
      </c>
      <c r="G25" s="2">
        <v>1169</v>
      </c>
      <c r="H25" s="2">
        <v>131991</v>
      </c>
      <c r="I25" s="5" t="s">
        <v>72</v>
      </c>
      <c r="J25" s="5">
        <v>0</v>
      </c>
      <c r="K25" s="2" t="s">
        <v>54</v>
      </c>
      <c r="L25" s="2">
        <v>11</v>
      </c>
      <c r="M25" s="2" t="s">
        <v>54</v>
      </c>
      <c r="N25" s="4" t="s">
        <v>46</v>
      </c>
      <c r="O25" s="5">
        <v>0.36</v>
      </c>
      <c r="P25" s="5">
        <v>0</v>
      </c>
      <c r="Q25" s="5">
        <v>0</v>
      </c>
      <c r="R25" s="5">
        <v>0</v>
      </c>
      <c r="S25" s="2">
        <v>0</v>
      </c>
      <c r="T25" s="2">
        <v>0</v>
      </c>
      <c r="U25" s="2">
        <v>0.1</v>
      </c>
      <c r="V25" s="5" t="s">
        <v>137</v>
      </c>
      <c r="W25" s="5" t="s">
        <v>137</v>
      </c>
      <c r="X25" s="5" t="s">
        <v>28</v>
      </c>
      <c r="Y25" s="1"/>
    </row>
    <row r="26" spans="1:25" ht="36">
      <c r="A26" s="2" t="s">
        <v>87</v>
      </c>
      <c r="B26" s="2">
        <v>151</v>
      </c>
      <c r="C26" s="3">
        <v>23106</v>
      </c>
      <c r="D26" s="4">
        <v>26325</v>
      </c>
      <c r="E26" s="3">
        <v>3219</v>
      </c>
      <c r="F26" s="2" t="s">
        <v>38</v>
      </c>
      <c r="G26" s="2">
        <v>1030</v>
      </c>
      <c r="H26" s="2">
        <v>114788</v>
      </c>
      <c r="I26" s="5" t="s">
        <v>88</v>
      </c>
      <c r="J26" s="5" t="s">
        <v>60</v>
      </c>
      <c r="K26" s="2" t="s">
        <v>54</v>
      </c>
      <c r="L26" s="2">
        <v>8</v>
      </c>
      <c r="M26" s="2" t="s">
        <v>54</v>
      </c>
      <c r="N26" s="4" t="s">
        <v>58</v>
      </c>
      <c r="O26" s="5">
        <v>0.86</v>
      </c>
      <c r="P26" s="5">
        <v>0</v>
      </c>
      <c r="Q26" s="2">
        <v>0.01</v>
      </c>
      <c r="R26" s="5">
        <v>0.02</v>
      </c>
      <c r="S26" s="5">
        <v>0.03</v>
      </c>
      <c r="T26" s="2">
        <v>0</v>
      </c>
      <c r="U26" s="2">
        <v>0</v>
      </c>
      <c r="V26" s="5" t="s">
        <v>137</v>
      </c>
      <c r="W26" s="5">
        <f>O26/Q26</f>
        <v>86</v>
      </c>
      <c r="X26" s="5" t="s">
        <v>28</v>
      </c>
      <c r="Y26" s="1"/>
    </row>
    <row r="27" spans="1:25" ht="117">
      <c r="A27" s="2" t="s">
        <v>89</v>
      </c>
      <c r="B27" s="2">
        <v>151</v>
      </c>
      <c r="C27" s="3">
        <v>71326</v>
      </c>
      <c r="D27" s="4">
        <v>74389</v>
      </c>
      <c r="E27" s="3">
        <v>3063</v>
      </c>
      <c r="F27" s="2" t="s">
        <v>38</v>
      </c>
      <c r="G27" s="2">
        <v>993</v>
      </c>
      <c r="H27" s="2">
        <v>109812</v>
      </c>
      <c r="I27" s="5" t="s">
        <v>90</v>
      </c>
      <c r="J27" s="5" t="s">
        <v>91</v>
      </c>
      <c r="K27" s="2" t="s">
        <v>54</v>
      </c>
      <c r="L27" s="2">
        <v>9</v>
      </c>
      <c r="M27" s="2" t="s">
        <v>54</v>
      </c>
      <c r="N27" s="4" t="s">
        <v>58</v>
      </c>
      <c r="O27" s="5">
        <v>0</v>
      </c>
      <c r="P27" s="5">
        <v>0</v>
      </c>
      <c r="Q27" s="2">
        <v>0</v>
      </c>
      <c r="R27" s="5">
        <v>0</v>
      </c>
      <c r="S27" s="2">
        <v>0</v>
      </c>
      <c r="T27" s="2">
        <v>0</v>
      </c>
      <c r="U27" s="2">
        <v>0.01</v>
      </c>
      <c r="V27" s="5" t="s">
        <v>137</v>
      </c>
      <c r="W27" s="5" t="s">
        <v>137</v>
      </c>
      <c r="X27" s="5" t="s">
        <v>28</v>
      </c>
      <c r="Y27" s="1"/>
    </row>
    <row r="28" spans="1:25">
      <c r="A28" s="2" t="s">
        <v>92</v>
      </c>
      <c r="B28" s="2">
        <v>846</v>
      </c>
      <c r="C28" s="3">
        <v>354614</v>
      </c>
      <c r="D28" s="4">
        <v>358154</v>
      </c>
      <c r="E28" s="3">
        <v>3540</v>
      </c>
      <c r="F28" s="2" t="s">
        <v>25</v>
      </c>
      <c r="G28" s="2">
        <v>1105</v>
      </c>
      <c r="H28" s="2">
        <v>125222</v>
      </c>
      <c r="I28" s="5" t="s">
        <v>49</v>
      </c>
      <c r="J28" s="5">
        <v>1E-42</v>
      </c>
      <c r="K28" s="2" t="s">
        <v>54</v>
      </c>
      <c r="L28" s="2">
        <v>10</v>
      </c>
      <c r="M28" s="2" t="s">
        <v>54</v>
      </c>
      <c r="N28" s="4" t="s">
        <v>46</v>
      </c>
      <c r="O28" s="5">
        <v>2.29</v>
      </c>
      <c r="P28" s="5">
        <v>0</v>
      </c>
      <c r="Q28" s="2">
        <v>0</v>
      </c>
      <c r="R28" s="2">
        <v>0</v>
      </c>
      <c r="S28" s="5">
        <v>7.0000000000000007E-2</v>
      </c>
      <c r="T28" s="2">
        <v>0.01</v>
      </c>
      <c r="U28" s="2">
        <v>0</v>
      </c>
      <c r="V28" s="5" t="s">
        <v>137</v>
      </c>
      <c r="W28" s="5" t="s">
        <v>137</v>
      </c>
      <c r="X28" s="5" t="s">
        <v>28</v>
      </c>
      <c r="Y28" s="1"/>
    </row>
    <row r="29" spans="1:25" ht="18">
      <c r="A29" s="2" t="s">
        <v>93</v>
      </c>
      <c r="B29" s="2">
        <v>963</v>
      </c>
      <c r="C29" s="3">
        <v>10876</v>
      </c>
      <c r="D29" s="4">
        <v>15442</v>
      </c>
      <c r="E29" s="3">
        <v>4566</v>
      </c>
      <c r="F29" s="2" t="s">
        <v>38</v>
      </c>
      <c r="G29" s="2">
        <v>1424</v>
      </c>
      <c r="H29" s="2">
        <v>161959</v>
      </c>
      <c r="I29" s="5" t="s">
        <v>49</v>
      </c>
      <c r="J29" s="5" t="s">
        <v>94</v>
      </c>
      <c r="K29" s="2" t="s">
        <v>54</v>
      </c>
      <c r="L29" s="2">
        <v>16</v>
      </c>
      <c r="M29" s="2" t="s">
        <v>54</v>
      </c>
      <c r="N29" s="4" t="s">
        <v>58</v>
      </c>
      <c r="O29" s="5">
        <v>0</v>
      </c>
      <c r="P29" s="5">
        <v>0</v>
      </c>
      <c r="Q29" s="2">
        <v>0.01</v>
      </c>
      <c r="R29" s="2">
        <v>0</v>
      </c>
      <c r="S29" s="2">
        <v>0</v>
      </c>
      <c r="T29" s="2">
        <v>0</v>
      </c>
      <c r="U29" s="2">
        <v>0</v>
      </c>
      <c r="V29" s="5" t="s">
        <v>137</v>
      </c>
      <c r="W29" s="5">
        <f>O29/Q29</f>
        <v>0</v>
      </c>
      <c r="X29" s="5" t="s">
        <v>28</v>
      </c>
      <c r="Y29" s="1"/>
    </row>
    <row r="30" spans="1:25" ht="99">
      <c r="A30" s="2" t="s">
        <v>95</v>
      </c>
      <c r="B30" s="2">
        <v>901</v>
      </c>
      <c r="C30" s="3" t="s">
        <v>96</v>
      </c>
      <c r="D30" s="4">
        <v>211522</v>
      </c>
      <c r="E30" s="3">
        <f>211522-207314</f>
        <v>4208</v>
      </c>
      <c r="F30" s="2" t="s">
        <v>38</v>
      </c>
      <c r="G30" s="2">
        <v>1403</v>
      </c>
      <c r="H30" s="2">
        <v>154068</v>
      </c>
      <c r="I30" s="5" t="s">
        <v>68</v>
      </c>
      <c r="J30" s="5" t="s">
        <v>97</v>
      </c>
      <c r="K30" s="2" t="s">
        <v>54</v>
      </c>
      <c r="L30" s="2">
        <v>25</v>
      </c>
      <c r="M30" s="2" t="s">
        <v>28</v>
      </c>
      <c r="N30" s="4" t="s">
        <v>98</v>
      </c>
      <c r="O30" s="5">
        <v>0.02</v>
      </c>
      <c r="P30" s="5">
        <v>3.84</v>
      </c>
      <c r="Q30" s="5">
        <v>1.72</v>
      </c>
      <c r="R30" s="5">
        <v>34.770000000000003</v>
      </c>
      <c r="S30" s="5">
        <v>17.75</v>
      </c>
      <c r="T30" s="5">
        <v>0.37</v>
      </c>
      <c r="U30" s="2">
        <v>2.79</v>
      </c>
      <c r="V30" s="5">
        <f>O30/P30</f>
        <v>5.2083333333333339E-3</v>
      </c>
      <c r="W30" s="5">
        <f>O30/Q30</f>
        <v>1.1627906976744186E-2</v>
      </c>
      <c r="X30" s="5" t="s">
        <v>28</v>
      </c>
      <c r="Y30" s="1"/>
    </row>
    <row r="31" spans="1:25" ht="117">
      <c r="A31" s="2" t="s">
        <v>101</v>
      </c>
      <c r="B31" s="2">
        <v>299</v>
      </c>
      <c r="C31" s="3">
        <v>517993</v>
      </c>
      <c r="D31" s="4">
        <v>521430</v>
      </c>
      <c r="E31" s="3">
        <f>D31-C31</f>
        <v>3437</v>
      </c>
      <c r="F31" s="2" t="s">
        <v>38</v>
      </c>
      <c r="G31" s="2">
        <v>1065</v>
      </c>
      <c r="H31" s="2">
        <v>121817</v>
      </c>
      <c r="I31" s="5" t="s">
        <v>90</v>
      </c>
      <c r="J31" s="5" t="s">
        <v>102</v>
      </c>
      <c r="K31" s="2" t="s">
        <v>54</v>
      </c>
      <c r="L31" s="2">
        <v>9</v>
      </c>
      <c r="M31" s="2" t="s">
        <v>54</v>
      </c>
      <c r="N31" s="4" t="s">
        <v>58</v>
      </c>
      <c r="O31" s="5">
        <v>18.48</v>
      </c>
      <c r="P31" s="5">
        <v>0</v>
      </c>
      <c r="Q31" s="5">
        <v>0</v>
      </c>
      <c r="R31" s="5">
        <v>1.51</v>
      </c>
      <c r="S31" s="5">
        <v>0.03</v>
      </c>
      <c r="T31" s="2">
        <v>0.01</v>
      </c>
      <c r="U31" s="2">
        <v>0.02</v>
      </c>
      <c r="V31" s="5" t="s">
        <v>137</v>
      </c>
      <c r="W31" s="5" t="s">
        <v>137</v>
      </c>
      <c r="X31" s="5" t="s">
        <v>54</v>
      </c>
      <c r="Y31" s="1"/>
    </row>
    <row r="32" spans="1:25" ht="27">
      <c r="A32" s="2" t="s">
        <v>103</v>
      </c>
      <c r="B32" s="2">
        <v>299</v>
      </c>
      <c r="C32" s="3">
        <v>562403</v>
      </c>
      <c r="D32" s="4">
        <v>569419</v>
      </c>
      <c r="E32" s="3">
        <f>D32-C32</f>
        <v>7016</v>
      </c>
      <c r="F32" s="2" t="s">
        <v>38</v>
      </c>
      <c r="G32" s="2">
        <v>1396</v>
      </c>
      <c r="H32" s="2">
        <v>158211</v>
      </c>
      <c r="I32" s="5" t="s">
        <v>104</v>
      </c>
      <c r="J32" s="5">
        <v>0</v>
      </c>
      <c r="K32" s="2" t="s">
        <v>54</v>
      </c>
      <c r="L32" s="2">
        <v>18</v>
      </c>
      <c r="M32" s="2" t="s">
        <v>54</v>
      </c>
      <c r="N32" s="4" t="s">
        <v>31</v>
      </c>
      <c r="O32" s="5">
        <v>194.67</v>
      </c>
      <c r="P32" s="5">
        <v>0</v>
      </c>
      <c r="Q32" s="5">
        <v>0</v>
      </c>
      <c r="R32" s="5">
        <v>0.9</v>
      </c>
      <c r="S32" s="2">
        <v>0</v>
      </c>
      <c r="T32" s="2">
        <v>0.01</v>
      </c>
      <c r="U32" s="2">
        <v>0.21</v>
      </c>
      <c r="V32" s="5" t="s">
        <v>137</v>
      </c>
      <c r="W32" s="5" t="s">
        <v>137</v>
      </c>
      <c r="X32" s="5" t="s">
        <v>54</v>
      </c>
      <c r="Y32" s="1"/>
    </row>
    <row r="33" spans="1:25" ht="117">
      <c r="A33" s="2" t="s">
        <v>105</v>
      </c>
      <c r="B33" s="2">
        <v>1617</v>
      </c>
      <c r="C33" s="3">
        <v>39788</v>
      </c>
      <c r="D33" s="4">
        <v>42904</v>
      </c>
      <c r="E33" s="3">
        <f>D33-C33</f>
        <v>3116</v>
      </c>
      <c r="F33" s="2" t="s">
        <v>25</v>
      </c>
      <c r="G33" s="2">
        <v>1031</v>
      </c>
      <c r="H33" s="2">
        <v>113963</v>
      </c>
      <c r="I33" s="5" t="s">
        <v>90</v>
      </c>
      <c r="J33" s="5" t="s">
        <v>106</v>
      </c>
      <c r="K33" s="2" t="s">
        <v>54</v>
      </c>
      <c r="L33" s="2">
        <v>9</v>
      </c>
      <c r="M33" s="2" t="s">
        <v>54</v>
      </c>
      <c r="N33" s="4" t="s">
        <v>107</v>
      </c>
      <c r="O33" s="5">
        <v>92.47</v>
      </c>
      <c r="P33" s="5">
        <v>0</v>
      </c>
      <c r="Q33" s="5">
        <v>0.01</v>
      </c>
      <c r="R33" s="5">
        <v>7.27</v>
      </c>
      <c r="S33" s="5">
        <v>0.03</v>
      </c>
      <c r="T33" s="2">
        <v>0</v>
      </c>
      <c r="U33" s="2">
        <v>0.06</v>
      </c>
      <c r="V33" s="5" t="s">
        <v>137</v>
      </c>
      <c r="W33" s="5">
        <f>O33/Q33</f>
        <v>9247</v>
      </c>
      <c r="X33" s="5" t="s">
        <v>54</v>
      </c>
      <c r="Y33" s="1"/>
    </row>
    <row r="34" spans="1:25" ht="36">
      <c r="A34" s="2" t="s">
        <v>108</v>
      </c>
      <c r="B34" s="2">
        <v>1821</v>
      </c>
      <c r="C34" s="3">
        <v>27681</v>
      </c>
      <c r="D34" s="4">
        <v>38084</v>
      </c>
      <c r="E34" s="3">
        <f>D34-C34</f>
        <v>10403</v>
      </c>
      <c r="F34" s="2" t="s">
        <v>25</v>
      </c>
      <c r="G34" s="2">
        <v>1017</v>
      </c>
      <c r="H34" s="2">
        <v>115633</v>
      </c>
      <c r="I34" s="5" t="s">
        <v>88</v>
      </c>
      <c r="J34" s="5" t="s">
        <v>66</v>
      </c>
      <c r="K34" s="2" t="s">
        <v>54</v>
      </c>
      <c r="L34" s="2">
        <v>7</v>
      </c>
      <c r="M34" s="2" t="s">
        <v>54</v>
      </c>
      <c r="N34" s="4" t="s">
        <v>58</v>
      </c>
      <c r="O34" s="5">
        <v>1024.6300000000001</v>
      </c>
      <c r="P34" s="5">
        <v>0</v>
      </c>
      <c r="Q34" s="5">
        <v>0</v>
      </c>
      <c r="R34" s="5">
        <v>7.16</v>
      </c>
      <c r="S34" s="5">
        <v>0.05</v>
      </c>
      <c r="T34" s="2">
        <v>0</v>
      </c>
      <c r="U34" s="2">
        <v>1.33</v>
      </c>
      <c r="V34" s="5" t="s">
        <v>137</v>
      </c>
      <c r="W34" s="5" t="s">
        <v>137</v>
      </c>
      <c r="X34" s="5" t="s">
        <v>54</v>
      </c>
      <c r="Y34" s="1"/>
    </row>
    <row r="35" spans="1:25" ht="99">
      <c r="A35" s="2" t="s">
        <v>109</v>
      </c>
      <c r="B35" s="2">
        <v>1821</v>
      </c>
      <c r="C35" s="3">
        <v>58997</v>
      </c>
      <c r="D35" s="4">
        <v>62164</v>
      </c>
      <c r="E35" s="3">
        <f>D35-C35</f>
        <v>3167</v>
      </c>
      <c r="F35" s="2" t="s">
        <v>25</v>
      </c>
      <c r="G35" s="2">
        <v>1017</v>
      </c>
      <c r="H35" s="2">
        <v>114836</v>
      </c>
      <c r="I35" s="5" t="s">
        <v>56</v>
      </c>
      <c r="J35" s="5" t="s">
        <v>110</v>
      </c>
      <c r="K35" s="2" t="s">
        <v>54</v>
      </c>
      <c r="L35" s="2">
        <v>7</v>
      </c>
      <c r="M35" s="2" t="s">
        <v>54</v>
      </c>
      <c r="N35" s="4" t="s">
        <v>58</v>
      </c>
      <c r="O35" s="5">
        <v>309.29000000000002</v>
      </c>
      <c r="P35" s="5">
        <v>0</v>
      </c>
      <c r="Q35" s="5">
        <v>0</v>
      </c>
      <c r="R35" s="5">
        <v>6.92</v>
      </c>
      <c r="S35" s="5">
        <v>0.17</v>
      </c>
      <c r="T35" s="2">
        <v>0</v>
      </c>
      <c r="U35" s="2">
        <v>0.03</v>
      </c>
      <c r="V35" s="5" t="s">
        <v>137</v>
      </c>
      <c r="W35" s="5" t="s">
        <v>137</v>
      </c>
      <c r="X35" s="5" t="s">
        <v>54</v>
      </c>
      <c r="Y35" s="1"/>
    </row>
    <row r="36" spans="1:25" ht="99">
      <c r="A36" s="2" t="s">
        <v>111</v>
      </c>
      <c r="B36" s="2">
        <v>1821</v>
      </c>
      <c r="C36" s="3">
        <v>81924</v>
      </c>
      <c r="D36" s="4">
        <v>85024</v>
      </c>
      <c r="E36" s="3">
        <f>D36-C36</f>
        <v>3100</v>
      </c>
      <c r="F36" s="2" t="s">
        <v>25</v>
      </c>
      <c r="G36" s="2">
        <v>972</v>
      </c>
      <c r="H36" s="2">
        <v>109865</v>
      </c>
      <c r="I36" s="5" t="s">
        <v>56</v>
      </c>
      <c r="J36" s="5">
        <v>9.9999999999999996E-83</v>
      </c>
      <c r="K36" s="2" t="s">
        <v>54</v>
      </c>
      <c r="L36" s="2">
        <v>7</v>
      </c>
      <c r="M36" s="2" t="s">
        <v>54</v>
      </c>
      <c r="N36" s="4" t="s">
        <v>58</v>
      </c>
      <c r="O36" s="5">
        <v>20.73</v>
      </c>
      <c r="P36" s="5">
        <v>0</v>
      </c>
      <c r="Q36" s="5">
        <v>0</v>
      </c>
      <c r="R36" s="5">
        <v>0.5</v>
      </c>
      <c r="S36" s="5">
        <v>0.16</v>
      </c>
      <c r="T36" s="2">
        <v>0</v>
      </c>
      <c r="U36" s="2">
        <v>0.02</v>
      </c>
      <c r="V36" s="5" t="s">
        <v>137</v>
      </c>
      <c r="W36" s="5" t="s">
        <v>137</v>
      </c>
      <c r="X36" s="5" t="s">
        <v>54</v>
      </c>
      <c r="Y36" s="1"/>
    </row>
    <row r="37" spans="1:25" ht="99">
      <c r="A37" s="2" t="s">
        <v>112</v>
      </c>
      <c r="B37" s="2">
        <v>1821</v>
      </c>
      <c r="C37" s="3">
        <v>90055</v>
      </c>
      <c r="D37" s="4">
        <v>100364</v>
      </c>
      <c r="E37" s="3">
        <f>D37-C37</f>
        <v>10309</v>
      </c>
      <c r="F37" s="2" t="s">
        <v>25</v>
      </c>
      <c r="G37" s="2">
        <v>1017</v>
      </c>
      <c r="H37" s="2">
        <v>114640</v>
      </c>
      <c r="I37" s="5" t="s">
        <v>56</v>
      </c>
      <c r="J37" s="5" t="s">
        <v>110</v>
      </c>
      <c r="K37" s="2" t="s">
        <v>54</v>
      </c>
      <c r="L37" s="2">
        <v>7</v>
      </c>
      <c r="M37" s="2" t="s">
        <v>54</v>
      </c>
      <c r="N37" s="4" t="s">
        <v>113</v>
      </c>
      <c r="O37" s="5">
        <v>482.47</v>
      </c>
      <c r="P37" s="5">
        <v>0</v>
      </c>
      <c r="Q37" s="5">
        <v>0.01</v>
      </c>
      <c r="R37" s="5">
        <v>4.72</v>
      </c>
      <c r="S37" s="5">
        <v>0.13</v>
      </c>
      <c r="T37" s="2">
        <v>0</v>
      </c>
      <c r="U37" s="2">
        <v>0.9</v>
      </c>
      <c r="V37" s="5" t="s">
        <v>137</v>
      </c>
      <c r="W37" s="5">
        <f>O37/Q37</f>
        <v>48247</v>
      </c>
      <c r="X37" s="5" t="s">
        <v>54</v>
      </c>
      <c r="Y37" s="1"/>
    </row>
    <row r="38" spans="1:25" ht="36">
      <c r="A38" s="2" t="s">
        <v>114</v>
      </c>
      <c r="B38" s="2">
        <v>1821</v>
      </c>
      <c r="C38" s="3">
        <v>123853</v>
      </c>
      <c r="D38" s="4">
        <v>136014</v>
      </c>
      <c r="E38" s="3">
        <f>D38-C38</f>
        <v>12161</v>
      </c>
      <c r="F38" s="2" t="s">
        <v>25</v>
      </c>
      <c r="G38" s="2">
        <v>1017</v>
      </c>
      <c r="H38" s="2">
        <v>114806</v>
      </c>
      <c r="I38" s="5" t="s">
        <v>88</v>
      </c>
      <c r="J38" s="5" t="s">
        <v>110</v>
      </c>
      <c r="K38" s="2" t="s">
        <v>54</v>
      </c>
      <c r="L38" s="2">
        <v>6</v>
      </c>
      <c r="M38" s="2" t="s">
        <v>54</v>
      </c>
      <c r="N38" s="4" t="s">
        <v>107</v>
      </c>
      <c r="O38" s="5">
        <v>1566.11</v>
      </c>
      <c r="P38" s="5">
        <v>0</v>
      </c>
      <c r="Q38" s="5">
        <v>0.02</v>
      </c>
      <c r="R38" s="5">
        <v>25.09</v>
      </c>
      <c r="S38" s="5">
        <v>0.57999999999999996</v>
      </c>
      <c r="T38" s="2">
        <v>0.03</v>
      </c>
      <c r="U38" s="2">
        <v>1.98</v>
      </c>
      <c r="V38" s="5" t="s">
        <v>137</v>
      </c>
      <c r="W38" s="5">
        <f>O38/Q38</f>
        <v>78305.5</v>
      </c>
      <c r="X38" s="5" t="s">
        <v>54</v>
      </c>
      <c r="Y38" s="1"/>
    </row>
    <row r="39" spans="1:25" ht="36">
      <c r="A39" s="2" t="s">
        <v>115</v>
      </c>
      <c r="B39" s="2">
        <v>1821</v>
      </c>
      <c r="C39" s="3">
        <v>142067</v>
      </c>
      <c r="D39" s="4">
        <v>150144</v>
      </c>
      <c r="E39" s="3">
        <f>D39-C39</f>
        <v>8077</v>
      </c>
      <c r="F39" s="2" t="s">
        <v>25</v>
      </c>
      <c r="G39" s="2">
        <v>1017</v>
      </c>
      <c r="H39" s="2">
        <v>114100</v>
      </c>
      <c r="I39" s="5" t="s">
        <v>88</v>
      </c>
      <c r="J39" s="5" t="s">
        <v>66</v>
      </c>
      <c r="K39" s="2" t="s">
        <v>54</v>
      </c>
      <c r="L39" s="2">
        <v>7</v>
      </c>
      <c r="M39" s="2" t="s">
        <v>54</v>
      </c>
      <c r="N39" s="4" t="s">
        <v>58</v>
      </c>
      <c r="O39" s="5">
        <v>1592.01</v>
      </c>
      <c r="P39" s="5">
        <v>0</v>
      </c>
      <c r="Q39" s="5">
        <v>0.03</v>
      </c>
      <c r="R39" s="5">
        <v>23.43</v>
      </c>
      <c r="S39" s="5">
        <v>0.18</v>
      </c>
      <c r="T39" s="2">
        <v>0</v>
      </c>
      <c r="U39" s="2">
        <v>1.29</v>
      </c>
      <c r="V39" s="5" t="s">
        <v>137</v>
      </c>
      <c r="W39" s="5">
        <f>O39/Q39</f>
        <v>53067</v>
      </c>
      <c r="X39" s="5" t="s">
        <v>54</v>
      </c>
      <c r="Y39" s="1"/>
    </row>
    <row r="40" spans="1:25" ht="36">
      <c r="A40" s="2" t="s">
        <v>116</v>
      </c>
      <c r="B40" s="2">
        <v>2333</v>
      </c>
      <c r="C40" s="3">
        <v>59334</v>
      </c>
      <c r="D40" s="4">
        <v>70044</v>
      </c>
      <c r="E40" s="3">
        <f>D40-C40</f>
        <v>10710</v>
      </c>
      <c r="F40" s="2" t="s">
        <v>25</v>
      </c>
      <c r="G40" s="2">
        <v>1067</v>
      </c>
      <c r="H40" s="2">
        <v>115573</v>
      </c>
      <c r="I40" s="5" t="s">
        <v>88</v>
      </c>
      <c r="J40" s="5" t="s">
        <v>117</v>
      </c>
      <c r="K40" s="2" t="s">
        <v>54</v>
      </c>
      <c r="L40" s="2">
        <v>9</v>
      </c>
      <c r="M40" s="2" t="s">
        <v>54</v>
      </c>
      <c r="N40" s="4" t="s">
        <v>58</v>
      </c>
      <c r="O40" s="5">
        <v>231.26</v>
      </c>
      <c r="P40" s="5">
        <v>0</v>
      </c>
      <c r="Q40" s="5">
        <v>0.02</v>
      </c>
      <c r="R40" s="5">
        <v>6.55</v>
      </c>
      <c r="S40" s="5">
        <v>0.08</v>
      </c>
      <c r="T40" s="2">
        <v>0.02</v>
      </c>
      <c r="U40" s="2">
        <v>0.93</v>
      </c>
      <c r="V40" s="5" t="s">
        <v>137</v>
      </c>
      <c r="W40" s="5">
        <f>O40/Q40</f>
        <v>11563</v>
      </c>
      <c r="X40" s="5" t="s">
        <v>54</v>
      </c>
      <c r="Y40" s="1"/>
    </row>
    <row r="41" spans="1:25" ht="126">
      <c r="A41" s="2" t="s">
        <v>118</v>
      </c>
      <c r="B41" s="2">
        <v>2725</v>
      </c>
      <c r="C41" s="3">
        <v>179728</v>
      </c>
      <c r="D41" s="4">
        <v>183273</v>
      </c>
      <c r="E41" s="3">
        <f>183273-179728</f>
        <v>3545</v>
      </c>
      <c r="F41" s="2" t="s">
        <v>25</v>
      </c>
      <c r="G41" s="2">
        <v>1182</v>
      </c>
      <c r="H41" s="2">
        <v>138627</v>
      </c>
      <c r="I41" s="6" t="s">
        <v>72</v>
      </c>
      <c r="J41" s="6">
        <v>0</v>
      </c>
      <c r="K41" s="2" t="s">
        <v>54</v>
      </c>
      <c r="L41" s="2">
        <v>12</v>
      </c>
      <c r="M41" s="2" t="s">
        <v>54</v>
      </c>
      <c r="N41" s="4" t="s">
        <v>31</v>
      </c>
      <c r="O41" s="5">
        <v>128.34</v>
      </c>
      <c r="P41" s="5">
        <v>0</v>
      </c>
      <c r="Q41" s="2">
        <v>0</v>
      </c>
      <c r="R41" s="5">
        <v>0.63</v>
      </c>
      <c r="S41" s="5">
        <v>0.33</v>
      </c>
      <c r="T41" s="2">
        <v>0</v>
      </c>
      <c r="U41" s="2">
        <v>0.3</v>
      </c>
      <c r="V41" s="5" t="s">
        <v>137</v>
      </c>
      <c r="W41" s="5" t="s">
        <v>137</v>
      </c>
      <c r="X41" s="5" t="s">
        <v>54</v>
      </c>
      <c r="Y41" s="1"/>
    </row>
    <row r="42" spans="1:25" ht="54">
      <c r="A42" s="2" t="s">
        <v>119</v>
      </c>
      <c r="B42" s="2">
        <v>3622</v>
      </c>
      <c r="C42" s="3">
        <v>41136</v>
      </c>
      <c r="D42" s="4">
        <v>44374</v>
      </c>
      <c r="E42" s="3">
        <f>D42-C42</f>
        <v>3238</v>
      </c>
      <c r="F42" s="2" t="s">
        <v>25</v>
      </c>
      <c r="G42" s="2">
        <v>1072</v>
      </c>
      <c r="H42" s="2">
        <v>117726</v>
      </c>
      <c r="I42" s="5" t="s">
        <v>34</v>
      </c>
      <c r="J42" s="5">
        <v>3E-131</v>
      </c>
      <c r="K42" s="2" t="s">
        <v>54</v>
      </c>
      <c r="L42" s="2">
        <v>9</v>
      </c>
      <c r="M42" s="2" t="s">
        <v>54</v>
      </c>
      <c r="N42" s="4" t="s">
        <v>36</v>
      </c>
      <c r="O42" s="5">
        <v>11.23</v>
      </c>
      <c r="P42" s="5">
        <v>0</v>
      </c>
      <c r="Q42" s="2">
        <v>0.02</v>
      </c>
      <c r="R42" s="5">
        <v>12.64</v>
      </c>
      <c r="S42" s="2">
        <v>0</v>
      </c>
      <c r="T42" s="2">
        <v>0</v>
      </c>
      <c r="U42" s="2">
        <v>0.05</v>
      </c>
      <c r="V42" s="5" t="s">
        <v>137</v>
      </c>
      <c r="W42" s="5">
        <f>O42/Q42</f>
        <v>561.5</v>
      </c>
      <c r="X42" s="5" t="s">
        <v>54</v>
      </c>
      <c r="Y42" s="1"/>
    </row>
    <row r="43" spans="1:25" ht="36">
      <c r="A43" s="2" t="s">
        <v>120</v>
      </c>
      <c r="B43" s="2">
        <v>59</v>
      </c>
      <c r="C43" s="3">
        <v>975843</v>
      </c>
      <c r="D43" s="4">
        <v>991163</v>
      </c>
      <c r="E43" s="3">
        <f>D43-C43</f>
        <v>15320</v>
      </c>
      <c r="F43" s="2" t="s">
        <v>25</v>
      </c>
      <c r="G43" s="2">
        <v>1394</v>
      </c>
      <c r="H43" s="2">
        <v>158052</v>
      </c>
      <c r="I43" s="5" t="s">
        <v>121</v>
      </c>
      <c r="J43" s="5">
        <v>0</v>
      </c>
      <c r="K43" s="2" t="s">
        <v>54</v>
      </c>
      <c r="L43" s="2">
        <v>19</v>
      </c>
      <c r="M43" s="2" t="s">
        <v>54</v>
      </c>
      <c r="N43" s="4" t="s">
        <v>31</v>
      </c>
      <c r="O43" s="5">
        <v>43.02</v>
      </c>
      <c r="P43" s="5">
        <v>0</v>
      </c>
      <c r="Q43" s="2">
        <v>0</v>
      </c>
      <c r="R43" s="5">
        <v>0.3</v>
      </c>
      <c r="S43" s="2">
        <v>0</v>
      </c>
      <c r="T43" s="2">
        <v>0.01</v>
      </c>
      <c r="U43" s="2">
        <v>0.08</v>
      </c>
      <c r="V43" s="5" t="s">
        <v>137</v>
      </c>
      <c r="W43" s="5" t="s">
        <v>137</v>
      </c>
      <c r="X43" s="5" t="s">
        <v>54</v>
      </c>
      <c r="Y43" s="1"/>
    </row>
    <row r="44" spans="1:25" ht="18">
      <c r="A44" s="2" t="s">
        <v>99</v>
      </c>
      <c r="B44" s="2">
        <v>21329</v>
      </c>
      <c r="C44" s="3">
        <v>1</v>
      </c>
      <c r="D44" s="4">
        <v>5404</v>
      </c>
      <c r="E44" s="3">
        <f>D44-C44</f>
        <v>5403</v>
      </c>
      <c r="F44" s="2" t="s">
        <v>25</v>
      </c>
      <c r="G44" s="2" t="s">
        <v>100</v>
      </c>
      <c r="H44" s="2">
        <v>18698</v>
      </c>
      <c r="I44" s="5" t="s">
        <v>74</v>
      </c>
      <c r="J44" s="5">
        <v>1E-10</v>
      </c>
      <c r="K44" s="2" t="s">
        <v>28</v>
      </c>
      <c r="L44" s="2" t="s">
        <v>41</v>
      </c>
      <c r="M44" s="2" t="s">
        <v>30</v>
      </c>
      <c r="N44" s="4" t="s">
        <v>31</v>
      </c>
      <c r="O44" s="5">
        <v>10.68</v>
      </c>
      <c r="P44" s="5">
        <v>0</v>
      </c>
      <c r="Q44" s="2">
        <v>0</v>
      </c>
      <c r="R44" s="5">
        <v>0.5</v>
      </c>
      <c r="S44" s="2">
        <v>0</v>
      </c>
      <c r="T44" s="2">
        <v>0</v>
      </c>
      <c r="U44" s="2">
        <v>0</v>
      </c>
      <c r="V44" s="5" t="s">
        <v>137</v>
      </c>
      <c r="W44" s="5" t="s">
        <v>137</v>
      </c>
      <c r="X44" s="5" t="s">
        <v>54</v>
      </c>
      <c r="Y44" s="1"/>
    </row>
    <row r="45" spans="1:25">
      <c r="A45" s="2" t="s">
        <v>122</v>
      </c>
      <c r="B45" s="2">
        <v>111</v>
      </c>
      <c r="C45" s="3">
        <v>518934</v>
      </c>
      <c r="D45" s="4">
        <v>541428</v>
      </c>
      <c r="E45" s="3">
        <f>D45-C45</f>
        <v>22494</v>
      </c>
      <c r="F45" s="2" t="s">
        <v>25</v>
      </c>
      <c r="G45" s="2">
        <v>1258</v>
      </c>
      <c r="H45" s="2">
        <v>143029</v>
      </c>
      <c r="I45" s="5" t="s">
        <v>49</v>
      </c>
      <c r="J45" s="5">
        <v>0</v>
      </c>
      <c r="K45" s="2" t="s">
        <v>54</v>
      </c>
      <c r="L45" s="2">
        <v>10</v>
      </c>
      <c r="M45" s="2" t="s">
        <v>54</v>
      </c>
      <c r="N45" s="4" t="s">
        <v>46</v>
      </c>
      <c r="O45" s="5">
        <v>351.78</v>
      </c>
      <c r="P45" s="5">
        <v>0</v>
      </c>
      <c r="Q45" s="5">
        <v>0</v>
      </c>
      <c r="R45" s="5">
        <v>9.16</v>
      </c>
      <c r="S45" s="2">
        <v>0</v>
      </c>
      <c r="T45" s="2">
        <v>0</v>
      </c>
      <c r="U45" s="2">
        <v>0.22</v>
      </c>
      <c r="V45" s="5" t="s">
        <v>137</v>
      </c>
      <c r="W45" s="5" t="s">
        <v>137</v>
      </c>
      <c r="X45" s="5" t="s">
        <v>54</v>
      </c>
      <c r="Y45" s="1"/>
    </row>
    <row r="46" spans="1:25" ht="126">
      <c r="A46" s="2" t="s">
        <v>123</v>
      </c>
      <c r="B46" s="2">
        <v>111</v>
      </c>
      <c r="C46" s="3">
        <v>990169</v>
      </c>
      <c r="D46" s="4">
        <v>998362</v>
      </c>
      <c r="E46" s="3">
        <f>D46-C46</f>
        <v>8193</v>
      </c>
      <c r="F46" s="2" t="s">
        <v>25</v>
      </c>
      <c r="G46" s="2">
        <v>1023</v>
      </c>
      <c r="H46" s="2">
        <v>115595</v>
      </c>
      <c r="I46" s="5" t="s">
        <v>72</v>
      </c>
      <c r="J46" s="5" t="s">
        <v>124</v>
      </c>
      <c r="K46" s="2" t="s">
        <v>54</v>
      </c>
      <c r="L46" s="2">
        <v>11</v>
      </c>
      <c r="M46" s="2" t="s">
        <v>54</v>
      </c>
      <c r="N46" s="4" t="s">
        <v>31</v>
      </c>
      <c r="O46" s="5">
        <v>47.4</v>
      </c>
      <c r="P46" s="5">
        <v>0</v>
      </c>
      <c r="Q46" s="2">
        <v>0.01</v>
      </c>
      <c r="R46" s="5">
        <v>0.8</v>
      </c>
      <c r="S46" s="2">
        <v>0</v>
      </c>
      <c r="T46" s="2">
        <v>0.01</v>
      </c>
      <c r="U46" s="2">
        <v>1.38</v>
      </c>
      <c r="V46" s="5" t="s">
        <v>137</v>
      </c>
      <c r="W46" s="5">
        <f>O46/Q46</f>
        <v>4740</v>
      </c>
      <c r="X46" s="5" t="s">
        <v>54</v>
      </c>
      <c r="Y46" s="1"/>
    </row>
    <row r="47" spans="1:25" ht="126">
      <c r="A47" s="2" t="s">
        <v>125</v>
      </c>
      <c r="B47" s="2">
        <v>111</v>
      </c>
      <c r="C47" s="3">
        <v>1030635</v>
      </c>
      <c r="D47" s="4">
        <v>1034272</v>
      </c>
      <c r="E47" s="3">
        <f>D47-C47</f>
        <v>3637</v>
      </c>
      <c r="F47" s="2" t="s">
        <v>25</v>
      </c>
      <c r="G47" s="2">
        <v>1181</v>
      </c>
      <c r="H47" s="2">
        <v>133527</v>
      </c>
      <c r="I47" s="5" t="s">
        <v>72</v>
      </c>
      <c r="J47" s="5">
        <v>0</v>
      </c>
      <c r="K47" s="2" t="s">
        <v>54</v>
      </c>
      <c r="L47" s="2">
        <v>11</v>
      </c>
      <c r="M47" s="2" t="s">
        <v>54</v>
      </c>
      <c r="N47" s="4" t="s">
        <v>46</v>
      </c>
      <c r="O47" s="5">
        <v>168.24</v>
      </c>
      <c r="P47" s="5">
        <v>0</v>
      </c>
      <c r="Q47" s="5">
        <v>0.01</v>
      </c>
      <c r="R47" s="5">
        <v>3.08</v>
      </c>
      <c r="S47" s="5">
        <v>2.86</v>
      </c>
      <c r="T47" s="2">
        <v>0</v>
      </c>
      <c r="U47" s="2">
        <v>0.2</v>
      </c>
      <c r="V47" s="5" t="s">
        <v>137</v>
      </c>
      <c r="W47" s="5">
        <f>O47/Q47</f>
        <v>16824</v>
      </c>
      <c r="X47" s="5" t="s">
        <v>54</v>
      </c>
      <c r="Y47" s="1"/>
    </row>
    <row r="48" spans="1:25" ht="126">
      <c r="A48" s="2" t="s">
        <v>126</v>
      </c>
      <c r="B48" s="2">
        <v>111</v>
      </c>
      <c r="C48" s="3">
        <v>1052645</v>
      </c>
      <c r="D48" s="4">
        <v>1056012</v>
      </c>
      <c r="E48" s="3">
        <f>D48-C48</f>
        <v>3367</v>
      </c>
      <c r="F48" s="2" t="s">
        <v>25</v>
      </c>
      <c r="G48" s="2">
        <v>1106</v>
      </c>
      <c r="H48" s="2">
        <v>124846</v>
      </c>
      <c r="I48" s="5" t="s">
        <v>72</v>
      </c>
      <c r="J48" s="5" t="s">
        <v>127</v>
      </c>
      <c r="K48" s="2" t="s">
        <v>54</v>
      </c>
      <c r="L48" s="2">
        <v>11</v>
      </c>
      <c r="M48" s="2" t="s">
        <v>54</v>
      </c>
      <c r="N48" s="4" t="s">
        <v>31</v>
      </c>
      <c r="O48" s="5">
        <v>329.85</v>
      </c>
      <c r="P48" s="5">
        <v>0</v>
      </c>
      <c r="Q48" s="5">
        <v>0.05</v>
      </c>
      <c r="R48" s="5">
        <v>3.16</v>
      </c>
      <c r="S48" s="5">
        <v>0.08</v>
      </c>
      <c r="T48" s="2">
        <v>0</v>
      </c>
      <c r="U48" s="2">
        <v>0.39</v>
      </c>
      <c r="V48" s="5" t="s">
        <v>137</v>
      </c>
      <c r="W48" s="5">
        <f>O48/Q48</f>
        <v>6597</v>
      </c>
      <c r="X48" s="5" t="s">
        <v>54</v>
      </c>
      <c r="Y48" s="1"/>
    </row>
    <row r="49" spans="1:25" ht="126">
      <c r="A49" s="2" t="s">
        <v>128</v>
      </c>
      <c r="B49" s="2">
        <v>111</v>
      </c>
      <c r="C49" s="3">
        <v>1189614</v>
      </c>
      <c r="D49" s="4">
        <v>1209521</v>
      </c>
      <c r="E49" s="3">
        <f>D49-C49</f>
        <v>19907</v>
      </c>
      <c r="F49" s="2" t="s">
        <v>38</v>
      </c>
      <c r="G49" s="2">
        <v>1089</v>
      </c>
      <c r="H49" s="2">
        <v>135075</v>
      </c>
      <c r="I49" s="5" t="s">
        <v>72</v>
      </c>
      <c r="J49" s="5">
        <v>0</v>
      </c>
      <c r="K49" s="2" t="s">
        <v>54</v>
      </c>
      <c r="L49" s="2">
        <v>11</v>
      </c>
      <c r="M49" s="2" t="s">
        <v>54</v>
      </c>
      <c r="N49" s="4" t="s">
        <v>46</v>
      </c>
      <c r="O49" s="5">
        <v>38.880000000000003</v>
      </c>
      <c r="P49" s="5">
        <v>0.04</v>
      </c>
      <c r="Q49" s="5">
        <v>0.92</v>
      </c>
      <c r="R49" s="5">
        <v>2.33</v>
      </c>
      <c r="S49" s="5">
        <v>0.37</v>
      </c>
      <c r="T49" s="2">
        <v>0.01</v>
      </c>
      <c r="U49" s="2">
        <v>0.13</v>
      </c>
      <c r="V49" s="5">
        <f>O49/P49</f>
        <v>972</v>
      </c>
      <c r="W49" s="5">
        <f>O49/Q49</f>
        <v>42.260869565217391</v>
      </c>
      <c r="X49" s="5" t="s">
        <v>54</v>
      </c>
      <c r="Y49" s="1"/>
    </row>
    <row r="50" spans="1:25">
      <c r="A50" s="2" t="s">
        <v>129</v>
      </c>
      <c r="B50" s="2">
        <v>111</v>
      </c>
      <c r="C50" s="3">
        <v>1211734</v>
      </c>
      <c r="D50" s="4">
        <v>1215519</v>
      </c>
      <c r="E50" s="3">
        <f>D50-C50</f>
        <v>3785</v>
      </c>
      <c r="F50" s="2" t="s">
        <v>38</v>
      </c>
      <c r="G50" s="2">
        <v>1156</v>
      </c>
      <c r="H50" s="2">
        <v>130714</v>
      </c>
      <c r="I50" s="5" t="s">
        <v>49</v>
      </c>
      <c r="J50" s="5">
        <v>0</v>
      </c>
      <c r="K50" s="2" t="s">
        <v>54</v>
      </c>
      <c r="L50" s="2">
        <v>11</v>
      </c>
      <c r="M50" s="2" t="s">
        <v>54</v>
      </c>
      <c r="N50" s="4" t="s">
        <v>46</v>
      </c>
      <c r="O50" s="5">
        <v>65.95</v>
      </c>
      <c r="P50" s="5">
        <v>0</v>
      </c>
      <c r="Q50" s="5">
        <v>0</v>
      </c>
      <c r="R50" s="5">
        <v>0.9</v>
      </c>
      <c r="S50" s="5">
        <v>0.42</v>
      </c>
      <c r="T50" s="2">
        <v>0</v>
      </c>
      <c r="U50" s="2">
        <v>0.14000000000000001</v>
      </c>
      <c r="V50" s="5" t="s">
        <v>137</v>
      </c>
      <c r="W50" s="5" t="s">
        <v>137</v>
      </c>
      <c r="X50" s="5" t="s">
        <v>54</v>
      </c>
      <c r="Y50" s="1"/>
    </row>
    <row r="51" spans="1:25" ht="126">
      <c r="A51" s="2" t="s">
        <v>130</v>
      </c>
      <c r="B51" s="2">
        <v>111</v>
      </c>
      <c r="C51" s="3">
        <v>1229864</v>
      </c>
      <c r="D51" s="4">
        <v>1233498</v>
      </c>
      <c r="E51" s="3">
        <f>D51-C51</f>
        <v>3634</v>
      </c>
      <c r="F51" s="2" t="s">
        <v>38</v>
      </c>
      <c r="G51" s="2">
        <v>1147</v>
      </c>
      <c r="H51" s="2">
        <v>129825</v>
      </c>
      <c r="I51" s="5" t="s">
        <v>72</v>
      </c>
      <c r="J51" s="5">
        <v>0</v>
      </c>
      <c r="K51" s="2" t="s">
        <v>54</v>
      </c>
      <c r="L51" s="2">
        <v>10</v>
      </c>
      <c r="M51" s="2" t="s">
        <v>54</v>
      </c>
      <c r="N51" s="4" t="s">
        <v>46</v>
      </c>
      <c r="O51" s="5">
        <v>53.19</v>
      </c>
      <c r="P51" s="5">
        <v>0</v>
      </c>
      <c r="Q51" s="5">
        <v>0.13</v>
      </c>
      <c r="R51" s="5">
        <v>1.8</v>
      </c>
      <c r="S51" s="5">
        <v>0.83</v>
      </c>
      <c r="T51" s="2">
        <v>0.02</v>
      </c>
      <c r="U51" s="2">
        <v>0.05</v>
      </c>
      <c r="V51" s="5" t="s">
        <v>137</v>
      </c>
      <c r="W51" s="5">
        <f>O51/Q51</f>
        <v>409.15384615384613</v>
      </c>
      <c r="X51" s="5" t="s">
        <v>54</v>
      </c>
      <c r="Y51" s="1"/>
    </row>
    <row r="52" spans="1:25" ht="117">
      <c r="A52" s="2" t="s">
        <v>131</v>
      </c>
      <c r="B52" s="2">
        <v>151</v>
      </c>
      <c r="C52" s="3">
        <v>240948</v>
      </c>
      <c r="D52" s="4">
        <v>250274</v>
      </c>
      <c r="E52" s="3">
        <v>9326</v>
      </c>
      <c r="F52" s="2" t="s">
        <v>38</v>
      </c>
      <c r="G52" s="2">
        <v>1043</v>
      </c>
      <c r="H52" s="2">
        <v>117423</v>
      </c>
      <c r="I52" s="5" t="s">
        <v>90</v>
      </c>
      <c r="J52" s="5" t="s">
        <v>132</v>
      </c>
      <c r="K52" s="2" t="s">
        <v>54</v>
      </c>
      <c r="L52" s="2">
        <v>9</v>
      </c>
      <c r="M52" s="2" t="s">
        <v>54</v>
      </c>
      <c r="N52" s="4" t="s">
        <v>133</v>
      </c>
      <c r="O52" s="5">
        <v>34.35</v>
      </c>
      <c r="P52" s="5">
        <v>0</v>
      </c>
      <c r="Q52" s="2">
        <v>0.03</v>
      </c>
      <c r="R52" s="5">
        <v>0.25</v>
      </c>
      <c r="S52" s="5">
        <v>0.6</v>
      </c>
      <c r="T52" s="2">
        <v>0.02</v>
      </c>
      <c r="U52" s="2">
        <v>0.24</v>
      </c>
      <c r="V52" s="5" t="s">
        <v>137</v>
      </c>
      <c r="W52" s="5">
        <f>O52/Q52</f>
        <v>1145</v>
      </c>
      <c r="X52" s="5" t="s">
        <v>54</v>
      </c>
      <c r="Y52" s="1"/>
    </row>
    <row r="53" spans="1:25" ht="117">
      <c r="A53" s="2" t="s">
        <v>134</v>
      </c>
      <c r="B53" s="2">
        <v>151</v>
      </c>
      <c r="C53" s="3">
        <v>267362</v>
      </c>
      <c r="D53" s="4">
        <v>275414</v>
      </c>
      <c r="E53" s="3">
        <v>8052</v>
      </c>
      <c r="F53" s="2" t="s">
        <v>38</v>
      </c>
      <c r="G53" s="2">
        <v>1042</v>
      </c>
      <c r="H53" s="2">
        <v>118819</v>
      </c>
      <c r="I53" s="5" t="s">
        <v>90</v>
      </c>
      <c r="J53" s="5" t="s">
        <v>102</v>
      </c>
      <c r="K53" s="2" t="s">
        <v>54</v>
      </c>
      <c r="L53" s="2">
        <v>8</v>
      </c>
      <c r="M53" s="2" t="s">
        <v>54</v>
      </c>
      <c r="N53" s="4" t="s">
        <v>58</v>
      </c>
      <c r="O53" s="5">
        <v>50.83</v>
      </c>
      <c r="P53" s="5">
        <v>0</v>
      </c>
      <c r="Q53" s="2">
        <v>0.01</v>
      </c>
      <c r="R53" s="5">
        <v>0.08</v>
      </c>
      <c r="S53" s="5">
        <v>0.61</v>
      </c>
      <c r="T53" s="2">
        <v>0.05</v>
      </c>
      <c r="U53" s="2">
        <v>0.87</v>
      </c>
      <c r="V53" s="5" t="s">
        <v>137</v>
      </c>
      <c r="W53" s="5">
        <f>O53/Q53</f>
        <v>5083</v>
      </c>
      <c r="X53" s="5" t="s">
        <v>54</v>
      </c>
      <c r="Y53" s="1"/>
    </row>
    <row r="54" spans="1:25" ht="99">
      <c r="A54" s="2" t="s">
        <v>135</v>
      </c>
      <c r="B54" s="2">
        <v>630</v>
      </c>
      <c r="C54" s="3">
        <v>175486</v>
      </c>
      <c r="D54" s="4">
        <v>180987</v>
      </c>
      <c r="E54" s="3">
        <v>5501</v>
      </c>
      <c r="F54" s="2" t="s">
        <v>38</v>
      </c>
      <c r="G54" s="2">
        <v>1067</v>
      </c>
      <c r="H54" s="2">
        <v>121779</v>
      </c>
      <c r="I54" s="5" t="s">
        <v>56</v>
      </c>
      <c r="J54" s="5" t="s">
        <v>136</v>
      </c>
      <c r="K54" s="2" t="s">
        <v>54</v>
      </c>
      <c r="L54" s="2">
        <v>9</v>
      </c>
      <c r="M54" s="2" t="s">
        <v>54</v>
      </c>
      <c r="N54" s="4" t="s">
        <v>36</v>
      </c>
      <c r="O54" s="5">
        <v>90.17</v>
      </c>
      <c r="P54" s="5">
        <v>0</v>
      </c>
      <c r="Q54" s="2">
        <v>0.01</v>
      </c>
      <c r="R54" s="5">
        <v>2.96</v>
      </c>
      <c r="S54" s="5">
        <v>0.36</v>
      </c>
      <c r="T54" s="2">
        <v>0.02</v>
      </c>
      <c r="U54" s="2">
        <v>0.14000000000000001</v>
      </c>
      <c r="V54" s="5" t="s">
        <v>137</v>
      </c>
      <c r="W54" s="5">
        <f>O54/Q54</f>
        <v>9017</v>
      </c>
      <c r="X54" s="5" t="s">
        <v>54</v>
      </c>
      <c r="Y54" s="1"/>
    </row>
  </sheetData>
  <sortState ref="A2:Y54">
    <sortCondition ref="X2:X54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Virginia 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Gendreau</dc:creator>
  <cp:lastModifiedBy>Kerry</cp:lastModifiedBy>
  <dcterms:created xsi:type="dcterms:W3CDTF">2016-10-06T19:18:41Z</dcterms:created>
  <dcterms:modified xsi:type="dcterms:W3CDTF">2016-10-16T19:47:09Z</dcterms:modified>
</cp:coreProperties>
</file>