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miller/Documents/Genomes/BMC Medicago/BMC Supplement/"/>
    </mc:Choice>
  </mc:AlternateContent>
  <bookViews>
    <workbookView xWindow="10780" yWindow="8620" windowWidth="20960" windowHeight="12260" tabRatio="500" activeTab="1"/>
  </bookViews>
  <sheets>
    <sheet name="repeats" sheetId="16" r:id="rId1"/>
    <sheet name="repeat supp" sheetId="17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6" l="1"/>
  <c r="D27" i="16"/>
  <c r="C27" i="16"/>
  <c r="E26" i="16"/>
  <c r="D26" i="16"/>
  <c r="C26" i="16"/>
  <c r="E25" i="16"/>
  <c r="D25" i="16"/>
  <c r="C25" i="16"/>
  <c r="E8" i="16"/>
  <c r="C8" i="16"/>
  <c r="E21" i="16"/>
  <c r="D8" i="16"/>
  <c r="D21" i="16"/>
  <c r="C21" i="16"/>
  <c r="B21" i="16"/>
  <c r="E7" i="16"/>
  <c r="C7" i="16"/>
  <c r="E20" i="16"/>
  <c r="D7" i="16"/>
  <c r="D20" i="16"/>
  <c r="C20" i="16"/>
  <c r="B20" i="16"/>
  <c r="E6" i="16"/>
  <c r="C6" i="16"/>
  <c r="E19" i="16"/>
  <c r="D6" i="16"/>
  <c r="D19" i="16"/>
  <c r="C19" i="16"/>
  <c r="B19" i="16"/>
  <c r="E5" i="16"/>
  <c r="D5" i="16"/>
  <c r="C5" i="16"/>
  <c r="E4" i="16"/>
  <c r="D4" i="16"/>
  <c r="C4" i="16"/>
</calcChain>
</file>

<file path=xl/sharedStrings.xml><?xml version="1.0" encoding="utf-8"?>
<sst xmlns="http://schemas.openxmlformats.org/spreadsheetml/2006/main" count="98" uniqueCount="40">
  <si>
    <t>HM340</t>
  </si>
  <si>
    <t>ALLPATHS</t>
  </si>
  <si>
    <t>ALPACA</t>
  </si>
  <si>
    <t>HM056</t>
  </si>
  <si>
    <t>sum</t>
  </si>
  <si>
    <t>maximum</t>
  </si>
  <si>
    <t>minimum</t>
  </si>
  <si>
    <t>average</t>
  </si>
  <si>
    <t>median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</si>
  <si>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</si>
  <si>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</si>
  <si>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</si>
  <si>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</si>
  <si>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</si>
  <si>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</si>
  <si>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</si>
  <si>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</si>
  <si>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</si>
  <si>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N100</t>
  </si>
  <si>
    <t>HM034</t>
  </si>
  <si>
    <t>PBJELLY</t>
  </si>
  <si>
    <t>N50 (bp)</t>
  </si>
  <si>
    <t>PBJelly</t>
  </si>
  <si>
    <t>Alpaca</t>
  </si>
  <si>
    <t>Kbp</t>
  </si>
  <si>
    <t>AVERAGE</t>
  </si>
  <si>
    <t>Medicago truncatula repeats per assembly</t>
  </si>
  <si>
    <t>len&gt;=2Kbp</t>
  </si>
  <si>
    <t>len&lt;2Kbp</t>
  </si>
  <si>
    <t>total count</t>
  </si>
  <si>
    <t>sum (Kbp)</t>
  </si>
  <si>
    <t>Assembly aligned to self</t>
  </si>
  <si>
    <t>Alignment by 'nucmer --maxmatch --nosimplify'</t>
  </si>
  <si>
    <t>Filter for same scaffold.</t>
  </si>
  <si>
    <t>Filter to remove mirror alignments and retain one alignment per repeat pair</t>
  </si>
  <si>
    <t>Filter to remove overlapping alignments</t>
  </si>
  <si>
    <t>Filter to remove alignments with more than 1Mbp midpoint separation</t>
  </si>
  <si>
    <t>gain vs</t>
  </si>
  <si>
    <t>2Kbp</t>
  </si>
  <si>
    <t>The N stats are based on the sum of aligned bases in that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</si>
</sst>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4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0" xfId="0" applyNumberFormat="1" applyBorder="1"/>
    <xf numFmtId="3" fontId="0" fillId="0" borderId="6" xfId="0" applyNumberFormat="1" applyBorder="1"/>
    <xf numFmtId="3" fontId="0" fillId="0" borderId="1" xfId="0" applyNumberFormat="1" applyBorder="1"/>
    <xf numFmtId="3" fontId="0" fillId="0" borderId="8" xfId="0" applyNumberFormat="1" applyBorder="1"/>
    <xf numFmtId="3" fontId="0" fillId="0" borderId="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3" fontId="0" fillId="0" borderId="7" xfId="0" applyNumberFormat="1" applyFont="1" applyBorder="1" applyAlignment="1">
      <alignment horizontal="center"/>
    </xf>
    <xf numFmtId="3" fontId="0" fillId="0" borderId="0" xfId="0" applyNumberFormat="1" applyFont="1"/>
    <xf numFmtId="3" fontId="0" fillId="0" borderId="0" xfId="0" applyNumberFormat="1" applyFont="1" applyAlignment="1">
      <alignment horizontal="center"/>
    </xf>
    <xf numFmtId="9" fontId="0" fillId="0" borderId="0" xfId="0" applyNumberFormat="1"/>
    <xf numFmtId="3" fontId="0" fillId="0" borderId="3" xfId="0" applyNumberFormat="1" applyBorder="1"/>
    <xf numFmtId="3" fontId="0" fillId="0" borderId="4" xfId="0" applyNumberFormat="1" applyBorder="1"/>
    <xf numFmtId="3" fontId="0" fillId="0" borderId="7" xfId="0" applyNumberFormat="1" applyBorder="1" applyAlignment="1">
      <alignment horizontal="left"/>
    </xf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0" fillId="0" borderId="14" xfId="0" applyBorder="1" applyAlignment="1">
      <alignment horizontal="center"/>
    </xf>
    <xf numFmtId="3" fontId="0" fillId="0" borderId="15" xfId="0" applyNumberFormat="1" applyBorder="1" applyAlignment="1">
      <alignment horizontal="right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/>
    <xf numFmtId="3" fontId="3" fillId="0" borderId="14" xfId="0" applyNumberFormat="1" applyFont="1" applyBorder="1" applyAlignment="1">
      <alignment horizontal="center"/>
    </xf>
    <xf numFmtId="3" fontId="3" fillId="0" borderId="0" xfId="0" applyNumberFormat="1" applyFont="1" applyBorder="1"/>
    <xf numFmtId="3" fontId="3" fillId="0" borderId="15" xfId="0" applyNumberFormat="1" applyFont="1" applyBorder="1"/>
    <xf numFmtId="3" fontId="0" fillId="0" borderId="16" xfId="0" applyNumberFormat="1" applyBorder="1" applyAlignment="1">
      <alignment horizontal="center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4" xfId="0" applyNumberFormat="1" applyBorder="1" applyAlignment="1">
      <alignment horizontal="right"/>
    </xf>
    <xf numFmtId="3" fontId="0" fillId="0" borderId="14" xfId="0" applyNumberFormat="1" applyBorder="1"/>
    <xf numFmtId="3" fontId="3" fillId="0" borderId="14" xfId="0" applyNumberFormat="1" applyFont="1" applyBorder="1"/>
    <xf numFmtId="3" fontId="0" fillId="0" borderId="16" xfId="0" applyNumberFormat="1" applyBorder="1"/>
  </cellXfs>
  <cellStyles count="4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C10" sqref="C10:C15"/>
    </sheetView>
  </sheetViews>
  <sheetFormatPr baseColWidth="10" defaultRowHeight="16" x14ac:dyDescent="0.2"/>
  <cols>
    <col min="1" max="1" width="6" customWidth="1"/>
    <col min="2" max="2" width="9.1640625" style="4" customWidth="1"/>
    <col min="3" max="5" width="9.1640625" style="7" customWidth="1"/>
    <col min="6" max="6" width="10.83203125" style="7"/>
    <col min="7" max="7" width="10.83203125" style="19"/>
    <col min="8" max="16" width="10.83203125" style="7"/>
  </cols>
  <sheetData>
    <row r="1" spans="1:16" x14ac:dyDescent="0.2">
      <c r="A1" t="s">
        <v>26</v>
      </c>
    </row>
    <row r="2" spans="1:16" s="1" customFormat="1" x14ac:dyDescent="0.2">
      <c r="B2" s="4"/>
      <c r="C2" s="8" t="s">
        <v>25</v>
      </c>
      <c r="D2" s="8" t="s">
        <v>25</v>
      </c>
      <c r="E2" s="8" t="s">
        <v>25</v>
      </c>
      <c r="F2" s="8"/>
      <c r="G2" s="19"/>
      <c r="H2" s="8" t="s">
        <v>19</v>
      </c>
      <c r="I2" s="8" t="s">
        <v>19</v>
      </c>
      <c r="J2" s="8" t="s">
        <v>19</v>
      </c>
      <c r="K2" s="8" t="s">
        <v>3</v>
      </c>
      <c r="L2" s="8" t="s">
        <v>3</v>
      </c>
      <c r="M2" s="8" t="s">
        <v>3</v>
      </c>
      <c r="N2" s="8" t="s">
        <v>0</v>
      </c>
      <c r="O2" s="8" t="s">
        <v>0</v>
      </c>
      <c r="P2" s="8" t="s">
        <v>0</v>
      </c>
    </row>
    <row r="3" spans="1:16" s="1" customFormat="1" x14ac:dyDescent="0.2">
      <c r="B3" s="5"/>
      <c r="C3" s="9" t="s">
        <v>1</v>
      </c>
      <c r="D3" s="9" t="s">
        <v>20</v>
      </c>
      <c r="E3" s="10" t="s">
        <v>2</v>
      </c>
      <c r="F3" s="8" t="s">
        <v>24</v>
      </c>
      <c r="G3" s="17"/>
      <c r="H3" s="16" t="s">
        <v>1</v>
      </c>
      <c r="I3" s="16" t="s">
        <v>20</v>
      </c>
      <c r="J3" s="16" t="s">
        <v>2</v>
      </c>
      <c r="K3" s="16" t="s">
        <v>1</v>
      </c>
      <c r="L3" s="16" t="s">
        <v>20</v>
      </c>
      <c r="M3" s="16" t="s">
        <v>2</v>
      </c>
      <c r="N3" s="16" t="s">
        <v>1</v>
      </c>
      <c r="O3" s="16" t="s">
        <v>20</v>
      </c>
      <c r="P3" s="16" t="s">
        <v>2</v>
      </c>
    </row>
    <row r="4" spans="1:16" s="1" customFormat="1" x14ac:dyDescent="0.2">
      <c r="B4" s="6" t="s">
        <v>27</v>
      </c>
      <c r="C4" s="11">
        <f t="shared" ref="C4:E8" si="0">AVERAGE(H4,K4,N4)</f>
        <v>275.33333333333331</v>
      </c>
      <c r="D4" s="11">
        <f t="shared" si="0"/>
        <v>477.33333333333331</v>
      </c>
      <c r="E4" s="12">
        <f t="shared" si="0"/>
        <v>1885.6666666666667</v>
      </c>
      <c r="F4" s="8"/>
      <c r="G4" s="6" t="s">
        <v>27</v>
      </c>
      <c r="H4" s="8">
        <v>296</v>
      </c>
      <c r="I4" s="8">
        <v>553</v>
      </c>
      <c r="J4" s="8">
        <v>2058</v>
      </c>
      <c r="K4" s="8">
        <v>257</v>
      </c>
      <c r="L4" s="8">
        <v>436</v>
      </c>
      <c r="M4" s="8">
        <v>1652</v>
      </c>
      <c r="N4" s="8">
        <v>273</v>
      </c>
      <c r="O4" s="8">
        <v>443</v>
      </c>
      <c r="P4" s="8">
        <v>1947</v>
      </c>
    </row>
    <row r="5" spans="1:16" s="1" customFormat="1" x14ac:dyDescent="0.2">
      <c r="B5" s="6" t="s">
        <v>28</v>
      </c>
      <c r="C5" s="11">
        <f t="shared" si="0"/>
        <v>15953.666666666666</v>
      </c>
      <c r="D5" s="11">
        <f t="shared" si="0"/>
        <v>15415.333333333334</v>
      </c>
      <c r="E5" s="12">
        <f t="shared" si="0"/>
        <v>17608.333333333332</v>
      </c>
      <c r="F5" s="8"/>
      <c r="G5" s="6" t="s">
        <v>28</v>
      </c>
      <c r="H5" s="8">
        <v>14990</v>
      </c>
      <c r="I5" s="8">
        <v>14911</v>
      </c>
      <c r="J5" s="8">
        <v>18888</v>
      </c>
      <c r="K5" s="8">
        <v>14665</v>
      </c>
      <c r="L5" s="8">
        <v>14110</v>
      </c>
      <c r="M5" s="8">
        <v>14603</v>
      </c>
      <c r="N5" s="8">
        <v>18206</v>
      </c>
      <c r="O5" s="8">
        <v>17225</v>
      </c>
      <c r="P5" s="8">
        <v>19334</v>
      </c>
    </row>
    <row r="6" spans="1:16" x14ac:dyDescent="0.2">
      <c r="B6" s="20" t="s">
        <v>29</v>
      </c>
      <c r="C6" s="11">
        <f t="shared" si="0"/>
        <v>16229</v>
      </c>
      <c r="D6" s="11">
        <f t="shared" si="0"/>
        <v>15892.666666666666</v>
      </c>
      <c r="E6" s="12">
        <f t="shared" si="0"/>
        <v>19494</v>
      </c>
      <c r="G6" s="19" t="s">
        <v>29</v>
      </c>
      <c r="H6" s="7">
        <v>15286</v>
      </c>
      <c r="I6" s="7">
        <v>15464</v>
      </c>
      <c r="J6" s="7">
        <v>20946</v>
      </c>
      <c r="K6" s="7">
        <v>14922</v>
      </c>
      <c r="L6" s="7">
        <v>14546</v>
      </c>
      <c r="M6" s="7">
        <v>16255</v>
      </c>
      <c r="N6" s="7">
        <v>18479</v>
      </c>
      <c r="O6" s="7">
        <v>17668</v>
      </c>
      <c r="P6" s="7">
        <v>21281</v>
      </c>
    </row>
    <row r="7" spans="1:16" x14ac:dyDescent="0.2">
      <c r="B7" s="20" t="s">
        <v>30</v>
      </c>
      <c r="C7" s="11">
        <f>AVERAGE(H7,K7,N7)/$F7</f>
        <v>4617.9430000000002</v>
      </c>
      <c r="D7" s="11">
        <f>AVERAGE(I7,L7,O7)/$F7</f>
        <v>5781.5096666666668</v>
      </c>
      <c r="E7" s="12">
        <f>AVERAGE(J7,M7,P7)/$F7</f>
        <v>14697.018333333333</v>
      </c>
      <c r="F7" s="7">
        <v>1000</v>
      </c>
      <c r="G7" s="19" t="s">
        <v>4</v>
      </c>
      <c r="H7" s="7">
        <v>4493100</v>
      </c>
      <c r="I7" s="7">
        <v>5992516</v>
      </c>
      <c r="J7" s="7">
        <v>16097362</v>
      </c>
      <c r="K7" s="7">
        <v>4348673</v>
      </c>
      <c r="L7" s="7">
        <v>5423364</v>
      </c>
      <c r="M7" s="7">
        <v>12460056</v>
      </c>
      <c r="N7" s="7">
        <v>5012056</v>
      </c>
      <c r="O7" s="7">
        <v>5928649</v>
      </c>
      <c r="P7" s="7">
        <v>15533637</v>
      </c>
    </row>
    <row r="8" spans="1:16" s="3" customFormat="1" x14ac:dyDescent="0.2">
      <c r="B8" s="23" t="s">
        <v>21</v>
      </c>
      <c r="C8" s="13">
        <f t="shared" si="0"/>
        <v>556.33333333333337</v>
      </c>
      <c r="D8" s="13">
        <f t="shared" si="0"/>
        <v>969.66666666666663</v>
      </c>
      <c r="E8" s="14">
        <f t="shared" si="0"/>
        <v>2087.3333333333335</v>
      </c>
      <c r="F8" s="24"/>
      <c r="G8" s="25" t="s">
        <v>13</v>
      </c>
      <c r="H8" s="24">
        <v>660</v>
      </c>
      <c r="I8" s="24">
        <v>1168</v>
      </c>
      <c r="J8" s="24">
        <v>2069</v>
      </c>
      <c r="K8" s="24">
        <v>560</v>
      </c>
      <c r="L8" s="24">
        <v>974</v>
      </c>
      <c r="M8" s="24">
        <v>2059</v>
      </c>
      <c r="N8" s="24">
        <v>449</v>
      </c>
      <c r="O8" s="24">
        <v>767</v>
      </c>
      <c r="P8" s="24">
        <v>2134</v>
      </c>
    </row>
    <row r="10" spans="1:16" x14ac:dyDescent="0.2">
      <c r="C10" s="7" t="s">
        <v>31</v>
      </c>
    </row>
    <row r="11" spans="1:16" x14ac:dyDescent="0.2">
      <c r="C11" s="7" t="s">
        <v>32</v>
      </c>
    </row>
    <row r="12" spans="1:16" x14ac:dyDescent="0.2">
      <c r="C12" s="7" t="s">
        <v>33</v>
      </c>
    </row>
    <row r="13" spans="1:16" x14ac:dyDescent="0.2">
      <c r="C13" s="7" t="s">
        <v>34</v>
      </c>
      <c r="J13" s="18"/>
    </row>
    <row r="14" spans="1:16" x14ac:dyDescent="0.2">
      <c r="C14" s="7" t="s">
        <v>35</v>
      </c>
      <c r="J14" s="18"/>
    </row>
    <row r="15" spans="1:16" x14ac:dyDescent="0.2">
      <c r="C15" s="7" t="s">
        <v>36</v>
      </c>
    </row>
    <row r="17" spans="2:16" x14ac:dyDescent="0.2">
      <c r="C17" s="7" t="s">
        <v>37</v>
      </c>
      <c r="D17" s="7" t="s">
        <v>37</v>
      </c>
      <c r="E17" s="7" t="s">
        <v>37</v>
      </c>
      <c r="F17"/>
      <c r="G17"/>
      <c r="H17"/>
      <c r="I17"/>
      <c r="J17"/>
      <c r="K17"/>
      <c r="L17"/>
      <c r="M17"/>
      <c r="N17"/>
      <c r="O17"/>
      <c r="P17"/>
    </row>
    <row r="18" spans="2:16" x14ac:dyDescent="0.2">
      <c r="C18" s="7" t="s">
        <v>1</v>
      </c>
      <c r="D18" s="7" t="s">
        <v>1</v>
      </c>
      <c r="E18" s="7" t="s">
        <v>1</v>
      </c>
      <c r="F18"/>
      <c r="G18"/>
      <c r="H18"/>
      <c r="I18"/>
      <c r="J18"/>
      <c r="K18"/>
      <c r="L18"/>
      <c r="M18"/>
      <c r="N18"/>
      <c r="O18"/>
      <c r="P18"/>
    </row>
    <row r="19" spans="2:16" x14ac:dyDescent="0.2">
      <c r="B19" s="19" t="str">
        <f>B6</f>
        <v>total count</v>
      </c>
      <c r="C19" s="26">
        <f t="shared" ref="C19:E21" si="1">(C6-$C6)/$C6</f>
        <v>0</v>
      </c>
      <c r="D19" s="26">
        <f t="shared" si="1"/>
        <v>-2.0724217963727521E-2</v>
      </c>
      <c r="E19" s="26">
        <f>(E6-$C6)/$C6</f>
        <v>0.20118306734857355</v>
      </c>
      <c r="F19"/>
      <c r="G19"/>
      <c r="H19"/>
      <c r="I19"/>
      <c r="J19"/>
      <c r="K19"/>
      <c r="L19"/>
      <c r="M19"/>
      <c r="N19"/>
      <c r="O19"/>
      <c r="P19"/>
    </row>
    <row r="20" spans="2:16" x14ac:dyDescent="0.2">
      <c r="B20" s="19" t="str">
        <f>B7</f>
        <v>sum (Kbp)</v>
      </c>
      <c r="C20" s="26">
        <f t="shared" si="1"/>
        <v>0</v>
      </c>
      <c r="D20" s="26">
        <f t="shared" si="1"/>
        <v>0.25196644191291806</v>
      </c>
      <c r="E20" s="26">
        <f t="shared" si="1"/>
        <v>2.1825898096475713</v>
      </c>
      <c r="F20"/>
      <c r="G20"/>
      <c r="H20"/>
      <c r="I20"/>
      <c r="J20"/>
      <c r="K20"/>
      <c r="L20"/>
      <c r="M20"/>
      <c r="N20"/>
      <c r="O20"/>
      <c r="P20"/>
    </row>
    <row r="21" spans="2:16" x14ac:dyDescent="0.2">
      <c r="B21" s="19" t="str">
        <f>B8</f>
        <v>N50 (bp)</v>
      </c>
      <c r="C21" s="26">
        <f t="shared" si="1"/>
        <v>0</v>
      </c>
      <c r="D21" s="26">
        <f t="shared" si="1"/>
        <v>0.74295985620131799</v>
      </c>
      <c r="E21" s="26">
        <f t="shared" si="1"/>
        <v>2.7519472738166564</v>
      </c>
      <c r="F21"/>
      <c r="G21"/>
      <c r="H21"/>
      <c r="I21"/>
      <c r="J21"/>
      <c r="K21"/>
      <c r="L21"/>
      <c r="M21"/>
      <c r="N21"/>
      <c r="O21"/>
      <c r="P21"/>
    </row>
    <row r="22" spans="2:16" x14ac:dyDescent="0.2">
      <c r="B22" s="19"/>
      <c r="C22" s="26"/>
      <c r="D22" s="26"/>
      <c r="E22" s="26"/>
      <c r="F22"/>
      <c r="G22"/>
      <c r="H22"/>
      <c r="I22"/>
      <c r="J22"/>
      <c r="K22"/>
      <c r="L22"/>
      <c r="M22"/>
      <c r="N22"/>
      <c r="O22"/>
      <c r="P22"/>
    </row>
    <row r="23" spans="2:16" x14ac:dyDescent="0.2">
      <c r="B23" s="4" t="s">
        <v>38</v>
      </c>
    </row>
    <row r="24" spans="2:16" x14ac:dyDescent="0.2">
      <c r="B24" s="5"/>
      <c r="C24" s="9" t="s">
        <v>1</v>
      </c>
      <c r="D24" s="9" t="s">
        <v>22</v>
      </c>
      <c r="E24" s="10" t="s">
        <v>23</v>
      </c>
    </row>
    <row r="25" spans="2:16" x14ac:dyDescent="0.2">
      <c r="B25" s="21" t="s">
        <v>19</v>
      </c>
      <c r="C25" s="27">
        <f>H4</f>
        <v>296</v>
      </c>
      <c r="D25" s="27">
        <f>I4</f>
        <v>553</v>
      </c>
      <c r="E25" s="28">
        <f>J4</f>
        <v>2058</v>
      </c>
    </row>
    <row r="26" spans="2:16" x14ac:dyDescent="0.2">
      <c r="B26" s="22" t="s">
        <v>3</v>
      </c>
      <c r="C26" s="11">
        <f>K4</f>
        <v>257</v>
      </c>
      <c r="D26" s="11">
        <f>L4</f>
        <v>436</v>
      </c>
      <c r="E26" s="12">
        <f>M4</f>
        <v>1652</v>
      </c>
    </row>
    <row r="27" spans="2:16" x14ac:dyDescent="0.2">
      <c r="B27" s="29" t="s">
        <v>0</v>
      </c>
      <c r="C27" s="13">
        <f>N4</f>
        <v>273</v>
      </c>
      <c r="D27" s="13">
        <f>O4</f>
        <v>443</v>
      </c>
      <c r="E27" s="14">
        <f>P4</f>
        <v>1947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topLeftCell="A6" workbookViewId="0">
      <selection activeCell="I16" sqref="I16"/>
    </sheetView>
  </sheetViews>
  <sheetFormatPr baseColWidth="10" defaultRowHeight="16" x14ac:dyDescent="0.2"/>
  <cols>
    <col min="1" max="1" width="6" customWidth="1"/>
    <col min="2" max="2" width="10.83203125" style="4"/>
    <col min="3" max="6" width="10.83203125" style="7"/>
    <col min="7" max="7" width="10.83203125" style="19"/>
    <col min="8" max="11" width="10.83203125" style="7"/>
  </cols>
  <sheetData>
    <row r="2" spans="2:11" x14ac:dyDescent="0.2">
      <c r="B2" s="7" t="s">
        <v>31</v>
      </c>
    </row>
    <row r="3" spans="2:11" x14ac:dyDescent="0.2">
      <c r="B3" s="7" t="s">
        <v>32</v>
      </c>
    </row>
    <row r="4" spans="2:11" x14ac:dyDescent="0.2">
      <c r="B4" s="7" t="s">
        <v>33</v>
      </c>
    </row>
    <row r="5" spans="2:11" x14ac:dyDescent="0.2">
      <c r="B5" s="7" t="s">
        <v>34</v>
      </c>
    </row>
    <row r="6" spans="2:11" x14ac:dyDescent="0.2">
      <c r="B6" s="7" t="s">
        <v>35</v>
      </c>
    </row>
    <row r="7" spans="2:11" x14ac:dyDescent="0.2">
      <c r="B7" s="7" t="s">
        <v>36</v>
      </c>
    </row>
    <row r="8" spans="2:11" x14ac:dyDescent="0.2">
      <c r="B8" s="7" t="s">
        <v>39</v>
      </c>
    </row>
    <row r="10" spans="2:11" s="1" customFormat="1" x14ac:dyDescent="0.2">
      <c r="B10" s="30"/>
      <c r="C10" s="30" t="s">
        <v>19</v>
      </c>
      <c r="D10" s="31" t="s">
        <v>19</v>
      </c>
      <c r="E10" s="32" t="s">
        <v>19</v>
      </c>
      <c r="F10" s="30" t="s">
        <v>3</v>
      </c>
      <c r="G10" s="31" t="s">
        <v>3</v>
      </c>
      <c r="H10" s="32" t="s">
        <v>3</v>
      </c>
      <c r="I10" s="31" t="s">
        <v>0</v>
      </c>
      <c r="J10" s="31" t="s">
        <v>0</v>
      </c>
      <c r="K10" s="32" t="s">
        <v>0</v>
      </c>
    </row>
    <row r="11" spans="2:11" s="1" customFormat="1" x14ac:dyDescent="0.2">
      <c r="B11" s="33"/>
      <c r="C11" s="33" t="s">
        <v>1</v>
      </c>
      <c r="D11" s="16" t="s">
        <v>20</v>
      </c>
      <c r="E11" s="34" t="s">
        <v>2</v>
      </c>
      <c r="F11" s="33" t="s">
        <v>1</v>
      </c>
      <c r="G11" s="16" t="s">
        <v>20</v>
      </c>
      <c r="H11" s="34" t="s">
        <v>2</v>
      </c>
      <c r="I11" s="16" t="s">
        <v>1</v>
      </c>
      <c r="J11" s="16" t="s">
        <v>20</v>
      </c>
      <c r="K11" s="34" t="s">
        <v>2</v>
      </c>
    </row>
    <row r="12" spans="2:11" s="1" customFormat="1" x14ac:dyDescent="0.2">
      <c r="B12" s="35" t="s">
        <v>27</v>
      </c>
      <c r="C12" s="45">
        <v>296</v>
      </c>
      <c r="D12" s="15">
        <v>553</v>
      </c>
      <c r="E12" s="36">
        <v>2058</v>
      </c>
      <c r="F12" s="45">
        <v>257</v>
      </c>
      <c r="G12" s="15">
        <v>436</v>
      </c>
      <c r="H12" s="36">
        <v>1652</v>
      </c>
      <c r="I12" s="15">
        <v>273</v>
      </c>
      <c r="J12" s="15">
        <v>443</v>
      </c>
      <c r="K12" s="36">
        <v>1947</v>
      </c>
    </row>
    <row r="13" spans="2:11" s="1" customFormat="1" x14ac:dyDescent="0.2">
      <c r="B13" s="35" t="s">
        <v>28</v>
      </c>
      <c r="C13" s="45">
        <v>14990</v>
      </c>
      <c r="D13" s="15">
        <v>14911</v>
      </c>
      <c r="E13" s="36">
        <v>18888</v>
      </c>
      <c r="F13" s="45">
        <v>14665</v>
      </c>
      <c r="G13" s="15">
        <v>14110</v>
      </c>
      <c r="H13" s="36">
        <v>14603</v>
      </c>
      <c r="I13" s="15">
        <v>18206</v>
      </c>
      <c r="J13" s="15">
        <v>17225</v>
      </c>
      <c r="K13" s="36">
        <v>19334</v>
      </c>
    </row>
    <row r="14" spans="2:11" x14ac:dyDescent="0.2">
      <c r="B14" s="37" t="s">
        <v>29</v>
      </c>
      <c r="C14" s="46">
        <v>15286</v>
      </c>
      <c r="D14" s="11">
        <v>15464</v>
      </c>
      <c r="E14" s="38">
        <v>20946</v>
      </c>
      <c r="F14" s="46">
        <v>14922</v>
      </c>
      <c r="G14" s="11">
        <v>14546</v>
      </c>
      <c r="H14" s="38">
        <v>16255</v>
      </c>
      <c r="I14" s="11">
        <v>18479</v>
      </c>
      <c r="J14" s="11">
        <v>17668</v>
      </c>
      <c r="K14" s="38">
        <v>21281</v>
      </c>
    </row>
    <row r="15" spans="2:11" x14ac:dyDescent="0.2">
      <c r="B15" s="37" t="s">
        <v>4</v>
      </c>
      <c r="C15" s="46">
        <v>4493100</v>
      </c>
      <c r="D15" s="11">
        <v>5992516</v>
      </c>
      <c r="E15" s="38">
        <v>16097362</v>
      </c>
      <c r="F15" s="46">
        <v>4348673</v>
      </c>
      <c r="G15" s="11">
        <v>5423364</v>
      </c>
      <c r="H15" s="38">
        <v>12460056</v>
      </c>
      <c r="I15" s="11">
        <v>5012056</v>
      </c>
      <c r="J15" s="11">
        <v>5928649</v>
      </c>
      <c r="K15" s="38">
        <v>15533637</v>
      </c>
    </row>
    <row r="16" spans="2:11" x14ac:dyDescent="0.2">
      <c r="B16" s="37" t="s">
        <v>5</v>
      </c>
      <c r="C16" s="46">
        <v>19093</v>
      </c>
      <c r="D16" s="11">
        <v>19093</v>
      </c>
      <c r="E16" s="38">
        <v>27451</v>
      </c>
      <c r="F16" s="46">
        <v>9393</v>
      </c>
      <c r="G16" s="11">
        <v>13884</v>
      </c>
      <c r="H16" s="38">
        <v>35498</v>
      </c>
      <c r="I16" s="11">
        <v>11097</v>
      </c>
      <c r="J16" s="11">
        <v>11088</v>
      </c>
      <c r="K16" s="38">
        <v>28995</v>
      </c>
    </row>
    <row r="17" spans="2:11" x14ac:dyDescent="0.2">
      <c r="B17" s="37" t="s">
        <v>6</v>
      </c>
      <c r="C17" s="46">
        <v>24</v>
      </c>
      <c r="D17" s="11">
        <v>35</v>
      </c>
      <c r="E17" s="38">
        <v>40</v>
      </c>
      <c r="F17" s="46">
        <v>38</v>
      </c>
      <c r="G17" s="11">
        <v>37</v>
      </c>
      <c r="H17" s="38">
        <v>37</v>
      </c>
      <c r="I17" s="11">
        <v>40</v>
      </c>
      <c r="J17" s="11">
        <v>39</v>
      </c>
      <c r="K17" s="38">
        <v>35</v>
      </c>
    </row>
    <row r="18" spans="2:11" x14ac:dyDescent="0.2">
      <c r="B18" s="37" t="s">
        <v>7</v>
      </c>
      <c r="C18" s="46">
        <v>293.94</v>
      </c>
      <c r="D18" s="11">
        <v>387.51</v>
      </c>
      <c r="E18" s="38">
        <v>768.52</v>
      </c>
      <c r="F18" s="46">
        <v>291.43</v>
      </c>
      <c r="G18" s="11">
        <v>372.84</v>
      </c>
      <c r="H18" s="38">
        <v>766.54</v>
      </c>
      <c r="I18" s="11">
        <v>271.23</v>
      </c>
      <c r="J18" s="11">
        <v>335.56</v>
      </c>
      <c r="K18" s="38">
        <v>729.93</v>
      </c>
    </row>
    <row r="19" spans="2:11" x14ac:dyDescent="0.2">
      <c r="B19" s="37" t="s">
        <v>8</v>
      </c>
      <c r="C19" s="46">
        <v>122</v>
      </c>
      <c r="D19" s="11">
        <v>136</v>
      </c>
      <c r="E19" s="38">
        <v>245</v>
      </c>
      <c r="F19" s="46">
        <v>133</v>
      </c>
      <c r="G19" s="11">
        <v>144</v>
      </c>
      <c r="H19" s="38">
        <v>254</v>
      </c>
      <c r="I19" s="11">
        <v>135</v>
      </c>
      <c r="J19" s="11">
        <v>141</v>
      </c>
      <c r="K19" s="38">
        <v>234</v>
      </c>
    </row>
    <row r="20" spans="2:11" x14ac:dyDescent="0.2">
      <c r="B20" s="37" t="s">
        <v>9</v>
      </c>
      <c r="C20" s="46">
        <v>6926</v>
      </c>
      <c r="D20" s="11">
        <v>6530</v>
      </c>
      <c r="E20" s="38">
        <v>9059</v>
      </c>
      <c r="F20" s="46">
        <v>5606</v>
      </c>
      <c r="G20" s="11">
        <v>5686</v>
      </c>
      <c r="H20" s="38">
        <v>7622</v>
      </c>
      <c r="I20" s="11">
        <v>3666</v>
      </c>
      <c r="J20" s="11">
        <v>4761</v>
      </c>
      <c r="K20" s="38">
        <v>9102</v>
      </c>
    </row>
    <row r="21" spans="2:11" x14ac:dyDescent="0.2">
      <c r="B21" s="37" t="s">
        <v>10</v>
      </c>
      <c r="C21" s="46">
        <v>3578</v>
      </c>
      <c r="D21" s="11">
        <v>4027</v>
      </c>
      <c r="E21" s="38">
        <v>5504</v>
      </c>
      <c r="F21" s="46">
        <v>2412</v>
      </c>
      <c r="G21" s="11">
        <v>3032</v>
      </c>
      <c r="H21" s="38">
        <v>4877</v>
      </c>
      <c r="I21" s="11">
        <v>1971</v>
      </c>
      <c r="J21" s="11">
        <v>2674</v>
      </c>
      <c r="K21" s="38">
        <v>5979</v>
      </c>
    </row>
    <row r="22" spans="2:11" x14ac:dyDescent="0.2">
      <c r="B22" s="37" t="s">
        <v>11</v>
      </c>
      <c r="C22" s="46">
        <v>1929</v>
      </c>
      <c r="D22" s="11">
        <v>2467</v>
      </c>
      <c r="E22" s="38">
        <v>3638</v>
      </c>
      <c r="F22" s="46">
        <v>1472</v>
      </c>
      <c r="G22" s="11">
        <v>1995</v>
      </c>
      <c r="H22" s="38">
        <v>3594</v>
      </c>
      <c r="I22" s="11">
        <v>1194</v>
      </c>
      <c r="J22" s="11">
        <v>1735</v>
      </c>
      <c r="K22" s="38">
        <v>3962</v>
      </c>
    </row>
    <row r="23" spans="2:11" x14ac:dyDescent="0.2">
      <c r="B23" s="37" t="s">
        <v>12</v>
      </c>
      <c r="C23" s="46">
        <v>1135</v>
      </c>
      <c r="D23" s="11">
        <v>1764</v>
      </c>
      <c r="E23" s="38">
        <v>2700</v>
      </c>
      <c r="F23" s="46">
        <v>927</v>
      </c>
      <c r="G23" s="11">
        <v>1421</v>
      </c>
      <c r="H23" s="38">
        <v>2667</v>
      </c>
      <c r="I23" s="11">
        <v>744</v>
      </c>
      <c r="J23" s="11">
        <v>1176</v>
      </c>
      <c r="K23" s="38">
        <v>2845</v>
      </c>
    </row>
    <row r="24" spans="2:11" s="2" customFormat="1" x14ac:dyDescent="0.2">
      <c r="B24" s="39" t="s">
        <v>13</v>
      </c>
      <c r="C24" s="47">
        <v>660</v>
      </c>
      <c r="D24" s="40">
        <v>1168</v>
      </c>
      <c r="E24" s="41">
        <v>2069</v>
      </c>
      <c r="F24" s="47">
        <v>560</v>
      </c>
      <c r="G24" s="40">
        <v>974</v>
      </c>
      <c r="H24" s="41">
        <v>2059</v>
      </c>
      <c r="I24" s="40">
        <v>449</v>
      </c>
      <c r="J24" s="40">
        <v>767</v>
      </c>
      <c r="K24" s="41">
        <v>2134</v>
      </c>
    </row>
    <row r="25" spans="2:11" x14ac:dyDescent="0.2">
      <c r="B25" s="37" t="s">
        <v>14</v>
      </c>
      <c r="C25" s="46">
        <v>381</v>
      </c>
      <c r="D25" s="11">
        <v>710</v>
      </c>
      <c r="E25" s="38">
        <v>1495</v>
      </c>
      <c r="F25" s="46">
        <v>335</v>
      </c>
      <c r="G25" s="11">
        <v>597</v>
      </c>
      <c r="H25" s="38">
        <v>1508</v>
      </c>
      <c r="I25" s="11">
        <v>296</v>
      </c>
      <c r="J25" s="11">
        <v>469</v>
      </c>
      <c r="K25" s="38">
        <v>1492</v>
      </c>
    </row>
    <row r="26" spans="2:11" x14ac:dyDescent="0.2">
      <c r="B26" s="37" t="s">
        <v>15</v>
      </c>
      <c r="C26" s="46">
        <v>244</v>
      </c>
      <c r="D26" s="11">
        <v>407</v>
      </c>
      <c r="E26" s="38">
        <v>1156</v>
      </c>
      <c r="F26" s="46">
        <v>225</v>
      </c>
      <c r="G26" s="11">
        <v>341</v>
      </c>
      <c r="H26" s="38">
        <v>1133</v>
      </c>
      <c r="I26" s="11">
        <v>205</v>
      </c>
      <c r="J26" s="11">
        <v>290</v>
      </c>
      <c r="K26" s="38">
        <v>1059</v>
      </c>
    </row>
    <row r="27" spans="2:11" x14ac:dyDescent="0.2">
      <c r="B27" s="37" t="s">
        <v>16</v>
      </c>
      <c r="C27" s="46">
        <v>157</v>
      </c>
      <c r="D27" s="11">
        <v>233</v>
      </c>
      <c r="E27" s="38">
        <v>703</v>
      </c>
      <c r="F27" s="46">
        <v>152</v>
      </c>
      <c r="G27" s="11">
        <v>206</v>
      </c>
      <c r="H27" s="38">
        <v>647</v>
      </c>
      <c r="I27" s="11">
        <v>145</v>
      </c>
      <c r="J27" s="11">
        <v>181</v>
      </c>
      <c r="K27" s="38">
        <v>610</v>
      </c>
    </row>
    <row r="28" spans="2:11" x14ac:dyDescent="0.2">
      <c r="B28" s="37" t="s">
        <v>17</v>
      </c>
      <c r="C28" s="46">
        <v>96</v>
      </c>
      <c r="D28" s="11">
        <v>123</v>
      </c>
      <c r="E28" s="38">
        <v>305</v>
      </c>
      <c r="F28" s="46">
        <v>102</v>
      </c>
      <c r="G28" s="11">
        <v>121</v>
      </c>
      <c r="H28" s="38">
        <v>281</v>
      </c>
      <c r="I28" s="11">
        <v>101</v>
      </c>
      <c r="J28" s="11">
        <v>117</v>
      </c>
      <c r="K28" s="38">
        <v>268</v>
      </c>
    </row>
    <row r="29" spans="2:11" x14ac:dyDescent="0.2">
      <c r="B29" s="42" t="s">
        <v>18</v>
      </c>
      <c r="C29" s="48">
        <v>24</v>
      </c>
      <c r="D29" s="43">
        <v>35</v>
      </c>
      <c r="E29" s="44">
        <v>40</v>
      </c>
      <c r="F29" s="48">
        <v>38</v>
      </c>
      <c r="G29" s="43">
        <v>37</v>
      </c>
      <c r="H29" s="44">
        <v>37</v>
      </c>
      <c r="I29" s="43">
        <v>40</v>
      </c>
      <c r="J29" s="43">
        <v>39</v>
      </c>
      <c r="K29" s="4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repeats</vt:lpstr>
      <vt:lpstr>repeat supp</vt:lpstr>
    </vt:vector>
  </TitlesOfParts>
  <Company>J. Craig Venter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Miller</dc:creator>
  <cp:lastModifiedBy>JM</cp:lastModifiedBy>
  <cp:lastPrinted>2015-02-20T21:53:06Z</cp:lastPrinted>
  <dcterms:created xsi:type="dcterms:W3CDTF">2015-02-09T21:42:18Z</dcterms:created>
  <dcterms:modified xsi:type="dcterms:W3CDTF">2016-11-03T21:37:12Z</dcterms:modified>
</cp:coreProperties>
</file>