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27195" windowHeight="13080"/>
  </bookViews>
  <sheets>
    <sheet name="PR DEGs" sheetId="6" r:id="rId1"/>
  </sheets>
  <definedNames>
    <definedName name="_xlnm._FilterDatabase" localSheetId="0" hidden="1">'PR DEGs'!$A$1:$Y$59</definedName>
    <definedName name="list">#REF!</definedName>
    <definedName name="list1">#REF!</definedName>
    <definedName name="NewList">#REF!</definedName>
    <definedName name="Tair">#REF!</definedName>
  </definedNames>
  <calcPr calcId="145621"/>
</workbook>
</file>

<file path=xl/calcChain.xml><?xml version="1.0" encoding="utf-8"?>
<calcChain xmlns="http://schemas.openxmlformats.org/spreadsheetml/2006/main">
  <c r="BD3" i="6" l="1"/>
  <c r="AB62" i="6" l="1"/>
  <c r="G36" i="6" l="1"/>
  <c r="E35" i="6"/>
  <c r="G24" i="6"/>
  <c r="G26" i="6"/>
  <c r="G53" i="6"/>
  <c r="E39" i="6"/>
  <c r="G38" i="6"/>
  <c r="E23" i="6"/>
  <c r="G52" i="6"/>
  <c r="E52" i="6"/>
  <c r="G19" i="6"/>
  <c r="E29" i="6"/>
  <c r="E13" i="6"/>
  <c r="G31" i="6"/>
  <c r="E31" i="6"/>
  <c r="E32" i="6"/>
  <c r="E57" i="6"/>
  <c r="E48" i="6"/>
  <c r="G56" i="6"/>
  <c r="E56" i="6"/>
  <c r="G55" i="6"/>
  <c r="E55" i="6"/>
  <c r="G58" i="6"/>
  <c r="E58" i="6"/>
  <c r="G43" i="6"/>
  <c r="G9" i="6"/>
  <c r="E9" i="6"/>
  <c r="E27" i="6"/>
  <c r="E60" i="6"/>
  <c r="G7" i="6"/>
  <c r="E7" i="6"/>
  <c r="G44" i="6"/>
  <c r="E44" i="6"/>
  <c r="E59" i="6"/>
  <c r="G8" i="6"/>
  <c r="E8" i="6"/>
  <c r="Y1" i="6" l="1"/>
</calcChain>
</file>

<file path=xl/sharedStrings.xml><?xml version="1.0" encoding="utf-8"?>
<sst xmlns="http://schemas.openxmlformats.org/spreadsheetml/2006/main" count="928" uniqueCount="244">
  <si>
    <t>log2 FoldChange</t>
  </si>
  <si>
    <t>p value</t>
  </si>
  <si>
    <t>Log(x+1,2)</t>
  </si>
  <si>
    <t>Fg treated vs H2O</t>
  </si>
  <si>
    <t>Blast-Hit-Accession</t>
  </si>
  <si>
    <t>Human-Readable-Description</t>
  </si>
  <si>
    <t>HCFg_2d</t>
  </si>
  <si>
    <t>HCH20_2d</t>
  </si>
  <si>
    <t>HCFg_4d</t>
  </si>
  <si>
    <t>HCH20_4d</t>
  </si>
  <si>
    <t>NFg_2d</t>
  </si>
  <si>
    <t>NH20_2d</t>
  </si>
  <si>
    <t>NFg_4d</t>
  </si>
  <si>
    <t>NH20_4d</t>
  </si>
  <si>
    <t>SFg_2d</t>
  </si>
  <si>
    <t>SH20_2d</t>
  </si>
  <si>
    <t>SFg_4d</t>
  </si>
  <si>
    <t>SH20_4d</t>
  </si>
  <si>
    <t>WFg_2d</t>
  </si>
  <si>
    <t>WH20_2d</t>
  </si>
  <si>
    <t>WFg_4d</t>
  </si>
  <si>
    <t>WH20_4d</t>
  </si>
  <si>
    <t>HC_2d</t>
  </si>
  <si>
    <t>HC_4d</t>
  </si>
  <si>
    <t>N_2d</t>
  </si>
  <si>
    <t>N_4d</t>
  </si>
  <si>
    <t>S_2d</t>
  </si>
  <si>
    <t>S_4d</t>
  </si>
  <si>
    <t>W_2d</t>
  </si>
  <si>
    <t>W_4d</t>
  </si>
  <si>
    <t>FW(S-2d, S-4d, HC-2d, HC-4d, N-2d, N-4d, W-2d, W4d)</t>
  </si>
  <si>
    <t>TraesCS6B01G024600</t>
  </si>
  <si>
    <t>AT1G16710.9</t>
  </si>
  <si>
    <t>histone acetyltransferase of the CBP family 12</t>
  </si>
  <si>
    <t>TraesCS2B01G550200</t>
  </si>
  <si>
    <t>tr|Q39427|Q39427_BETPN</t>
  </si>
  <si>
    <t>Major allergen Bet v 1</t>
  </si>
  <si>
    <t>TraesCS2A01G334000</t>
  </si>
  <si>
    <t>tr|A0A0B0PDE4|A0A0B0PDE4_GOSAR</t>
  </si>
  <si>
    <t>MLP protein</t>
  </si>
  <si>
    <t>TraesCS2B01G347200</t>
  </si>
  <si>
    <t>TraesCS2D01G328200</t>
  </si>
  <si>
    <t>tr|A0A0B0P8E9|A0A0B0P8E9_GOSAR</t>
  </si>
  <si>
    <t>TraesCS2D01G522500</t>
  </si>
  <si>
    <t>tr|C3SBS4|C3SBS4_ESCCA</t>
  </si>
  <si>
    <t>Pathogenesis-related (PR)-10-related norcoclaurine synthase-like protein</t>
  </si>
  <si>
    <t>TraesCS7A01G160400</t>
  </si>
  <si>
    <t>tr|B1N8M3|B1N8M3_BRAOG</t>
  </si>
  <si>
    <t>Pathogenesis-related protein</t>
  </si>
  <si>
    <t>TraesCS2B01G442700</t>
  </si>
  <si>
    <t>tr|M8ATB2|M8ATB2_AEGTA</t>
  </si>
  <si>
    <t>Pathogenesis-related protein 1</t>
  </si>
  <si>
    <t>TraesCS2D01G317800</t>
  </si>
  <si>
    <t>tr|M7Z3V0|M7Z3V0_TRIUA</t>
  </si>
  <si>
    <t>TraesCS4A01G116400</t>
  </si>
  <si>
    <t>TraesCS4B01G187800</t>
  </si>
  <si>
    <t>tr|M8AV69|M8AV69_AEGTA</t>
  </si>
  <si>
    <t>TraesCS4D01G189200</t>
  </si>
  <si>
    <t>TraesCS5A01G090600</t>
  </si>
  <si>
    <t>tr|A0A1D1ZEW0|A0A1D1ZEW0_9ARAE</t>
  </si>
  <si>
    <t>TraesCS5A01G439700</t>
  </si>
  <si>
    <t>tr|M8BY09|M8BY09_AEGTA</t>
  </si>
  <si>
    <t>TraesCS5A01G439800</t>
  </si>
  <si>
    <t>TraesCS5B01G096300</t>
  </si>
  <si>
    <t>TraesCS5B01G442600</t>
  </si>
  <si>
    <t>TraesCS5B01G442700</t>
  </si>
  <si>
    <t>TraesCS5B01G442900</t>
  </si>
  <si>
    <t>TraesCS5B01G443200</t>
  </si>
  <si>
    <t>TraesCS5B01G443400</t>
  </si>
  <si>
    <t>TraesCS5B01G443600</t>
  </si>
  <si>
    <t>TraesCS5B01G443800</t>
  </si>
  <si>
    <t>TraesCS5D01G102700</t>
  </si>
  <si>
    <t>TraesCS5D01G446800</t>
  </si>
  <si>
    <t>TraesCS5D01G446900</t>
  </si>
  <si>
    <t>TraesCS5D01G447000</t>
  </si>
  <si>
    <t>TraesCS7A01G162600</t>
  </si>
  <si>
    <t>tr|M7XM10|M7XM10_TRIUA</t>
  </si>
  <si>
    <t>TraesCS7A01G198900</t>
  </si>
  <si>
    <t>tr|A0MZ69|A0MZ69_MUSAC</t>
  </si>
  <si>
    <t>TraesCS7B01G105100</t>
  </si>
  <si>
    <t>TraesCS7B01G105300</t>
  </si>
  <si>
    <t>TraesCS7D01G161200</t>
  </si>
  <si>
    <t>tr|Q94F73|Q94F73_WHEAT</t>
  </si>
  <si>
    <t>TraesCS7D01G164500</t>
  </si>
  <si>
    <t>TraesCS7D01G201300</t>
  </si>
  <si>
    <t>TraesCS7D01G201400</t>
  </si>
  <si>
    <t>TraesCSU01G226400</t>
  </si>
  <si>
    <t>TraesCS5A01G183300</t>
  </si>
  <si>
    <t>tr|C3UZE5|C3UZE5_WHEAT</t>
  </si>
  <si>
    <t>Pathogenesis-related protein 1-1</t>
  </si>
  <si>
    <t>TraesCS5B01G181500</t>
  </si>
  <si>
    <t>TraesCS1A01G355300</t>
  </si>
  <si>
    <t>sp|P83343|PR4_PRUPE</t>
  </si>
  <si>
    <t>Pathogenesis-related protein PR-4</t>
  </si>
  <si>
    <t>TraesCS1D01G355100</t>
  </si>
  <si>
    <t>TraesCS2A01G551000</t>
  </si>
  <si>
    <t>TraesCS2D01G552100</t>
  </si>
  <si>
    <t>TraesCS3A01G517100</t>
  </si>
  <si>
    <t>TraesCS3B01G584700</t>
  </si>
  <si>
    <t>TraesCS3D01G524700</t>
  </si>
  <si>
    <t>TraesCS6A01G403200</t>
  </si>
  <si>
    <t>TraesCS6D01G386800</t>
  </si>
  <si>
    <t>TraesCS5B01G485700</t>
  </si>
  <si>
    <t>tr|B9H4Z3|B9H4Z3_POPTR</t>
  </si>
  <si>
    <t>Pathogenesis-related thaumatin family protein</t>
  </si>
  <si>
    <t>TraesCS5D01G485500</t>
  </si>
  <si>
    <t>tr|G7I7Q3|G7I7Q3_MEDTR</t>
  </si>
  <si>
    <t>TraesCS3A01G357800</t>
  </si>
  <si>
    <t>tr|R4KY79|R4KY79_ZIZJJ</t>
  </si>
  <si>
    <t>Pathogenesis-related thaumatin-like protein</t>
  </si>
  <si>
    <t>TraesCS5A01G077400</t>
  </si>
  <si>
    <t>tr|Q8VYN5|Q8VYN5_ARATH</t>
  </si>
  <si>
    <t>TraesCS2A01G446600</t>
  </si>
  <si>
    <t>tr|D2SMN1|D2SMN1_ARGME</t>
  </si>
  <si>
    <t>S-norcoclaurine synthase 1</t>
  </si>
  <si>
    <t>TraesCS2B01G467500</t>
  </si>
  <si>
    <t>tr|A0A061FEF4|A0A061FEF4_THECC</t>
  </si>
  <si>
    <t>TraesCS6B01G024500</t>
  </si>
  <si>
    <t>TraesCS3D01G351700</t>
  </si>
  <si>
    <t>TraesCS3B01G390500</t>
  </si>
  <si>
    <t>WR(W/N_2d, W/N_4d, HC/N_2d, HC/N_4d, HC/W_2d, HC/W_4d)</t>
  </si>
  <si>
    <t>FR(W/N_2d, W/N_4d, HC/N_2d, HC/N_4d, HC/W_2d, HC/W_4d)</t>
  </si>
  <si>
    <t>WT(S_2/4d, HC_2/4d, N_2/4d, W_2/4d)</t>
  </si>
  <si>
    <t>FT(S_2/4d, HC_2/4d, N_2/4d, W_2/4d)</t>
  </si>
  <si>
    <t>WRS( HC/S_2d, HC/S_4d, N/S_2d, N/S_4d, W/S_2d, W/SFg_4d)</t>
  </si>
  <si>
    <t>FRS( HC/S_2d, HC/S_4d, N/S_2d, N/S_4d, W/S_2d, W/SFg_4d)</t>
  </si>
  <si>
    <t>Gene_ID</t>
  </si>
  <si>
    <t>DEFE patterns</t>
  </si>
  <si>
    <t>WT0000</t>
  </si>
  <si>
    <t>FT0000</t>
  </si>
  <si>
    <t>WRS000000</t>
  </si>
  <si>
    <t>FRS000000</t>
  </si>
  <si>
    <t>FW00000000</t>
  </si>
  <si>
    <t>TraesCS1D01G388300</t>
  </si>
  <si>
    <t>AT4G38660.2</t>
  </si>
  <si>
    <t>Pathogenesis-related thaumatin superfamily protein</t>
  </si>
  <si>
    <t>Cluster Membership</t>
  </si>
  <si>
    <t>Network Degree</t>
  </si>
  <si>
    <t>FR000000</t>
  </si>
  <si>
    <t>WR000000</t>
  </si>
  <si>
    <t>FW01000000</t>
  </si>
  <si>
    <t>FRS020202</t>
  </si>
  <si>
    <t>FT2000</t>
  </si>
  <si>
    <t>FW02000000</t>
  </si>
  <si>
    <t>FW11111111</t>
  </si>
  <si>
    <t>FRS222222</t>
  </si>
  <si>
    <t>FT0002</t>
  </si>
  <si>
    <t>FW20000000</t>
  </si>
  <si>
    <t>WRS100000</t>
  </si>
  <si>
    <t>FR200000</t>
  </si>
  <si>
    <t>FRS000100</t>
  </si>
  <si>
    <t>FW11001000</t>
  </si>
  <si>
    <t>FRS220222</t>
  </si>
  <si>
    <t>FT1000</t>
  </si>
  <si>
    <t>FR200010</t>
  </si>
  <si>
    <t>WT2000</t>
  </si>
  <si>
    <t>WR000200</t>
  </si>
  <si>
    <t>FRS010101</t>
  </si>
  <si>
    <t>FR110022</t>
  </si>
  <si>
    <t>WRS020202</t>
  </si>
  <si>
    <t>WRS002222</t>
  </si>
  <si>
    <t>FW22000000</t>
  </si>
  <si>
    <t>FR222200</t>
  </si>
  <si>
    <t>FRS001010</t>
  </si>
  <si>
    <t>FT0010</t>
  </si>
  <si>
    <t>FR002020</t>
  </si>
  <si>
    <t>FRS020002</t>
  </si>
  <si>
    <t>WRS020000</t>
  </si>
  <si>
    <t>FRS020222</t>
  </si>
  <si>
    <t>FW11000000</t>
  </si>
  <si>
    <t>FRS222200</t>
  </si>
  <si>
    <t>WT0010</t>
  </si>
  <si>
    <t>FR000020</t>
  </si>
  <si>
    <t>FW11111100</t>
  </si>
  <si>
    <t>FRS000010</t>
  </si>
  <si>
    <t>FT0001</t>
  </si>
  <si>
    <t>FRS010100</t>
  </si>
  <si>
    <t>WRS002000</t>
  </si>
  <si>
    <t>WR001000</t>
  </si>
  <si>
    <t>FR100000</t>
  </si>
  <si>
    <t>WR101000</t>
  </si>
  <si>
    <t>FRS011111</t>
  </si>
  <si>
    <t>FT2002</t>
  </si>
  <si>
    <t>FRS222220</t>
  </si>
  <si>
    <t>FT1001</t>
  </si>
  <si>
    <t>FT0011</t>
  </si>
  <si>
    <t>FR000100</t>
  </si>
  <si>
    <t>WT1011</t>
  </si>
  <si>
    <t>FW02020000</t>
  </si>
  <si>
    <t>FRS000200</t>
  </si>
  <si>
    <t>FW11001010</t>
  </si>
  <si>
    <t>FRS220022</t>
  </si>
  <si>
    <t>WR000010</t>
  </si>
  <si>
    <t>WRS002020</t>
  </si>
  <si>
    <t>FRS000202</t>
  </si>
  <si>
    <t>FW01010000</t>
  </si>
  <si>
    <t>WT1111</t>
  </si>
  <si>
    <t>FW11111110</t>
  </si>
  <si>
    <t>FT1011</t>
  </si>
  <si>
    <t>FRS000022</t>
  </si>
  <si>
    <t>FW00001010</t>
  </si>
  <si>
    <t>WRS202020</t>
  </si>
  <si>
    <t>WR111000</t>
  </si>
  <si>
    <t>FRS222202</t>
  </si>
  <si>
    <t>WT0100</t>
  </si>
  <si>
    <t>FRS200022</t>
  </si>
  <si>
    <t>WRS022200</t>
  </si>
  <si>
    <t>FR220001</t>
  </si>
  <si>
    <t>FW00101000</t>
  </si>
  <si>
    <t>FRS020022</t>
  </si>
  <si>
    <t>FW00000200</t>
  </si>
  <si>
    <t>WR111002</t>
  </si>
  <si>
    <t>FW00100000</t>
  </si>
  <si>
    <t>FRS220200</t>
  </si>
  <si>
    <t>FW11000011</t>
  </si>
  <si>
    <t>FW11011011</t>
  </si>
  <si>
    <t>FR200200</t>
  </si>
  <si>
    <t>FW02020010</t>
  </si>
  <si>
    <t>WT1101</t>
  </si>
  <si>
    <t>FW10101010</t>
  </si>
  <si>
    <t>FHB-S</t>
  </si>
  <si>
    <t>FHB-R</t>
  </si>
  <si>
    <t/>
  </si>
  <si>
    <t>orthologs and their annotation</t>
  </si>
  <si>
    <t>JGI_Brachy gene</t>
  </si>
  <si>
    <t>Brachy-annot-gene</t>
  </si>
  <si>
    <t>Araport11_gene</t>
  </si>
  <si>
    <t>Araport11_anno</t>
  </si>
  <si>
    <t>-</t>
  </si>
  <si>
    <t>AT1G24020.1&amp;MLP-like protein 423&amp;LOC_Os04g39150.1&amp;pathogenesis-related Bet v I family protein, putative, expressed</t>
  </si>
  <si>
    <t xml:space="preserve"> MLP-like protein 423 </t>
  </si>
  <si>
    <t>LOC_Os04g50710.1&amp;pathogenesis-related Bet v I family protein, putative, expressed</t>
  </si>
  <si>
    <t>AT3G04720.1&amp;pathogenesis-related 4&amp;LOC_Os11g37950.1&amp;WIP3 - Wound-induced protein precursor, expressed</t>
  </si>
  <si>
    <t xml:space="preserve"> pathogenesis-related 4 </t>
  </si>
  <si>
    <t>AT2G40330.1&amp;PYR1-like 6&amp;LOC_Os03g18850.1&amp;pathogenesis-related Bet v I family protein, putative, expressed</t>
  </si>
  <si>
    <t>AT2G28790.1&amp;Pathogenesis-related thaumatin superfamily protein&amp;LOC_Os01g62260.1&amp;thaumatin, putative, expressed</t>
  </si>
  <si>
    <t xml:space="preserve"> Pathogenesis-related thaumatin superfamily protein </t>
  </si>
  <si>
    <t>AT1G20030.2&amp;Pathogenesis-related thaumatin superfamily protein&amp;LOC_Os03g14050.1&amp;thaumatin-like protein 1 precursor, putative, expressed</t>
  </si>
  <si>
    <t>LOC_Os12g36830.1&amp;pathogenesis-related Bet v I family protein, putative, expressed</t>
  </si>
  <si>
    <t>AT5G57625.1&amp;CAP (Cysteine-rich secretory proteins, Antigen 5, and Pathogenesis-related 1 protein) superfamily protein&amp;LOC_Os07g03710.1&amp;SCP-like extracellular protein, expressed</t>
  </si>
  <si>
    <t xml:space="preserve"> CAP (Cysteine-rich secretory proteins%2C Antigen 5%2C and Pathogenesis-related 1 protein) superfamily protein </t>
  </si>
  <si>
    <t>AT4G33720.1&amp;CAP (Cysteine-rich secretory proteins, Antigen 5, and Pathogenesis-related 1 protein) superfamily protein&amp;LOC_Os10g11500.1&amp;SCP-like extracellular protein, expressed</t>
  </si>
  <si>
    <t>LOC_Os12g38140.1&amp;expressed protein</t>
  </si>
  <si>
    <t>Additional file 6: Pathogenesis Related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</si>
</sst>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5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0" borderId="0" xfId="0" applyFill="1" applyBorder="1"/>
    <xf numFmtId="0" fontId="0" fillId="0" borderId="0" xfId="0" applyFill="1"/>
    <xf numFmtId="164" fontId="0" fillId="0" borderId="0" xfId="0" applyNumberFormat="1" applyFill="1"/>
    <xf numFmtId="0" fontId="0" fillId="0" borderId="0" xfId="0" applyBorder="1" applyAlignment="1">
      <alignment horizontal="right"/>
    </xf>
    <xf numFmtId="2" fontId="0" fillId="0" borderId="0" xfId="0" applyNumberFormat="1"/>
    <xf numFmtId="164" fontId="0" fillId="0" borderId="0" xfId="0" applyNumberFormat="1" applyBorder="1"/>
    <xf numFmtId="0" fontId="0" fillId="0" borderId="0" xfId="0" applyBorder="1"/>
    <xf numFmtId="165" fontId="0" fillId="0" borderId="0" xfId="0" applyNumberFormat="1"/>
    <xf numFmtId="165" fontId="0" fillId="0" borderId="0" xfId="0" applyNumberFormat="1" applyBorder="1"/>
    <xf numFmtId="165" fontId="0" fillId="0" borderId="0" xfId="0" applyNumberFormat="1" applyBorder="1" applyAlignment="1">
      <alignment horizontal="right"/>
    </xf>
    <xf numFmtId="0" fontId="1" fillId="0" borderId="0" xfId="0" applyFont="1"/>
    <xf numFmtId="0" fontId="0" fillId="4" borderId="0" xfId="0" applyFill="1"/>
    <xf numFmtId="0" fontId="2" fillId="4" borderId="0" xfId="0" applyFont="1" applyFill="1"/>
    <xf numFmtId="0" fontId="4" fillId="0" borderId="0" xfId="0" applyFont="1"/>
    <xf numFmtId="0" fontId="0" fillId="4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6" fillId="0" borderId="0" xfId="2" applyFill="1"/>
    <xf numFmtId="2" fontId="0" fillId="0" borderId="0" xfId="0" applyNumberFormat="1" applyFill="1"/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tabSelected="1" workbookViewId="0">
      <pane xSplit="1" ySplit="3" topLeftCell="AL31" activePane="bottomRight" state="frozen"/>
      <selection pane="topRight" activeCell="B1" sqref="B1"/>
      <selection pane="bottomLeft" activeCell="A4" sqref="A4"/>
      <selection pane="bottomRight" activeCell="AS66" sqref="AS66"/>
    </sheetView>
  </sheetViews>
  <sheetFormatPr defaultRowHeight="15" x14ac:dyDescent="0.25"/>
  <cols>
    <col min="1" max="1" width="22.7109375" customWidth="1"/>
    <col min="2" max="2" width="26.42578125" customWidth="1"/>
    <col min="3" max="3" width="44.7109375" customWidth="1"/>
    <col min="4" max="4" width="3.42578125" customWidth="1"/>
    <col min="5" max="5" width="15.5703125" customWidth="1"/>
    <col min="6" max="6" width="32" customWidth="1"/>
    <col min="7" max="7" width="12" customWidth="1"/>
    <col min="8" max="8" width="26.85546875" customWidth="1"/>
    <col min="9" max="9" width="3.42578125" customWidth="1"/>
    <col min="26" max="26" width="3.42578125" customWidth="1"/>
    <col min="27" max="27" width="12.42578125" customWidth="1"/>
    <col min="29" max="29" width="3.42578125" customWidth="1"/>
    <col min="30" max="37" width="7.7109375" customWidth="1"/>
    <col min="38" max="38" width="3.42578125" customWidth="1"/>
    <col min="39" max="46" width="7.5703125" style="10" customWidth="1"/>
    <col min="47" max="47" width="3.42578125" style="9" customWidth="1"/>
    <col min="48" max="48" width="12.28515625" customWidth="1"/>
    <col min="49" max="50" width="10.85546875" customWidth="1"/>
    <col min="53" max="54" width="10.42578125" customWidth="1"/>
    <col min="55" max="55" width="3.42578125" style="9" customWidth="1"/>
  </cols>
  <sheetData>
    <row r="1" spans="1:57" ht="20.25" customHeight="1" x14ac:dyDescent="0.3">
      <c r="A1" s="16" t="s">
        <v>243</v>
      </c>
      <c r="D1" s="1"/>
      <c r="I1" s="1"/>
      <c r="K1" t="s">
        <v>133</v>
      </c>
      <c r="Y1">
        <f>COUNTIF(AB1:AB59,"&gt;0")</f>
        <v>33</v>
      </c>
      <c r="Z1" s="1"/>
      <c r="AA1" s="22" t="s">
        <v>136</v>
      </c>
      <c r="AB1" s="22" t="s">
        <v>137</v>
      </c>
      <c r="AC1" s="1"/>
      <c r="AD1" s="27" t="s">
        <v>0</v>
      </c>
      <c r="AE1" s="27"/>
      <c r="AF1" s="27"/>
      <c r="AG1" s="27"/>
      <c r="AH1" s="27"/>
      <c r="AI1" s="27"/>
      <c r="AJ1" s="27"/>
      <c r="AK1" s="27"/>
      <c r="AL1" s="1"/>
      <c r="AM1" s="27" t="s">
        <v>1</v>
      </c>
      <c r="AN1" s="27"/>
      <c r="AO1" s="27"/>
      <c r="AP1" s="27"/>
      <c r="AQ1" s="27"/>
      <c r="AR1" s="27"/>
      <c r="AS1" s="27"/>
      <c r="AT1" s="27"/>
      <c r="AU1" s="2"/>
      <c r="AV1" t="s">
        <v>132</v>
      </c>
      <c r="AW1" t="s">
        <v>131</v>
      </c>
      <c r="AX1" t="s">
        <v>130</v>
      </c>
      <c r="AY1" t="s">
        <v>129</v>
      </c>
      <c r="AZ1" s="3" t="s">
        <v>128</v>
      </c>
      <c r="BA1" t="s">
        <v>138</v>
      </c>
      <c r="BB1" t="s">
        <v>139</v>
      </c>
      <c r="BC1" s="2"/>
    </row>
    <row r="2" spans="1:57" x14ac:dyDescent="0.25">
      <c r="D2" s="1"/>
      <c r="E2" s="23" t="s">
        <v>223</v>
      </c>
      <c r="F2" s="23"/>
      <c r="G2" s="23"/>
      <c r="H2" s="23"/>
      <c r="I2" s="1"/>
      <c r="J2" s="25" t="s">
        <v>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1"/>
      <c r="AA2" s="22"/>
      <c r="AB2" s="22"/>
      <c r="AC2" s="1"/>
      <c r="AD2" s="24" t="s">
        <v>3</v>
      </c>
      <c r="AE2" s="24"/>
      <c r="AF2" s="24"/>
      <c r="AG2" s="24"/>
      <c r="AH2" s="24"/>
      <c r="AI2" s="24"/>
      <c r="AJ2" s="24"/>
      <c r="AK2" s="24"/>
      <c r="AL2" s="1"/>
      <c r="AM2" s="26" t="s">
        <v>3</v>
      </c>
      <c r="AN2" s="26"/>
      <c r="AO2" s="26"/>
      <c r="AP2" s="26"/>
      <c r="AQ2" s="26"/>
      <c r="AR2" s="26"/>
      <c r="AS2" s="26"/>
      <c r="AT2" s="26"/>
      <c r="AU2" s="2"/>
      <c r="AV2" s="24" t="s">
        <v>127</v>
      </c>
      <c r="AW2" s="24"/>
      <c r="AX2" s="24"/>
      <c r="AY2" s="24"/>
      <c r="AZ2" s="24"/>
      <c r="BA2" s="24"/>
      <c r="BB2" s="24"/>
      <c r="BC2" s="2"/>
      <c r="BD2" s="17" t="s">
        <v>220</v>
      </c>
      <c r="BE2" s="17" t="s">
        <v>221</v>
      </c>
    </row>
    <row r="3" spans="1:57" x14ac:dyDescent="0.25">
      <c r="A3" t="s">
        <v>126</v>
      </c>
      <c r="B3" s="13" t="s">
        <v>4</v>
      </c>
      <c r="C3" s="13" t="s">
        <v>5</v>
      </c>
      <c r="D3" s="1"/>
      <c r="E3" s="18" t="s">
        <v>224</v>
      </c>
      <c r="F3" s="18" t="s">
        <v>225</v>
      </c>
      <c r="G3" s="18" t="s">
        <v>226</v>
      </c>
      <c r="H3" s="18" t="s">
        <v>227</v>
      </c>
      <c r="I3" s="1"/>
      <c r="J3" s="5" t="s">
        <v>14</v>
      </c>
      <c r="K3" s="5" t="s">
        <v>16</v>
      </c>
      <c r="L3" s="5" t="s">
        <v>6</v>
      </c>
      <c r="M3" s="5" t="s">
        <v>8</v>
      </c>
      <c r="N3" s="5" t="s">
        <v>10</v>
      </c>
      <c r="O3" s="5" t="s">
        <v>12</v>
      </c>
      <c r="P3" s="5" t="s">
        <v>18</v>
      </c>
      <c r="Q3" s="5" t="s">
        <v>20</v>
      </c>
      <c r="R3" s="5" t="s">
        <v>15</v>
      </c>
      <c r="S3" s="5" t="s">
        <v>17</v>
      </c>
      <c r="T3" s="5" t="s">
        <v>7</v>
      </c>
      <c r="U3" s="5" t="s">
        <v>9</v>
      </c>
      <c r="V3" s="5" t="s">
        <v>11</v>
      </c>
      <c r="W3" s="5" t="s">
        <v>13</v>
      </c>
      <c r="X3" s="5" t="s">
        <v>19</v>
      </c>
      <c r="Y3" s="5" t="s">
        <v>21</v>
      </c>
      <c r="Z3" s="1"/>
      <c r="AA3" s="22"/>
      <c r="AB3" s="22"/>
      <c r="AC3" s="1"/>
      <c r="AD3" s="6" t="s">
        <v>26</v>
      </c>
      <c r="AE3" s="6" t="s">
        <v>27</v>
      </c>
      <c r="AF3" s="6" t="s">
        <v>22</v>
      </c>
      <c r="AG3" s="6" t="s">
        <v>23</v>
      </c>
      <c r="AH3" s="6" t="s">
        <v>24</v>
      </c>
      <c r="AI3" s="6" t="s">
        <v>25</v>
      </c>
      <c r="AJ3" s="6" t="s">
        <v>28</v>
      </c>
      <c r="AK3" s="6" t="s">
        <v>29</v>
      </c>
      <c r="AL3" s="1"/>
      <c r="AM3" s="12" t="s">
        <v>26</v>
      </c>
      <c r="AN3" s="12" t="s">
        <v>27</v>
      </c>
      <c r="AO3" s="12" t="s">
        <v>22</v>
      </c>
      <c r="AP3" s="12" t="s">
        <v>23</v>
      </c>
      <c r="AQ3" s="12" t="s">
        <v>24</v>
      </c>
      <c r="AR3" s="12" t="s">
        <v>25</v>
      </c>
      <c r="AS3" s="12" t="s">
        <v>28</v>
      </c>
      <c r="AT3" s="12" t="s">
        <v>29</v>
      </c>
      <c r="AU3" s="2"/>
      <c r="AV3" s="3" t="s">
        <v>30</v>
      </c>
      <c r="AW3" s="3" t="s">
        <v>125</v>
      </c>
      <c r="AX3" s="3" t="s">
        <v>124</v>
      </c>
      <c r="AY3" s="3" t="s">
        <v>123</v>
      </c>
      <c r="AZ3" s="3" t="s">
        <v>122</v>
      </c>
      <c r="BA3" s="3" t="s">
        <v>121</v>
      </c>
      <c r="BB3" s="3" t="s">
        <v>120</v>
      </c>
      <c r="BC3" s="2"/>
      <c r="BD3" s="14">
        <f>SUM(BD4:BD60)</f>
        <v>13</v>
      </c>
      <c r="BE3" s="14">
        <v>0</v>
      </c>
    </row>
    <row r="4" spans="1:57" x14ac:dyDescent="0.25">
      <c r="A4" t="s">
        <v>117</v>
      </c>
      <c r="B4" t="s">
        <v>32</v>
      </c>
      <c r="C4" t="s">
        <v>33</v>
      </c>
      <c r="D4" s="1"/>
      <c r="E4" s="4" t="s">
        <v>228</v>
      </c>
      <c r="F4" s="19" t="s">
        <v>228</v>
      </c>
      <c r="G4" s="4" t="s">
        <v>228</v>
      </c>
      <c r="H4" s="19" t="s">
        <v>228</v>
      </c>
      <c r="I4" s="1"/>
      <c r="J4" s="7">
        <v>7.1282961508833811</v>
      </c>
      <c r="K4" s="7">
        <v>2.2075493119228651</v>
      </c>
      <c r="L4" s="7">
        <v>6.6259751996352962</v>
      </c>
      <c r="M4" s="7">
        <v>5.1264773401818351</v>
      </c>
      <c r="N4" s="7">
        <v>7.5072385934285855</v>
      </c>
      <c r="O4" s="7">
        <v>5.3824954931114206</v>
      </c>
      <c r="P4" s="7">
        <v>7.9495493287694918</v>
      </c>
      <c r="Q4" s="7">
        <v>5.3773736650251358</v>
      </c>
      <c r="R4" s="7">
        <v>7.2940306854269554</v>
      </c>
      <c r="S4" s="7">
        <v>3.2581972849499925</v>
      </c>
      <c r="T4" s="7">
        <v>6.6273427283955675</v>
      </c>
      <c r="U4" s="7">
        <v>4.433117471684624</v>
      </c>
      <c r="V4" s="7">
        <v>7.0671873021675724</v>
      </c>
      <c r="W4" s="7">
        <v>4.7532693517007916</v>
      </c>
      <c r="X4" s="7">
        <v>7.1543533345291221</v>
      </c>
      <c r="Y4" s="7">
        <v>5.1589792131592116</v>
      </c>
      <c r="Z4" s="1"/>
      <c r="AA4">
        <v>11</v>
      </c>
      <c r="AB4">
        <v>0</v>
      </c>
      <c r="AC4" s="1"/>
      <c r="AD4" s="8">
        <v>-0.1479</v>
      </c>
      <c r="AE4" s="8">
        <v>-2.4407999999999999</v>
      </c>
      <c r="AF4" s="8">
        <v>-1.4E-3</v>
      </c>
      <c r="AG4" s="8">
        <v>0.67020000000000002</v>
      </c>
      <c r="AH4" s="8">
        <v>0.43809999999999999</v>
      </c>
      <c r="AI4" s="8">
        <v>0.6472</v>
      </c>
      <c r="AJ4" s="8">
        <v>0.79049999999999998</v>
      </c>
      <c r="AK4" s="8">
        <v>0.2185</v>
      </c>
      <c r="AL4" s="1"/>
      <c r="AM4" s="11">
        <v>0.7651</v>
      </c>
      <c r="AN4" s="11">
        <v>1.8870000000000001E-2</v>
      </c>
      <c r="AO4" s="11">
        <v>0.99770000000000003</v>
      </c>
      <c r="AP4" s="11">
        <v>0.20030000000000001</v>
      </c>
      <c r="AQ4" s="11">
        <v>0.36720000000000003</v>
      </c>
      <c r="AR4" s="11">
        <v>0.2089</v>
      </c>
      <c r="AS4" s="11">
        <v>0.1032</v>
      </c>
      <c r="AT4" s="11">
        <v>0.66820000000000002</v>
      </c>
      <c r="AU4" s="2"/>
      <c r="AV4" t="s">
        <v>132</v>
      </c>
      <c r="AW4" t="s">
        <v>131</v>
      </c>
      <c r="AX4" t="s">
        <v>130</v>
      </c>
      <c r="AY4" t="s">
        <v>198</v>
      </c>
      <c r="AZ4" t="s">
        <v>187</v>
      </c>
      <c r="BA4" t="s">
        <v>172</v>
      </c>
      <c r="BB4" t="s">
        <v>139</v>
      </c>
      <c r="BC4" s="2"/>
      <c r="BD4" s="14" t="s">
        <v>222</v>
      </c>
      <c r="BE4" s="14" t="s">
        <v>222</v>
      </c>
    </row>
    <row r="5" spans="1:57" x14ac:dyDescent="0.25">
      <c r="A5" t="s">
        <v>31</v>
      </c>
      <c r="B5" t="s">
        <v>32</v>
      </c>
      <c r="C5" t="s">
        <v>33</v>
      </c>
      <c r="D5" s="1"/>
      <c r="E5" s="4" t="s">
        <v>228</v>
      </c>
      <c r="F5" s="19" t="s">
        <v>228</v>
      </c>
      <c r="G5" s="4" t="s">
        <v>228</v>
      </c>
      <c r="H5" s="19" t="s">
        <v>228</v>
      </c>
      <c r="I5" s="1"/>
      <c r="J5" s="7">
        <v>8.6642233812894514</v>
      </c>
      <c r="K5" s="7">
        <v>4.3461248253137823</v>
      </c>
      <c r="L5" s="7">
        <v>8.0562655917845323</v>
      </c>
      <c r="M5" s="7">
        <v>6.8787188030785185</v>
      </c>
      <c r="N5" s="7">
        <v>8.645663715676756</v>
      </c>
      <c r="O5" s="7">
        <v>6.6729631877949203</v>
      </c>
      <c r="P5" s="7">
        <v>9.097555405876891</v>
      </c>
      <c r="Q5" s="7">
        <v>6.3249167858993607</v>
      </c>
      <c r="R5" s="7">
        <v>8.6370037312839845</v>
      </c>
      <c r="S5" s="7">
        <v>3.7106833919304445</v>
      </c>
      <c r="T5" s="7">
        <v>7.9537050511457856</v>
      </c>
      <c r="U5" s="7">
        <v>5.9221114046459888</v>
      </c>
      <c r="V5" s="7">
        <v>8.119812999640752</v>
      </c>
      <c r="W5" s="7">
        <v>5.6961246070784766</v>
      </c>
      <c r="X5" s="7">
        <v>8.1997253408236617</v>
      </c>
      <c r="Y5" s="7">
        <v>6.3620969514595727</v>
      </c>
      <c r="Z5" s="1"/>
      <c r="AA5">
        <v>11</v>
      </c>
      <c r="AB5">
        <v>0</v>
      </c>
      <c r="AC5" s="1"/>
      <c r="AD5" s="8">
        <v>2.87E-2</v>
      </c>
      <c r="AE5" s="8">
        <v>-0.26679999999999998</v>
      </c>
      <c r="AF5" s="8">
        <v>0.1022</v>
      </c>
      <c r="AG5" s="8">
        <v>0.94920000000000004</v>
      </c>
      <c r="AH5" s="8">
        <v>0.52229999999999999</v>
      </c>
      <c r="AI5" s="8">
        <v>0.97860000000000003</v>
      </c>
      <c r="AJ5" s="8">
        <v>0.89039999999999997</v>
      </c>
      <c r="AK5" s="8">
        <v>-3.9199999999999999E-2</v>
      </c>
      <c r="AL5" s="1"/>
      <c r="AM5" s="11">
        <v>0.95079999999999998</v>
      </c>
      <c r="AN5" s="11">
        <v>0.69569999999999999</v>
      </c>
      <c r="AO5" s="11">
        <v>0.8256</v>
      </c>
      <c r="AP5" s="11">
        <v>4.582E-2</v>
      </c>
      <c r="AQ5" s="11">
        <v>0.25879999999999997</v>
      </c>
      <c r="AR5" s="11">
        <v>4.0410000000000001E-2</v>
      </c>
      <c r="AS5" s="11">
        <v>5.407E-2</v>
      </c>
      <c r="AT5" s="11">
        <v>0.93410000000000004</v>
      </c>
      <c r="AU5" s="2"/>
      <c r="AV5" t="s">
        <v>132</v>
      </c>
      <c r="AW5" t="s">
        <v>176</v>
      </c>
      <c r="AX5" t="s">
        <v>130</v>
      </c>
      <c r="AY5" t="s">
        <v>198</v>
      </c>
      <c r="AZ5" t="s">
        <v>196</v>
      </c>
      <c r="BA5" t="s">
        <v>138</v>
      </c>
      <c r="BB5" t="s">
        <v>139</v>
      </c>
      <c r="BC5" s="2"/>
      <c r="BD5" s="14" t="s">
        <v>222</v>
      </c>
      <c r="BE5" s="14" t="s">
        <v>222</v>
      </c>
    </row>
    <row r="6" spans="1:57" x14ac:dyDescent="0.25">
      <c r="A6" t="s">
        <v>34</v>
      </c>
      <c r="B6" t="s">
        <v>35</v>
      </c>
      <c r="C6" t="s">
        <v>36</v>
      </c>
      <c r="D6" s="1"/>
      <c r="E6" s="4" t="s">
        <v>228</v>
      </c>
      <c r="F6" s="19" t="s">
        <v>228</v>
      </c>
      <c r="G6" s="4" t="s">
        <v>228</v>
      </c>
      <c r="H6" s="19" t="s">
        <v>228</v>
      </c>
      <c r="I6" s="1"/>
      <c r="J6" s="7">
        <v>5.1031437065835812</v>
      </c>
      <c r="K6" s="7">
        <v>0.85782179240826606</v>
      </c>
      <c r="L6" s="7">
        <v>4.0914544281856493</v>
      </c>
      <c r="M6" s="7">
        <v>4.0865573367229588</v>
      </c>
      <c r="N6" s="7">
        <v>3.9620245355570596</v>
      </c>
      <c r="O6" s="7">
        <v>3.1058512534757785</v>
      </c>
      <c r="P6" s="7">
        <v>6.2669851317978198</v>
      </c>
      <c r="Q6" s="7">
        <v>4.6668493606304651</v>
      </c>
      <c r="R6" s="7">
        <v>5.9476747275447206</v>
      </c>
      <c r="S6" s="7">
        <v>7.4007949209019479</v>
      </c>
      <c r="T6" s="7">
        <v>5.2426914173051005</v>
      </c>
      <c r="U6" s="7">
        <v>5.7458360894726495</v>
      </c>
      <c r="V6" s="7">
        <v>3.9473482239609687</v>
      </c>
      <c r="W6" s="7">
        <v>4.962516633639388</v>
      </c>
      <c r="X6" s="7">
        <v>5.7180638311870551</v>
      </c>
      <c r="Y6" s="7">
        <v>6.1080999492666823</v>
      </c>
      <c r="Z6" s="1"/>
      <c r="AA6">
        <v>2</v>
      </c>
      <c r="AB6">
        <v>0</v>
      </c>
      <c r="AC6" s="1"/>
      <c r="AD6" s="8">
        <v>-1.0108999999999999</v>
      </c>
      <c r="AE6" s="8">
        <v>-6.3223000000000003</v>
      </c>
      <c r="AF6" s="8">
        <v>-1.1803999999999999</v>
      </c>
      <c r="AG6" s="8">
        <v>-1.7252000000000001</v>
      </c>
      <c r="AH6" s="8">
        <v>2.5700000000000001E-2</v>
      </c>
      <c r="AI6" s="8">
        <v>-1.9044000000000001</v>
      </c>
      <c r="AJ6" s="8">
        <v>0.55169999999999997</v>
      </c>
      <c r="AK6" s="8">
        <v>-1.4704999999999999</v>
      </c>
      <c r="AL6" s="1"/>
      <c r="AM6" s="11">
        <v>1.9539999999999998E-2</v>
      </c>
      <c r="AN6" s="11">
        <v>1.0409999999999999E-10</v>
      </c>
      <c r="AO6" s="11">
        <v>5.0549999999999996E-3</v>
      </c>
      <c r="AP6" s="11">
        <v>4.5630000000000002E-5</v>
      </c>
      <c r="AQ6" s="11">
        <v>0.95399999999999996</v>
      </c>
      <c r="AR6" s="11">
        <v>3.6999999999999998E-5</v>
      </c>
      <c r="AS6" s="11">
        <v>0.15090000000000001</v>
      </c>
      <c r="AT6" s="11">
        <v>2.987E-4</v>
      </c>
      <c r="AU6" s="2"/>
      <c r="AV6" s="14" t="s">
        <v>143</v>
      </c>
      <c r="AW6" t="s">
        <v>131</v>
      </c>
      <c r="AX6" t="s">
        <v>159</v>
      </c>
      <c r="AY6" t="s">
        <v>129</v>
      </c>
      <c r="AZ6" t="s">
        <v>155</v>
      </c>
      <c r="BA6" t="s">
        <v>138</v>
      </c>
      <c r="BB6" t="s">
        <v>139</v>
      </c>
      <c r="BC6" s="2"/>
      <c r="BD6" s="14" t="s">
        <v>222</v>
      </c>
      <c r="BE6" s="14" t="s">
        <v>222</v>
      </c>
    </row>
    <row r="7" spans="1:57" x14ac:dyDescent="0.25">
      <c r="A7" t="s">
        <v>40</v>
      </c>
      <c r="B7" t="s">
        <v>38</v>
      </c>
      <c r="C7" t="s">
        <v>39</v>
      </c>
      <c r="D7" s="1"/>
      <c r="E7" s="20" t="str">
        <f>HYPERLINK("http://plants.ensembl.org/Brachypodium_distachyon/Gene/Summary?g=Bradi5g12740","Bradi5g12740")</f>
        <v>Bradi5g12740</v>
      </c>
      <c r="F7" s="19" t="s">
        <v>229</v>
      </c>
      <c r="G7" s="20" t="str">
        <f>HYPERLINK("http://plants.ensembl.org/Arabidopsis_thaliana/Gene/Summary?g=AT1G24020","AT1G24020")</f>
        <v>AT1G24020</v>
      </c>
      <c r="H7" s="19" t="s">
        <v>230</v>
      </c>
      <c r="I7" s="1"/>
      <c r="J7" s="7">
        <v>8.8386866772101609</v>
      </c>
      <c r="K7" s="7">
        <v>7.159277658292523</v>
      </c>
      <c r="L7" s="7">
        <v>9.572812694848686</v>
      </c>
      <c r="M7" s="7">
        <v>9.2255184405958186</v>
      </c>
      <c r="N7" s="7">
        <v>9.9049522254576114</v>
      </c>
      <c r="O7" s="7">
        <v>10.048495683623543</v>
      </c>
      <c r="P7" s="7">
        <v>10.124404652062063</v>
      </c>
      <c r="Q7" s="7">
        <v>8.9961475803277953</v>
      </c>
      <c r="R7" s="7">
        <v>8.7323915447678147</v>
      </c>
      <c r="S7" s="7">
        <v>10.185158359353988</v>
      </c>
      <c r="T7" s="7">
        <v>10.319963302225904</v>
      </c>
      <c r="U7" s="7">
        <v>10.640051238096143</v>
      </c>
      <c r="V7" s="7">
        <v>9.8830307724918942</v>
      </c>
      <c r="W7" s="7">
        <v>10.476666861967338</v>
      </c>
      <c r="X7" s="7">
        <v>8.9744753939612885</v>
      </c>
      <c r="Y7" s="7">
        <v>9.222179946304049</v>
      </c>
      <c r="Z7" s="1"/>
      <c r="AA7">
        <v>28</v>
      </c>
      <c r="AB7">
        <v>0</v>
      </c>
      <c r="AC7" s="1"/>
      <c r="AD7" s="8">
        <v>0.1057</v>
      </c>
      <c r="AE7" s="8">
        <v>-2.9506000000000001</v>
      </c>
      <c r="AF7" s="8">
        <v>-0.73599999999999999</v>
      </c>
      <c r="AG7" s="8">
        <v>-1.3936999999999999</v>
      </c>
      <c r="AH7" s="8">
        <v>2.1600000000000001E-2</v>
      </c>
      <c r="AI7" s="8">
        <v>-0.42130000000000001</v>
      </c>
      <c r="AJ7" s="8">
        <v>1.1335</v>
      </c>
      <c r="AK7" s="8">
        <v>-0.22289999999999999</v>
      </c>
      <c r="AL7" s="1"/>
      <c r="AM7" s="11">
        <v>0.85229999999999995</v>
      </c>
      <c r="AN7" s="11">
        <v>4.2609999999999998E-7</v>
      </c>
      <c r="AO7" s="11">
        <v>0.19209999999999999</v>
      </c>
      <c r="AP7" s="11">
        <v>1.355E-2</v>
      </c>
      <c r="AQ7" s="11">
        <v>0.96950000000000003</v>
      </c>
      <c r="AR7" s="11">
        <v>0.45519999999999999</v>
      </c>
      <c r="AS7" s="11">
        <v>4.4679999999999997E-2</v>
      </c>
      <c r="AT7" s="11">
        <v>0.69340000000000002</v>
      </c>
      <c r="AU7" s="2"/>
      <c r="AV7" s="14" t="s">
        <v>143</v>
      </c>
      <c r="AW7" s="14" t="s">
        <v>157</v>
      </c>
      <c r="AX7" t="s">
        <v>148</v>
      </c>
      <c r="AY7" t="s">
        <v>153</v>
      </c>
      <c r="AZ7" t="s">
        <v>128</v>
      </c>
      <c r="BA7" t="s">
        <v>138</v>
      </c>
      <c r="BB7" t="s">
        <v>139</v>
      </c>
      <c r="BC7" s="2"/>
      <c r="BD7" s="14" t="s">
        <v>222</v>
      </c>
      <c r="BE7" s="14" t="s">
        <v>222</v>
      </c>
    </row>
    <row r="8" spans="1:57" x14ac:dyDescent="0.25">
      <c r="A8" t="s">
        <v>37</v>
      </c>
      <c r="B8" t="s">
        <v>38</v>
      </c>
      <c r="C8" t="s">
        <v>39</v>
      </c>
      <c r="D8" s="1"/>
      <c r="E8" s="20" t="str">
        <f>HYPERLINK("http://plants.ensembl.org/Brachypodium_distachyon/Gene/Summary?g=Bradi5g12740","Bradi5g12740")</f>
        <v>Bradi5g12740</v>
      </c>
      <c r="F8" s="19" t="s">
        <v>229</v>
      </c>
      <c r="G8" s="20" t="str">
        <f>HYPERLINK("http://plants.ensembl.org/Arabidopsis_thaliana/Gene/Summary?g=AT1G24020","AT1G24020")</f>
        <v>AT1G24020</v>
      </c>
      <c r="H8" s="19" t="s">
        <v>230</v>
      </c>
      <c r="I8" s="1"/>
      <c r="J8" s="7">
        <v>10.719955547862492</v>
      </c>
      <c r="K8" s="7">
        <v>8.9046414450401397</v>
      </c>
      <c r="L8" s="7">
        <v>11.305214835721836</v>
      </c>
      <c r="M8" s="7">
        <v>10.989864156758186</v>
      </c>
      <c r="N8" s="7">
        <v>11.555335457778279</v>
      </c>
      <c r="O8" s="7">
        <v>11.723137093853355</v>
      </c>
      <c r="P8" s="7">
        <v>11.858918752990476</v>
      </c>
      <c r="Q8" s="7">
        <v>10.763663588076374</v>
      </c>
      <c r="R8" s="7">
        <v>10.496770508018646</v>
      </c>
      <c r="S8" s="7">
        <v>11.833778598268516</v>
      </c>
      <c r="T8" s="7">
        <v>11.914870882286618</v>
      </c>
      <c r="U8" s="7">
        <v>12.322881451962569</v>
      </c>
      <c r="V8" s="7">
        <v>11.340001963953739</v>
      </c>
      <c r="W8" s="7">
        <v>12.116996936219628</v>
      </c>
      <c r="X8" s="7">
        <v>10.68243398248813</v>
      </c>
      <c r="Y8" s="7">
        <v>11.17148071591564</v>
      </c>
      <c r="Z8" s="1"/>
      <c r="AA8">
        <v>28</v>
      </c>
      <c r="AB8">
        <v>0</v>
      </c>
      <c r="AC8" s="1"/>
      <c r="AD8" s="8">
        <v>0.21959999999999999</v>
      </c>
      <c r="AE8" s="8">
        <v>-2.9047999999999998</v>
      </c>
      <c r="AF8" s="8">
        <v>-0.60350000000000004</v>
      </c>
      <c r="AG8" s="8">
        <v>-1.3196000000000001</v>
      </c>
      <c r="AH8" s="8">
        <v>0.2132</v>
      </c>
      <c r="AI8" s="8">
        <v>-0.38969999999999999</v>
      </c>
      <c r="AJ8" s="8">
        <v>1.1648000000000001</v>
      </c>
      <c r="AK8" s="8">
        <v>-0.40379999999999999</v>
      </c>
      <c r="AL8" s="1"/>
      <c r="AM8" s="11">
        <v>0.63229999999999997</v>
      </c>
      <c r="AN8" s="11">
        <v>4.3840000000000001E-10</v>
      </c>
      <c r="AO8" s="11">
        <v>0.18740000000000001</v>
      </c>
      <c r="AP8" s="11">
        <v>3.9439999999999996E-3</v>
      </c>
      <c r="AQ8" s="11">
        <v>0.64139999999999997</v>
      </c>
      <c r="AR8" s="11">
        <v>0.39450000000000002</v>
      </c>
      <c r="AS8" s="11">
        <v>1.095E-2</v>
      </c>
      <c r="AT8" s="11">
        <v>0.378</v>
      </c>
      <c r="AU8" s="2"/>
      <c r="AV8" s="14" t="s">
        <v>188</v>
      </c>
      <c r="AW8" s="14" t="s">
        <v>157</v>
      </c>
      <c r="AX8" t="s">
        <v>148</v>
      </c>
      <c r="AY8" t="s">
        <v>153</v>
      </c>
      <c r="AZ8" t="s">
        <v>155</v>
      </c>
      <c r="BA8" t="s">
        <v>138</v>
      </c>
      <c r="BB8" t="s">
        <v>139</v>
      </c>
      <c r="BC8" s="2"/>
      <c r="BD8" s="14" t="s">
        <v>222</v>
      </c>
      <c r="BE8" s="14" t="s">
        <v>222</v>
      </c>
    </row>
    <row r="9" spans="1:57" x14ac:dyDescent="0.25">
      <c r="A9" t="s">
        <v>41</v>
      </c>
      <c r="B9" t="s">
        <v>42</v>
      </c>
      <c r="C9" t="s">
        <v>39</v>
      </c>
      <c r="D9" s="1"/>
      <c r="E9" s="20" t="str">
        <f>HYPERLINK("http://plants.ensembl.org/Brachypodium_distachyon/Gene/Summary?g=Bradi5g12740","Bradi5g12740")</f>
        <v>Bradi5g12740</v>
      </c>
      <c r="F9" s="19" t="s">
        <v>229</v>
      </c>
      <c r="G9" s="20" t="str">
        <f>HYPERLINK("http://plants.ensembl.org/Arabidopsis_thaliana/Gene/Summary?g=AT1G24020","AT1G24020")</f>
        <v>AT1G24020</v>
      </c>
      <c r="H9" s="19" t="s">
        <v>230</v>
      </c>
      <c r="I9" s="1"/>
      <c r="J9" s="7">
        <v>10.50715648305126</v>
      </c>
      <c r="K9" s="7">
        <v>9.3490298642661447</v>
      </c>
      <c r="L9" s="7">
        <v>11.184079885523438</v>
      </c>
      <c r="M9" s="7">
        <v>11.063824769629413</v>
      </c>
      <c r="N9" s="7">
        <v>11.626571843083418</v>
      </c>
      <c r="O9" s="7">
        <v>11.77199502571418</v>
      </c>
      <c r="P9" s="7">
        <v>11.823245179060654</v>
      </c>
      <c r="Q9" s="7">
        <v>10.813529686176986</v>
      </c>
      <c r="R9" s="7">
        <v>10.694624692929315</v>
      </c>
      <c r="S9" s="7">
        <v>12.321976925906778</v>
      </c>
      <c r="T9" s="7">
        <v>12.033993175555905</v>
      </c>
      <c r="U9" s="7">
        <v>12.142114366513335</v>
      </c>
      <c r="V9" s="7">
        <v>11.428890581446597</v>
      </c>
      <c r="W9" s="7">
        <v>12.337200496944021</v>
      </c>
      <c r="X9" s="7">
        <v>10.76693579280856</v>
      </c>
      <c r="Y9" s="7">
        <v>11.617685980463445</v>
      </c>
      <c r="Z9" s="1"/>
      <c r="AA9">
        <v>28</v>
      </c>
      <c r="AB9">
        <v>0</v>
      </c>
      <c r="AC9" s="1"/>
      <c r="AD9" s="8">
        <v>-0.1913</v>
      </c>
      <c r="AE9" s="8">
        <v>-2.9655999999999998</v>
      </c>
      <c r="AF9" s="8">
        <v>-0.84440000000000004</v>
      </c>
      <c r="AG9" s="8">
        <v>-1.0716000000000001</v>
      </c>
      <c r="AH9" s="8">
        <v>0.19650000000000001</v>
      </c>
      <c r="AI9" s="8">
        <v>-0.56140000000000001</v>
      </c>
      <c r="AJ9" s="8">
        <v>1.0497000000000001</v>
      </c>
      <c r="AK9" s="8">
        <v>-0.79910000000000003</v>
      </c>
      <c r="AL9" s="1"/>
      <c r="AM9" s="11">
        <v>0.60589999999999999</v>
      </c>
      <c r="AN9" s="11">
        <v>3.2990000000000002E-15</v>
      </c>
      <c r="AO9" s="11">
        <v>2.222E-2</v>
      </c>
      <c r="AP9" s="11">
        <v>3.7169999999999998E-3</v>
      </c>
      <c r="AQ9" s="11">
        <v>0.59470000000000001</v>
      </c>
      <c r="AR9" s="11">
        <v>0.12839999999999999</v>
      </c>
      <c r="AS9" s="11">
        <v>4.4860000000000004E-3</v>
      </c>
      <c r="AT9" s="11">
        <v>3.058E-2</v>
      </c>
      <c r="AU9" s="2"/>
      <c r="AV9" s="14" t="s">
        <v>217</v>
      </c>
      <c r="AW9" s="14" t="s">
        <v>181</v>
      </c>
      <c r="AX9" t="s">
        <v>148</v>
      </c>
      <c r="AY9" t="s">
        <v>184</v>
      </c>
      <c r="AZ9" t="s">
        <v>155</v>
      </c>
      <c r="BA9" t="s">
        <v>138</v>
      </c>
      <c r="BB9" t="s">
        <v>192</v>
      </c>
      <c r="BC9" s="2"/>
      <c r="BD9" s="14" t="s">
        <v>222</v>
      </c>
      <c r="BE9" s="14" t="s">
        <v>222</v>
      </c>
    </row>
    <row r="10" spans="1:57" x14ac:dyDescent="0.25">
      <c r="A10" t="s">
        <v>43</v>
      </c>
      <c r="B10" t="s">
        <v>44</v>
      </c>
      <c r="C10" t="s">
        <v>45</v>
      </c>
      <c r="D10" s="1"/>
      <c r="E10" s="4" t="s">
        <v>228</v>
      </c>
      <c r="F10" s="19" t="s">
        <v>228</v>
      </c>
      <c r="G10" s="4" t="s">
        <v>228</v>
      </c>
      <c r="H10" s="19" t="s">
        <v>228</v>
      </c>
      <c r="I10" s="1"/>
      <c r="J10" s="7">
        <v>3.9331256608769944</v>
      </c>
      <c r="K10" s="7">
        <v>2.7411433549553164</v>
      </c>
      <c r="L10" s="7">
        <v>4.5907736588385717</v>
      </c>
      <c r="M10" s="7">
        <v>4.1771550611861201</v>
      </c>
      <c r="N10" s="7">
        <v>5.7236759599632556</v>
      </c>
      <c r="O10" s="7">
        <v>5.116264935777215</v>
      </c>
      <c r="P10" s="7">
        <v>5.3431033791550977</v>
      </c>
      <c r="Q10" s="7">
        <v>4.4514814887654603</v>
      </c>
      <c r="R10" s="7">
        <v>5.6449397276506703</v>
      </c>
      <c r="S10" s="7">
        <v>6.3242591687302978</v>
      </c>
      <c r="T10" s="7">
        <v>5.4796293860702834</v>
      </c>
      <c r="U10" s="7">
        <v>5.4929106849578746</v>
      </c>
      <c r="V10" s="7">
        <v>6.4085873292467515</v>
      </c>
      <c r="W10" s="7">
        <v>6.6578186162588846</v>
      </c>
      <c r="X10" s="7">
        <v>5.804528595097433</v>
      </c>
      <c r="Y10" s="7">
        <v>6.0591007009391893</v>
      </c>
      <c r="Z10" s="1"/>
      <c r="AA10">
        <v>14</v>
      </c>
      <c r="AB10">
        <v>0</v>
      </c>
      <c r="AC10" s="1"/>
      <c r="AD10" s="8">
        <v>-1.6434</v>
      </c>
      <c r="AE10" s="8">
        <v>-2.9605000000000001</v>
      </c>
      <c r="AF10" s="8">
        <v>-0.9113</v>
      </c>
      <c r="AG10" s="8">
        <v>-1.3839999999999999</v>
      </c>
      <c r="AH10" s="8">
        <v>-0.68530000000000002</v>
      </c>
      <c r="AI10" s="8">
        <v>-1.5417000000000001</v>
      </c>
      <c r="AJ10" s="8">
        <v>-0.48180000000000001</v>
      </c>
      <c r="AK10" s="8">
        <v>-1.6519999999999999</v>
      </c>
      <c r="AL10" s="1"/>
      <c r="AM10" s="11">
        <v>7.2320000000000004E-6</v>
      </c>
      <c r="AN10" s="11">
        <v>3.6049999999999998E-7</v>
      </c>
      <c r="AO10" s="11">
        <v>1.1770000000000001E-3</v>
      </c>
      <c r="AP10" s="11">
        <v>4.9799999999999998E-6</v>
      </c>
      <c r="AQ10" s="11">
        <v>5.4180000000000001E-3</v>
      </c>
      <c r="AR10" s="11">
        <v>1.835E-9</v>
      </c>
      <c r="AS10" s="11">
        <v>5.9089999999999997E-2</v>
      </c>
      <c r="AT10" s="11">
        <v>1.055E-8</v>
      </c>
      <c r="AU10" s="2"/>
      <c r="AV10" s="14" t="s">
        <v>210</v>
      </c>
      <c r="AW10" t="s">
        <v>131</v>
      </c>
      <c r="AX10" t="s">
        <v>130</v>
      </c>
      <c r="AY10" t="s">
        <v>129</v>
      </c>
      <c r="AZ10" t="s">
        <v>128</v>
      </c>
      <c r="BA10" t="s">
        <v>138</v>
      </c>
      <c r="BB10" t="s">
        <v>156</v>
      </c>
      <c r="BC10" s="2"/>
      <c r="BD10" s="14" t="s">
        <v>222</v>
      </c>
      <c r="BE10" s="14" t="s">
        <v>222</v>
      </c>
    </row>
    <row r="11" spans="1:57" x14ac:dyDescent="0.25">
      <c r="A11" t="s">
        <v>46</v>
      </c>
      <c r="B11" t="s">
        <v>47</v>
      </c>
      <c r="C11" t="s">
        <v>48</v>
      </c>
      <c r="D11" s="1"/>
      <c r="E11" s="4" t="s">
        <v>228</v>
      </c>
      <c r="F11" s="19" t="s">
        <v>228</v>
      </c>
      <c r="G11" s="4" t="s">
        <v>228</v>
      </c>
      <c r="H11" s="19" t="s">
        <v>228</v>
      </c>
      <c r="I11" s="1"/>
      <c r="J11" s="7">
        <v>8.7674192067807724</v>
      </c>
      <c r="K11" s="7">
        <v>9.1043162145003169</v>
      </c>
      <c r="L11" s="7">
        <v>0.57721530344040217</v>
      </c>
      <c r="M11" s="7">
        <v>0</v>
      </c>
      <c r="N11" s="7">
        <v>1.305172855324402</v>
      </c>
      <c r="O11" s="7">
        <v>1.1237544724766639</v>
      </c>
      <c r="P11" s="7">
        <v>6.6537899721866465</v>
      </c>
      <c r="Q11" s="7">
        <v>7.2362958448299652</v>
      </c>
      <c r="R11" s="7">
        <v>2.8057602064834479</v>
      </c>
      <c r="S11" s="7">
        <v>3.9351171063365395</v>
      </c>
      <c r="T11" s="7">
        <v>0.38508125054108833</v>
      </c>
      <c r="U11" s="7">
        <v>0</v>
      </c>
      <c r="V11" s="7">
        <v>0.16602981449478316</v>
      </c>
      <c r="W11" s="7">
        <v>1.191162548439751</v>
      </c>
      <c r="X11" s="7">
        <v>2.7215184893607902</v>
      </c>
      <c r="Y11" s="7">
        <v>2.4375473552877849</v>
      </c>
      <c r="Z11" s="1"/>
      <c r="AA11">
        <v>16</v>
      </c>
      <c r="AB11">
        <v>0</v>
      </c>
      <c r="AC11" s="1"/>
      <c r="AD11" s="8">
        <v>6.0362999999999998</v>
      </c>
      <c r="AE11" s="8">
        <v>4.9934000000000003</v>
      </c>
      <c r="AF11" s="8">
        <v>0.52990000000000004</v>
      </c>
      <c r="AG11" s="8">
        <v>0</v>
      </c>
      <c r="AH11" s="8">
        <v>2.4598</v>
      </c>
      <c r="AI11" s="8">
        <v>-0.1918</v>
      </c>
      <c r="AJ11" s="8">
        <v>4.0110000000000001</v>
      </c>
      <c r="AK11" s="8">
        <v>4.9128999999999996</v>
      </c>
      <c r="AL11" s="1"/>
      <c r="AM11" s="11">
        <v>1.258E-11</v>
      </c>
      <c r="AN11" s="11">
        <v>2.5060000000000001E-8</v>
      </c>
      <c r="AO11" s="11">
        <v>0.71760000000000002</v>
      </c>
      <c r="AP11" s="11">
        <v>1</v>
      </c>
      <c r="AQ11" s="11">
        <v>6.8659999999999999E-2</v>
      </c>
      <c r="AR11" s="11">
        <v>0.86809999999999998</v>
      </c>
      <c r="AS11" s="11">
        <v>5.6149999999999996E-6</v>
      </c>
      <c r="AT11" s="11">
        <v>3.997E-8</v>
      </c>
      <c r="AU11" s="2"/>
      <c r="AV11" t="s">
        <v>214</v>
      </c>
      <c r="AW11" t="s">
        <v>170</v>
      </c>
      <c r="AX11" t="s">
        <v>130</v>
      </c>
      <c r="AY11" t="s">
        <v>129</v>
      </c>
      <c r="AZ11" t="s">
        <v>128</v>
      </c>
      <c r="BA11" t="s">
        <v>158</v>
      </c>
      <c r="BB11" t="s">
        <v>139</v>
      </c>
      <c r="BC11" s="2"/>
      <c r="BD11" s="14" t="s">
        <v>222</v>
      </c>
      <c r="BE11" s="14" t="s">
        <v>222</v>
      </c>
    </row>
    <row r="12" spans="1:57" x14ac:dyDescent="0.25">
      <c r="A12" t="s">
        <v>55</v>
      </c>
      <c r="B12" t="s">
        <v>56</v>
      </c>
      <c r="C12" t="s">
        <v>51</v>
      </c>
      <c r="D12" s="1"/>
      <c r="E12" s="4" t="s">
        <v>228</v>
      </c>
      <c r="F12" s="19" t="s">
        <v>228</v>
      </c>
      <c r="G12" s="4" t="s">
        <v>228</v>
      </c>
      <c r="H12" s="19" t="s">
        <v>228</v>
      </c>
      <c r="I12" s="1"/>
      <c r="J12" s="7">
        <v>6.591218129931538</v>
      </c>
      <c r="K12" s="7">
        <v>5.9641167199799394</v>
      </c>
      <c r="L12" s="7">
        <v>6.4000192539787957</v>
      </c>
      <c r="M12" s="7">
        <v>6.0743912584488946</v>
      </c>
      <c r="N12" s="7">
        <v>7.3886938296170284</v>
      </c>
      <c r="O12" s="7">
        <v>6.0223241615950514</v>
      </c>
      <c r="P12" s="7">
        <v>7.4144865212670812</v>
      </c>
      <c r="Q12" s="7">
        <v>5.810235716523743</v>
      </c>
      <c r="R12" s="7">
        <v>2.5494720341100678</v>
      </c>
      <c r="S12" s="7">
        <v>2.5151573460342278</v>
      </c>
      <c r="T12" s="7">
        <v>4.5576245239322928</v>
      </c>
      <c r="U12" s="7">
        <v>2.7229614104338271</v>
      </c>
      <c r="V12" s="7">
        <v>4.5767357651241527</v>
      </c>
      <c r="W12" s="7">
        <v>3.3214230632373565</v>
      </c>
      <c r="X12" s="7">
        <v>5.0341570107320619</v>
      </c>
      <c r="Y12" s="7">
        <v>3.6785902805029576</v>
      </c>
      <c r="Z12" s="1"/>
      <c r="AA12">
        <v>1</v>
      </c>
      <c r="AB12">
        <v>18</v>
      </c>
      <c r="AC12" s="1"/>
      <c r="AD12" s="8">
        <v>4.4595000000000002</v>
      </c>
      <c r="AE12" s="8">
        <v>4.226</v>
      </c>
      <c r="AF12" s="8">
        <v>1.8685</v>
      </c>
      <c r="AG12" s="8">
        <v>3.3660999999999999</v>
      </c>
      <c r="AH12" s="8">
        <v>2.8168000000000002</v>
      </c>
      <c r="AI12" s="8">
        <v>2.8144999999999998</v>
      </c>
      <c r="AJ12" s="8">
        <v>2.4123999999999999</v>
      </c>
      <c r="AK12" s="8">
        <v>2.2021000000000002</v>
      </c>
      <c r="AL12" s="1"/>
      <c r="AM12" s="11">
        <v>7.2380000000000007E-21</v>
      </c>
      <c r="AN12" s="11">
        <v>6.9429999999999998E-12</v>
      </c>
      <c r="AO12" s="11">
        <v>9.9080000000000001E-9</v>
      </c>
      <c r="AP12" s="11">
        <v>6.5650000000000002E-16</v>
      </c>
      <c r="AQ12" s="11">
        <v>7.9069999999999998E-20</v>
      </c>
      <c r="AR12" s="11">
        <v>4.4839999999999999E-13</v>
      </c>
      <c r="AS12" s="11">
        <v>5.6710000000000001E-15</v>
      </c>
      <c r="AT12" s="11">
        <v>1.2980000000000001E-9</v>
      </c>
      <c r="AU12" s="2"/>
      <c r="AV12" t="s">
        <v>200</v>
      </c>
      <c r="AW12" t="s">
        <v>131</v>
      </c>
      <c r="AX12" t="s">
        <v>130</v>
      </c>
      <c r="AY12" t="s">
        <v>185</v>
      </c>
      <c r="AZ12" t="s">
        <v>128</v>
      </c>
      <c r="BA12" t="s">
        <v>172</v>
      </c>
      <c r="BB12" t="s">
        <v>139</v>
      </c>
      <c r="BC12" s="2"/>
      <c r="BD12" s="14" t="s">
        <v>222</v>
      </c>
      <c r="BE12" s="14" t="s">
        <v>222</v>
      </c>
    </row>
    <row r="13" spans="1:57" x14ac:dyDescent="0.25">
      <c r="A13" t="s">
        <v>63</v>
      </c>
      <c r="B13" t="s">
        <v>59</v>
      </c>
      <c r="C13" t="s">
        <v>51</v>
      </c>
      <c r="D13" s="1"/>
      <c r="E13" s="20" t="str">
        <f>HYPERLINK("http://plants.ensembl.org/Brachypodium_distachyon/Gene/Summary?g=Bradi4g05040","Bradi4g05040")</f>
        <v>Bradi4g05040</v>
      </c>
      <c r="F13" s="19" t="s">
        <v>238</v>
      </c>
      <c r="G13" s="4" t="s">
        <v>228</v>
      </c>
      <c r="H13" s="19" t="s">
        <v>228</v>
      </c>
      <c r="I13" s="1"/>
      <c r="J13" s="7">
        <v>6.0905478978303922</v>
      </c>
      <c r="K13" s="7">
        <v>3.7158970303477346</v>
      </c>
      <c r="L13" s="7">
        <v>6.7735247532328318</v>
      </c>
      <c r="M13" s="7">
        <v>5.3396695062885406</v>
      </c>
      <c r="N13" s="7">
        <v>6.1253714504634473</v>
      </c>
      <c r="O13" s="7">
        <v>4.3783867692420069</v>
      </c>
      <c r="P13" s="7">
        <v>5.7453601514235597</v>
      </c>
      <c r="Q13" s="7">
        <v>4.9194719817751862</v>
      </c>
      <c r="R13" s="7">
        <v>1.9317965017507066</v>
      </c>
      <c r="S13" s="7">
        <v>1.3718004531464156</v>
      </c>
      <c r="T13" s="7">
        <v>3.5585533687826092</v>
      </c>
      <c r="U13" s="7">
        <v>0.73768676140986023</v>
      </c>
      <c r="V13" s="7">
        <v>0.72392255669060745</v>
      </c>
      <c r="W13" s="7">
        <v>0.97692569456687528</v>
      </c>
      <c r="X13" s="7">
        <v>1.3568950182822841</v>
      </c>
      <c r="Y13" s="7">
        <v>0.33460641143068703</v>
      </c>
      <c r="Z13" s="1"/>
      <c r="AA13">
        <v>1</v>
      </c>
      <c r="AB13">
        <v>699</v>
      </c>
      <c r="AC13" s="1"/>
      <c r="AD13" s="8">
        <v>4.6896000000000004</v>
      </c>
      <c r="AE13" s="8">
        <v>2.5840999999999998</v>
      </c>
      <c r="AF13" s="8">
        <v>3.2801</v>
      </c>
      <c r="AG13" s="8">
        <v>5.3380999999999998</v>
      </c>
      <c r="AH13" s="8">
        <v>6.3754</v>
      </c>
      <c r="AI13" s="8">
        <v>4.1811999999999996</v>
      </c>
      <c r="AJ13" s="8">
        <v>4.9154999999999998</v>
      </c>
      <c r="AK13" s="8">
        <v>6.0305</v>
      </c>
      <c r="AL13" s="1"/>
      <c r="AM13" s="11">
        <v>2.8809999999999999E-9</v>
      </c>
      <c r="AN13" s="11">
        <v>6.5449999999999996E-3</v>
      </c>
      <c r="AO13" s="11">
        <v>5.6219999999999999E-7</v>
      </c>
      <c r="AP13" s="11">
        <v>1.9009999999999999E-8</v>
      </c>
      <c r="AQ13" s="11">
        <v>4.8589999999999998E-13</v>
      </c>
      <c r="AR13" s="11">
        <v>8.7790000000000001E-6</v>
      </c>
      <c r="AS13" s="11">
        <v>1.626E-9</v>
      </c>
      <c r="AT13" s="11">
        <v>1.511E-7</v>
      </c>
      <c r="AU13" s="2"/>
      <c r="AV13" t="s">
        <v>212</v>
      </c>
      <c r="AW13" t="s">
        <v>131</v>
      </c>
      <c r="AX13" t="s">
        <v>130</v>
      </c>
      <c r="AY13" t="s">
        <v>129</v>
      </c>
      <c r="AZ13" t="s">
        <v>128</v>
      </c>
      <c r="BA13" t="s">
        <v>138</v>
      </c>
      <c r="BB13" t="s">
        <v>139</v>
      </c>
      <c r="BC13" s="2"/>
      <c r="BD13" s="14" t="s">
        <v>222</v>
      </c>
      <c r="BE13" s="14" t="s">
        <v>222</v>
      </c>
    </row>
    <row r="14" spans="1:57" x14ac:dyDescent="0.25">
      <c r="A14" t="s">
        <v>49</v>
      </c>
      <c r="B14" t="s">
        <v>50</v>
      </c>
      <c r="C14" t="s">
        <v>51</v>
      </c>
      <c r="D14" s="1"/>
      <c r="E14" s="4" t="s">
        <v>228</v>
      </c>
      <c r="F14" s="19" t="s">
        <v>228</v>
      </c>
      <c r="G14" s="4" t="s">
        <v>228</v>
      </c>
      <c r="H14" s="19" t="s">
        <v>228</v>
      </c>
      <c r="I14" s="1"/>
      <c r="J14" s="7">
        <v>5.902783493647215</v>
      </c>
      <c r="K14" s="7">
        <v>6.2033473503609935</v>
      </c>
      <c r="L14" s="7">
        <v>6.6452015967130897</v>
      </c>
      <c r="M14" s="7">
        <v>5.8821677783121489</v>
      </c>
      <c r="N14" s="7">
        <v>7.0292798639125653</v>
      </c>
      <c r="O14" s="7">
        <v>6.5742009347370391</v>
      </c>
      <c r="P14" s="7">
        <v>6.5517569593655711</v>
      </c>
      <c r="Q14" s="7">
        <v>6.0443467573802057</v>
      </c>
      <c r="R14" s="7">
        <v>3.4991825731418991</v>
      </c>
      <c r="S14" s="7">
        <v>2.7034994238422305</v>
      </c>
      <c r="T14" s="7">
        <v>4.5713693905555672</v>
      </c>
      <c r="U14" s="7">
        <v>3.9121069160027773</v>
      </c>
      <c r="V14" s="7">
        <v>4.5109745744415317</v>
      </c>
      <c r="W14" s="7">
        <v>4.0553345017510996</v>
      </c>
      <c r="X14" s="7">
        <v>3.9667442230492349</v>
      </c>
      <c r="Y14" s="7">
        <v>4.0669588518645847</v>
      </c>
      <c r="Z14" s="1"/>
      <c r="AA14">
        <v>1</v>
      </c>
      <c r="AB14">
        <v>545</v>
      </c>
      <c r="AC14" s="1"/>
      <c r="AD14" s="8">
        <v>2.5712000000000002</v>
      </c>
      <c r="AE14" s="8">
        <v>3.1728999999999998</v>
      </c>
      <c r="AF14" s="8">
        <v>2.0981999999999998</v>
      </c>
      <c r="AG14" s="8">
        <v>1.9658</v>
      </c>
      <c r="AH14" s="8">
        <v>2.5369000000000002</v>
      </c>
      <c r="AI14" s="8">
        <v>2.5697999999999999</v>
      </c>
      <c r="AJ14" s="8">
        <v>2.6415999999999999</v>
      </c>
      <c r="AK14" s="8">
        <v>2.0213000000000001</v>
      </c>
      <c r="AL14" s="1"/>
      <c r="AM14" s="11">
        <v>6.2129999999999998E-7</v>
      </c>
      <c r="AN14" s="11">
        <v>1.3159999999999999E-7</v>
      </c>
      <c r="AO14" s="11">
        <v>4.2130000000000002E-6</v>
      </c>
      <c r="AP14" s="11">
        <v>3.9910000000000002E-5</v>
      </c>
      <c r="AQ14" s="11">
        <v>1.489E-8</v>
      </c>
      <c r="AR14" s="11">
        <v>5.3349999999999998E-8</v>
      </c>
      <c r="AS14" s="11">
        <v>1.6820000000000001E-8</v>
      </c>
      <c r="AT14" s="11">
        <v>1.7520000000000002E-5</v>
      </c>
      <c r="AU14" s="2"/>
      <c r="AV14" t="s">
        <v>208</v>
      </c>
      <c r="AW14" t="s">
        <v>131</v>
      </c>
      <c r="AX14" t="s">
        <v>130</v>
      </c>
      <c r="AY14" t="s">
        <v>129</v>
      </c>
      <c r="AZ14" t="s">
        <v>128</v>
      </c>
      <c r="BA14" t="s">
        <v>138</v>
      </c>
      <c r="BB14" t="s">
        <v>139</v>
      </c>
      <c r="BC14" s="2"/>
      <c r="BD14" s="14" t="s">
        <v>222</v>
      </c>
      <c r="BE14" s="14" t="s">
        <v>222</v>
      </c>
    </row>
    <row r="15" spans="1:57" x14ac:dyDescent="0.25">
      <c r="A15" t="s">
        <v>79</v>
      </c>
      <c r="B15" t="s">
        <v>78</v>
      </c>
      <c r="C15" t="s">
        <v>51</v>
      </c>
      <c r="D15" s="1"/>
      <c r="E15" s="4" t="s">
        <v>228</v>
      </c>
      <c r="F15" s="19" t="s">
        <v>228</v>
      </c>
      <c r="G15" s="4" t="s">
        <v>228</v>
      </c>
      <c r="H15" s="19" t="s">
        <v>228</v>
      </c>
      <c r="I15" s="1"/>
      <c r="J15" s="7">
        <v>5.7752621704119509</v>
      </c>
      <c r="K15" s="7">
        <v>7.2622273604572127</v>
      </c>
      <c r="L15" s="7">
        <v>2.8571051626853321</v>
      </c>
      <c r="M15" s="7">
        <v>3.3113868581620394</v>
      </c>
      <c r="N15" s="7">
        <v>4.3223127622782265</v>
      </c>
      <c r="O15" s="7">
        <v>5.060168468100354</v>
      </c>
      <c r="P15" s="7">
        <v>0.93473035811940886</v>
      </c>
      <c r="Q15" s="7">
        <v>0</v>
      </c>
      <c r="R15" s="7">
        <v>0.50260217423209885</v>
      </c>
      <c r="S15" s="7">
        <v>0</v>
      </c>
      <c r="T15" s="7">
        <v>0.38508125054108833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1"/>
      <c r="AA15">
        <v>1</v>
      </c>
      <c r="AB15">
        <v>11</v>
      </c>
      <c r="AC15" s="1"/>
      <c r="AD15" s="8">
        <v>6.8094999999999999</v>
      </c>
      <c r="AE15" s="8">
        <v>8.1395</v>
      </c>
      <c r="AF15" s="8">
        <v>3.9733000000000001</v>
      </c>
      <c r="AG15" s="8">
        <v>5.2098000000000004</v>
      </c>
      <c r="AH15" s="8">
        <v>6.8552</v>
      </c>
      <c r="AI15" s="8">
        <v>6.9622000000000002</v>
      </c>
      <c r="AJ15" s="8">
        <v>2.1568000000000001</v>
      </c>
      <c r="AK15" s="8">
        <v>0</v>
      </c>
      <c r="AL15" s="1"/>
      <c r="AM15" s="11">
        <v>1.3409999999999999E-7</v>
      </c>
      <c r="AN15" s="11">
        <v>5.3349999999999997E-10</v>
      </c>
      <c r="AO15" s="11">
        <v>2.6510000000000001E-3</v>
      </c>
      <c r="AP15" s="11">
        <v>8.3720000000000005E-5</v>
      </c>
      <c r="AQ15" s="11">
        <v>1.8050000000000001E-7</v>
      </c>
      <c r="AR15" s="11">
        <v>1.025E-7</v>
      </c>
      <c r="AS15" s="11">
        <v>0.13289999999999999</v>
      </c>
      <c r="AT15" s="11">
        <v>1</v>
      </c>
      <c r="AU15" s="2"/>
      <c r="AV15" t="s">
        <v>140</v>
      </c>
      <c r="AW15" t="s">
        <v>141</v>
      </c>
      <c r="AX15" t="s">
        <v>130</v>
      </c>
      <c r="AY15" t="s">
        <v>129</v>
      </c>
      <c r="AZ15" t="s">
        <v>128</v>
      </c>
      <c r="BA15" t="s">
        <v>138</v>
      </c>
      <c r="BB15" t="s">
        <v>139</v>
      </c>
      <c r="BC15" s="2"/>
      <c r="BD15" s="14">
        <v>1</v>
      </c>
      <c r="BE15" s="14" t="s">
        <v>222</v>
      </c>
    </row>
    <row r="16" spans="1:57" x14ac:dyDescent="0.25">
      <c r="A16" t="s">
        <v>67</v>
      </c>
      <c r="B16" t="s">
        <v>61</v>
      </c>
      <c r="C16" t="s">
        <v>51</v>
      </c>
      <c r="D16" s="1"/>
      <c r="E16" s="4" t="s">
        <v>228</v>
      </c>
      <c r="F16" s="19" t="s">
        <v>228</v>
      </c>
      <c r="G16" s="4" t="s">
        <v>228</v>
      </c>
      <c r="H16" s="19" t="s">
        <v>228</v>
      </c>
      <c r="I16" s="1"/>
      <c r="J16" s="7">
        <v>5.1616687092498683</v>
      </c>
      <c r="K16" s="7">
        <v>8.165568136028698</v>
      </c>
      <c r="L16" s="7">
        <v>4.5135096950482696</v>
      </c>
      <c r="M16" s="7">
        <v>4.5345762843867199</v>
      </c>
      <c r="N16" s="7">
        <v>4.5511017088214016</v>
      </c>
      <c r="O16" s="7">
        <v>5.1348137250904262</v>
      </c>
      <c r="P16" s="7">
        <v>0.34247889200897347</v>
      </c>
      <c r="Q16" s="7">
        <v>0</v>
      </c>
      <c r="R16" s="7">
        <v>0</v>
      </c>
      <c r="S16" s="7">
        <v>0</v>
      </c>
      <c r="T16" s="7">
        <v>1.8043564986263825</v>
      </c>
      <c r="U16" s="7">
        <v>0.83452245725962559</v>
      </c>
      <c r="V16" s="7">
        <v>0</v>
      </c>
      <c r="W16" s="7">
        <v>0.40355859560642487</v>
      </c>
      <c r="X16" s="7">
        <v>0</v>
      </c>
      <c r="Y16" s="7">
        <v>0</v>
      </c>
      <c r="Z16" s="1"/>
      <c r="AA16">
        <v>1</v>
      </c>
      <c r="AB16">
        <v>2</v>
      </c>
      <c r="AC16" s="1"/>
      <c r="AD16" s="8">
        <v>6.9676</v>
      </c>
      <c r="AE16" s="8">
        <v>8.9190000000000005</v>
      </c>
      <c r="AF16" s="8">
        <v>3.0110000000000001</v>
      </c>
      <c r="AG16" s="8">
        <v>4.2812000000000001</v>
      </c>
      <c r="AH16" s="8">
        <v>6.9935</v>
      </c>
      <c r="AI16" s="8">
        <v>6.1125999999999996</v>
      </c>
      <c r="AJ16" s="8">
        <v>0.58050000000000002</v>
      </c>
      <c r="AK16" s="8">
        <v>0</v>
      </c>
      <c r="AL16" s="1"/>
      <c r="AM16" s="11">
        <v>2.6240000000000002E-7</v>
      </c>
      <c r="AN16" s="11">
        <v>2.9229999999999999E-11</v>
      </c>
      <c r="AO16" s="11">
        <v>3.859E-3</v>
      </c>
      <c r="AP16" s="11">
        <v>2.1929999999999999E-4</v>
      </c>
      <c r="AQ16" s="11">
        <v>2.093E-7</v>
      </c>
      <c r="AR16" s="11">
        <v>4.4680000000000003E-6</v>
      </c>
      <c r="AS16" s="11">
        <v>0.71879999999999999</v>
      </c>
      <c r="AT16" s="11">
        <v>1</v>
      </c>
      <c r="AU16" s="2"/>
      <c r="AV16" t="s">
        <v>140</v>
      </c>
      <c r="AW16" t="s">
        <v>141</v>
      </c>
      <c r="AX16" t="s">
        <v>130</v>
      </c>
      <c r="AY16" t="s">
        <v>142</v>
      </c>
      <c r="AZ16" t="s">
        <v>128</v>
      </c>
      <c r="BA16" t="s">
        <v>138</v>
      </c>
      <c r="BB16" t="s">
        <v>139</v>
      </c>
      <c r="BC16" s="2"/>
      <c r="BD16" s="14">
        <v>1</v>
      </c>
      <c r="BE16" s="14" t="s">
        <v>222</v>
      </c>
    </row>
    <row r="17" spans="1:57" x14ac:dyDescent="0.25">
      <c r="A17" t="s">
        <v>68</v>
      </c>
      <c r="B17" t="s">
        <v>61</v>
      </c>
      <c r="C17" t="s">
        <v>51</v>
      </c>
      <c r="D17" s="1"/>
      <c r="E17" s="4" t="s">
        <v>228</v>
      </c>
      <c r="F17" s="19" t="s">
        <v>228</v>
      </c>
      <c r="G17" s="4" t="s">
        <v>228</v>
      </c>
      <c r="H17" s="19" t="s">
        <v>228</v>
      </c>
      <c r="I17" s="1"/>
      <c r="J17" s="7">
        <v>5.5395589871297837</v>
      </c>
      <c r="K17" s="7">
        <v>8.851796610013773</v>
      </c>
      <c r="L17" s="7">
        <v>4.5792183716359842</v>
      </c>
      <c r="M17" s="7">
        <v>5.0705539116873446</v>
      </c>
      <c r="N17" s="7">
        <v>4.6026647223776225</v>
      </c>
      <c r="O17" s="7">
        <v>5.2480287516486648</v>
      </c>
      <c r="P17" s="7">
        <v>0</v>
      </c>
      <c r="Q17" s="7">
        <v>0</v>
      </c>
      <c r="R17" s="7">
        <v>1.624740390578133</v>
      </c>
      <c r="S17" s="7">
        <v>0</v>
      </c>
      <c r="T17" s="7">
        <v>0.38508125054108833</v>
      </c>
      <c r="U17" s="7">
        <v>0</v>
      </c>
      <c r="V17" s="7">
        <v>0.43303064971659827</v>
      </c>
      <c r="W17" s="7">
        <v>0.32960202277278333</v>
      </c>
      <c r="X17" s="7">
        <v>0</v>
      </c>
      <c r="Y17" s="7">
        <v>0</v>
      </c>
      <c r="Z17" s="1"/>
      <c r="AA17">
        <v>1</v>
      </c>
      <c r="AB17">
        <v>0</v>
      </c>
      <c r="AC17" s="1"/>
      <c r="AD17" s="8">
        <v>4.3878000000000004</v>
      </c>
      <c r="AE17" s="8">
        <v>9.5191999999999997</v>
      </c>
      <c r="AF17" s="8">
        <v>5.6479999999999997</v>
      </c>
      <c r="AG17" s="8">
        <v>6.8715999999999999</v>
      </c>
      <c r="AH17" s="8">
        <v>5.5461999999999998</v>
      </c>
      <c r="AI17" s="8">
        <v>6.2037000000000004</v>
      </c>
      <c r="AJ17" s="8">
        <v>0</v>
      </c>
      <c r="AK17" s="8">
        <v>0</v>
      </c>
      <c r="AL17" s="1"/>
      <c r="AM17" s="11">
        <v>1.2760000000000001E-4</v>
      </c>
      <c r="AN17" s="11">
        <v>4.899E-12</v>
      </c>
      <c r="AO17" s="11">
        <v>3.8120000000000001E-5</v>
      </c>
      <c r="AP17" s="11">
        <v>6.8289999999999995E-7</v>
      </c>
      <c r="AQ17" s="11">
        <v>1.3339999999999999E-5</v>
      </c>
      <c r="AR17" s="11">
        <v>6.1739999999999997E-6</v>
      </c>
      <c r="AS17" s="11">
        <v>1</v>
      </c>
      <c r="AT17" s="11">
        <v>1</v>
      </c>
      <c r="AU17" s="2"/>
      <c r="AV17" t="s">
        <v>140</v>
      </c>
      <c r="AW17" t="s">
        <v>141</v>
      </c>
      <c r="AX17" t="s">
        <v>130</v>
      </c>
      <c r="AY17" t="s">
        <v>142</v>
      </c>
      <c r="AZ17" t="s">
        <v>128</v>
      </c>
      <c r="BA17" t="s">
        <v>138</v>
      </c>
      <c r="BB17" t="s">
        <v>139</v>
      </c>
      <c r="BC17" s="2"/>
      <c r="BD17" s="14">
        <v>1</v>
      </c>
      <c r="BE17" s="14" t="s">
        <v>222</v>
      </c>
    </row>
    <row r="18" spans="1:57" x14ac:dyDescent="0.25">
      <c r="A18" t="s">
        <v>69</v>
      </c>
      <c r="B18" t="s">
        <v>61</v>
      </c>
      <c r="C18" t="s">
        <v>51</v>
      </c>
      <c r="D18" s="1"/>
      <c r="E18" s="4" t="s">
        <v>228</v>
      </c>
      <c r="F18" s="19" t="s">
        <v>228</v>
      </c>
      <c r="G18" s="4" t="s">
        <v>228</v>
      </c>
      <c r="H18" s="19" t="s">
        <v>228</v>
      </c>
      <c r="I18" s="1"/>
      <c r="J18" s="7">
        <v>2.9783848031763323</v>
      </c>
      <c r="K18" s="7">
        <v>7.0555333486074687</v>
      </c>
      <c r="L18" s="7">
        <v>2.4420499643414253</v>
      </c>
      <c r="M18" s="7">
        <v>2.7768198926281915</v>
      </c>
      <c r="N18" s="7">
        <v>3.5174520818198642</v>
      </c>
      <c r="O18" s="7">
        <v>3.4462606417942583</v>
      </c>
      <c r="P18" s="7">
        <v>0</v>
      </c>
      <c r="Q18" s="7">
        <v>0</v>
      </c>
      <c r="R18" s="7">
        <v>0.50260217423209885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1"/>
      <c r="AA18">
        <v>1</v>
      </c>
      <c r="AB18">
        <v>0</v>
      </c>
      <c r="AC18" s="1"/>
      <c r="AD18" s="8">
        <v>3.5849000000000002</v>
      </c>
      <c r="AE18" s="8">
        <v>7.3878000000000004</v>
      </c>
      <c r="AF18" s="8">
        <v>3.9761000000000002</v>
      </c>
      <c r="AG18" s="8">
        <v>4.2534000000000001</v>
      </c>
      <c r="AH18" s="8">
        <v>5.5330000000000004</v>
      </c>
      <c r="AI18" s="8">
        <v>4.8822999999999999</v>
      </c>
      <c r="AJ18" s="8">
        <v>0</v>
      </c>
      <c r="AK18" s="8">
        <v>0</v>
      </c>
      <c r="AL18" s="1"/>
      <c r="AM18" s="11">
        <v>4.3830000000000001E-2</v>
      </c>
      <c r="AN18" s="11">
        <v>2.5619999999999999E-5</v>
      </c>
      <c r="AO18" s="11">
        <v>2.4570000000000002E-2</v>
      </c>
      <c r="AP18" s="11">
        <v>1.6060000000000001E-2</v>
      </c>
      <c r="AQ18" s="11">
        <v>1.668E-3</v>
      </c>
      <c r="AR18" s="11">
        <v>5.5069999999999997E-3</v>
      </c>
      <c r="AS18" s="11">
        <v>1</v>
      </c>
      <c r="AT18" s="11">
        <v>1</v>
      </c>
      <c r="AU18" s="2"/>
      <c r="AV18" t="s">
        <v>140</v>
      </c>
      <c r="AW18" t="s">
        <v>141</v>
      </c>
      <c r="AX18" t="s">
        <v>130</v>
      </c>
      <c r="AY18" t="s">
        <v>129</v>
      </c>
      <c r="AZ18" t="s">
        <v>128</v>
      </c>
      <c r="BA18" t="s">
        <v>138</v>
      </c>
      <c r="BB18" t="s">
        <v>139</v>
      </c>
      <c r="BC18" s="2"/>
      <c r="BD18" s="14">
        <v>1</v>
      </c>
      <c r="BE18" s="14" t="s">
        <v>222</v>
      </c>
    </row>
    <row r="19" spans="1:57" x14ac:dyDescent="0.25">
      <c r="A19" t="s">
        <v>70</v>
      </c>
      <c r="B19" t="s">
        <v>61</v>
      </c>
      <c r="C19" t="s">
        <v>51</v>
      </c>
      <c r="D19" s="1"/>
      <c r="E19" s="4" t="s">
        <v>228</v>
      </c>
      <c r="F19" s="19" t="s">
        <v>228</v>
      </c>
      <c r="G19" s="20" t="str">
        <f>HYPERLINK("http://plants.ensembl.org/Arabidopsis_thaliana/Gene/Summary?g=AT3G19690","AT3G19690")</f>
        <v>AT3G19690</v>
      </c>
      <c r="H19" s="19" t="s">
        <v>240</v>
      </c>
      <c r="I19" s="1"/>
      <c r="J19" s="7">
        <v>6.0586916976081131</v>
      </c>
      <c r="K19" s="7">
        <v>8.9729902174554077</v>
      </c>
      <c r="L19" s="7">
        <v>4.3637177675643777</v>
      </c>
      <c r="M19" s="7">
        <v>4.9493979716470085</v>
      </c>
      <c r="N19" s="7">
        <v>5.2904268614385694</v>
      </c>
      <c r="O19" s="7">
        <v>5.2698448081949456</v>
      </c>
      <c r="P19" s="7">
        <v>1.4683226439478678</v>
      </c>
      <c r="Q19" s="7">
        <v>1.1678074954981215</v>
      </c>
      <c r="R19" s="7">
        <v>0</v>
      </c>
      <c r="S19" s="7">
        <v>0</v>
      </c>
      <c r="T19" s="7">
        <v>0.61795666809593053</v>
      </c>
      <c r="U19" s="7">
        <v>0</v>
      </c>
      <c r="V19" s="7">
        <v>0.16602981449478316</v>
      </c>
      <c r="W19" s="7">
        <v>0</v>
      </c>
      <c r="X19" s="7">
        <v>0.32799388035946819</v>
      </c>
      <c r="Y19" s="7">
        <v>0</v>
      </c>
      <c r="Z19" s="1"/>
      <c r="AA19">
        <v>1</v>
      </c>
      <c r="AB19">
        <v>50</v>
      </c>
      <c r="AC19" s="1"/>
      <c r="AD19" s="8">
        <v>7.8185000000000002</v>
      </c>
      <c r="AE19" s="8">
        <v>9.6992999999999991</v>
      </c>
      <c r="AF19" s="8">
        <v>4.7958999999999996</v>
      </c>
      <c r="AG19" s="8">
        <v>6.7972999999999999</v>
      </c>
      <c r="AH19" s="8">
        <v>6.9690000000000003</v>
      </c>
      <c r="AI19" s="8">
        <v>7.0613000000000001</v>
      </c>
      <c r="AJ19" s="8">
        <v>2.2231000000000001</v>
      </c>
      <c r="AK19" s="8">
        <v>2.5922999999999998</v>
      </c>
      <c r="AL19" s="1"/>
      <c r="AM19" s="11">
        <v>3.511E-9</v>
      </c>
      <c r="AN19" s="11">
        <v>1.5480000000000001E-13</v>
      </c>
      <c r="AO19" s="11">
        <v>6.9779999999999999E-5</v>
      </c>
      <c r="AP19" s="11">
        <v>2.7179999999999999E-7</v>
      </c>
      <c r="AQ19" s="11">
        <v>5.5980000000000002E-8</v>
      </c>
      <c r="AR19" s="11">
        <v>8.8409999999999996E-8</v>
      </c>
      <c r="AS19" s="11">
        <v>0.1053</v>
      </c>
      <c r="AT19" s="11">
        <v>7.349E-2</v>
      </c>
      <c r="AU19" s="2"/>
      <c r="AV19" t="s">
        <v>140</v>
      </c>
      <c r="AW19" t="s">
        <v>141</v>
      </c>
      <c r="AX19" t="s">
        <v>130</v>
      </c>
      <c r="AY19" t="s">
        <v>142</v>
      </c>
      <c r="AZ19" t="s">
        <v>128</v>
      </c>
      <c r="BA19" t="s">
        <v>138</v>
      </c>
      <c r="BB19" t="s">
        <v>139</v>
      </c>
      <c r="BC19" s="2"/>
      <c r="BD19" s="14">
        <v>1</v>
      </c>
      <c r="BE19" s="14" t="s">
        <v>222</v>
      </c>
    </row>
    <row r="20" spans="1:57" x14ac:dyDescent="0.25">
      <c r="A20" t="s">
        <v>74</v>
      </c>
      <c r="B20" t="s">
        <v>61</v>
      </c>
      <c r="C20" t="s">
        <v>51</v>
      </c>
      <c r="D20" s="1"/>
      <c r="E20" s="4" t="s">
        <v>228</v>
      </c>
      <c r="F20" s="19" t="s">
        <v>228</v>
      </c>
      <c r="G20" s="4" t="s">
        <v>228</v>
      </c>
      <c r="H20" s="19" t="s">
        <v>228</v>
      </c>
      <c r="I20" s="1"/>
      <c r="J20" s="7">
        <v>3.6147412493797155</v>
      </c>
      <c r="K20" s="7">
        <v>6.6474401977739905</v>
      </c>
      <c r="L20" s="7">
        <v>3.0752245495117281</v>
      </c>
      <c r="M20" s="7">
        <v>3.1207058239852929</v>
      </c>
      <c r="N20" s="7">
        <v>4.1404323892314014</v>
      </c>
      <c r="O20" s="7">
        <v>4.067110917002446</v>
      </c>
      <c r="P20" s="7">
        <v>2.2637856138908026</v>
      </c>
      <c r="Q20" s="7">
        <v>2.8047832602055585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1"/>
      <c r="AA20">
        <v>1</v>
      </c>
      <c r="AB20">
        <v>1498</v>
      </c>
      <c r="AC20" s="1"/>
      <c r="AD20" s="8">
        <v>5.585</v>
      </c>
      <c r="AE20" s="8">
        <v>7.54</v>
      </c>
      <c r="AF20" s="8">
        <v>5.0430000000000001</v>
      </c>
      <c r="AG20" s="8">
        <v>5.0176999999999996</v>
      </c>
      <c r="AH20" s="8">
        <v>6.6755000000000004</v>
      </c>
      <c r="AI20" s="8">
        <v>5.9589999999999996</v>
      </c>
      <c r="AJ20" s="8">
        <v>4.1451000000000002</v>
      </c>
      <c r="AK20" s="8">
        <v>4.7892999999999999</v>
      </c>
      <c r="AL20" s="1"/>
      <c r="AM20" s="11">
        <v>2.756E-5</v>
      </c>
      <c r="AN20" s="11">
        <v>7.3630000000000003E-9</v>
      </c>
      <c r="AO20" s="11">
        <v>1.2439999999999999E-4</v>
      </c>
      <c r="AP20" s="11">
        <v>1.384E-4</v>
      </c>
      <c r="AQ20" s="11">
        <v>3.0709999999999999E-7</v>
      </c>
      <c r="AR20" s="11">
        <v>4.7870000000000001E-6</v>
      </c>
      <c r="AS20" s="11">
        <v>1.8140000000000001E-3</v>
      </c>
      <c r="AT20" s="11">
        <v>3.0800000000000001E-4</v>
      </c>
      <c r="AU20" s="2"/>
      <c r="AV20" t="s">
        <v>140</v>
      </c>
      <c r="AW20" t="s">
        <v>141</v>
      </c>
      <c r="AX20" t="s">
        <v>130</v>
      </c>
      <c r="AY20" t="s">
        <v>142</v>
      </c>
      <c r="AZ20" t="s">
        <v>128</v>
      </c>
      <c r="BA20" t="s">
        <v>138</v>
      </c>
      <c r="BB20" t="s">
        <v>139</v>
      </c>
      <c r="BC20" s="2"/>
      <c r="BD20" s="14">
        <v>1</v>
      </c>
      <c r="BE20" s="14" t="s">
        <v>222</v>
      </c>
    </row>
    <row r="21" spans="1:57" x14ac:dyDescent="0.25">
      <c r="A21" t="s">
        <v>86</v>
      </c>
      <c r="B21" t="s">
        <v>61</v>
      </c>
      <c r="C21" t="s">
        <v>51</v>
      </c>
      <c r="D21" s="1"/>
      <c r="E21" s="19" t="s">
        <v>228</v>
      </c>
      <c r="F21" s="19" t="s">
        <v>228</v>
      </c>
      <c r="G21" s="19" t="s">
        <v>228</v>
      </c>
      <c r="H21" s="19" t="s">
        <v>228</v>
      </c>
      <c r="I21" s="1"/>
      <c r="J21" s="7">
        <v>5.0429521612144921</v>
      </c>
      <c r="K21" s="7">
        <v>9.0318796306055695</v>
      </c>
      <c r="L21" s="7">
        <v>3.2679851657848391</v>
      </c>
      <c r="M21" s="7">
        <v>4.5622872055943455</v>
      </c>
      <c r="N21" s="7">
        <v>4.9884271749127329</v>
      </c>
      <c r="O21" s="7">
        <v>5.9242297666994927</v>
      </c>
      <c r="P21" s="7">
        <v>2.2469552650429527</v>
      </c>
      <c r="Q21" s="7">
        <v>4.1069847607506089</v>
      </c>
      <c r="R21" s="7">
        <v>0.87462649424568539</v>
      </c>
      <c r="S21" s="7">
        <v>0</v>
      </c>
      <c r="T21" s="7">
        <v>0.38508125054108833</v>
      </c>
      <c r="U21" s="7">
        <v>0</v>
      </c>
      <c r="V21" s="7">
        <v>0</v>
      </c>
      <c r="W21" s="7">
        <v>0</v>
      </c>
      <c r="X21" s="7">
        <v>0.3029136531679405</v>
      </c>
      <c r="Y21" s="7">
        <v>0</v>
      </c>
      <c r="Z21" s="1"/>
      <c r="AA21">
        <v>1</v>
      </c>
      <c r="AB21">
        <v>717</v>
      </c>
      <c r="AC21" s="1"/>
      <c r="AD21" s="8">
        <v>5.0407999999999999</v>
      </c>
      <c r="AE21" s="8">
        <v>9.5211000000000006</v>
      </c>
      <c r="AF21" s="8">
        <v>4.1874000000000002</v>
      </c>
      <c r="AG21" s="8">
        <v>6.2481999999999998</v>
      </c>
      <c r="AH21" s="8">
        <v>7.2423999999999999</v>
      </c>
      <c r="AI21" s="8">
        <v>7.5209999999999999</v>
      </c>
      <c r="AJ21" s="8">
        <v>3.1861999999999999</v>
      </c>
      <c r="AK21" s="8">
        <v>5.9287000000000001</v>
      </c>
      <c r="AL21" s="1"/>
      <c r="AM21" s="11">
        <v>1.549E-4</v>
      </c>
      <c r="AN21" s="11">
        <v>2.525E-11</v>
      </c>
      <c r="AO21" s="11">
        <v>3.4390000000000002E-3</v>
      </c>
      <c r="AP21" s="11">
        <v>1.5460000000000001E-5</v>
      </c>
      <c r="AQ21" s="11">
        <v>5.2959999999999998E-7</v>
      </c>
      <c r="AR21" s="11">
        <v>1.7910000000000001E-7</v>
      </c>
      <c r="AS21" s="11">
        <v>2.802E-2</v>
      </c>
      <c r="AT21" s="11">
        <v>4.3120000000000001E-5</v>
      </c>
      <c r="AU21" s="2"/>
      <c r="AV21" t="s">
        <v>140</v>
      </c>
      <c r="AW21" t="s">
        <v>141</v>
      </c>
      <c r="AX21" t="s">
        <v>130</v>
      </c>
      <c r="AY21" t="s">
        <v>142</v>
      </c>
      <c r="AZ21" t="s">
        <v>128</v>
      </c>
      <c r="BA21" t="s">
        <v>138</v>
      </c>
      <c r="BB21" t="s">
        <v>139</v>
      </c>
      <c r="BC21" s="2"/>
      <c r="BD21" s="14">
        <v>1</v>
      </c>
      <c r="BE21" s="14" t="s">
        <v>222</v>
      </c>
    </row>
    <row r="22" spans="1:57" x14ac:dyDescent="0.25">
      <c r="A22" t="s">
        <v>75</v>
      </c>
      <c r="B22" t="s">
        <v>76</v>
      </c>
      <c r="C22" t="s">
        <v>51</v>
      </c>
      <c r="D22" s="1"/>
      <c r="E22" s="4" t="s">
        <v>228</v>
      </c>
      <c r="F22" s="19" t="s">
        <v>228</v>
      </c>
      <c r="G22" s="4" t="s">
        <v>228</v>
      </c>
      <c r="H22" s="19" t="s">
        <v>228</v>
      </c>
      <c r="I22" s="1"/>
      <c r="J22" s="7">
        <v>5.8492854057273105</v>
      </c>
      <c r="K22" s="7">
        <v>7.1455072968055697</v>
      </c>
      <c r="L22" s="7">
        <v>6.1149770426853722</v>
      </c>
      <c r="M22" s="7">
        <v>6.9900729439256288</v>
      </c>
      <c r="N22" s="7">
        <v>5.6337460268560804</v>
      </c>
      <c r="O22" s="7">
        <v>5.5790835789620896</v>
      </c>
      <c r="P22" s="7">
        <v>6.3472315778846031</v>
      </c>
      <c r="Q22" s="7">
        <v>6.5417115177729048</v>
      </c>
      <c r="R22" s="7">
        <v>1.9803909560614719</v>
      </c>
      <c r="S22" s="7">
        <v>1.5542613943668317</v>
      </c>
      <c r="T22" s="7">
        <v>2.9072624424053082</v>
      </c>
      <c r="U22" s="7">
        <v>2.1391201847762891</v>
      </c>
      <c r="V22" s="7">
        <v>2.0645724870519082</v>
      </c>
      <c r="W22" s="7">
        <v>0.32960202277278333</v>
      </c>
      <c r="X22" s="7">
        <v>2.3170338754515103</v>
      </c>
      <c r="Y22" s="7">
        <v>1.0011777201131093</v>
      </c>
      <c r="Z22" s="1"/>
      <c r="AA22">
        <v>1</v>
      </c>
      <c r="AB22">
        <v>1064</v>
      </c>
      <c r="AC22" s="1"/>
      <c r="AD22" s="8">
        <v>4.3413000000000004</v>
      </c>
      <c r="AE22" s="8">
        <v>5.4904999999999999</v>
      </c>
      <c r="AF22" s="8">
        <v>3.3462999999999998</v>
      </c>
      <c r="AG22" s="8">
        <v>5.4684999999999997</v>
      </c>
      <c r="AH22" s="8">
        <v>3.7827999999999999</v>
      </c>
      <c r="AI22" s="8">
        <v>6.4694000000000003</v>
      </c>
      <c r="AJ22" s="8">
        <v>4.2728000000000002</v>
      </c>
      <c r="AK22" s="8">
        <v>6.2343999999999999</v>
      </c>
      <c r="AL22" s="1"/>
      <c r="AM22" s="11">
        <v>1.1720000000000001E-9</v>
      </c>
      <c r="AN22" s="11">
        <v>2.0949999999999999E-12</v>
      </c>
      <c r="AO22" s="11">
        <v>2.255E-8</v>
      </c>
      <c r="AP22" s="11">
        <v>1.698E-15</v>
      </c>
      <c r="AQ22" s="11">
        <v>1.0149999999999999E-9</v>
      </c>
      <c r="AR22" s="11">
        <v>3.9739999999999997E-9</v>
      </c>
      <c r="AS22" s="11">
        <v>1.386E-11</v>
      </c>
      <c r="AT22" s="11">
        <v>2.7910000000000001E-14</v>
      </c>
      <c r="AU22" s="2"/>
      <c r="AV22" t="s">
        <v>195</v>
      </c>
      <c r="AW22" t="s">
        <v>189</v>
      </c>
      <c r="AX22" t="s">
        <v>130</v>
      </c>
      <c r="AY22" t="s">
        <v>129</v>
      </c>
      <c r="AZ22" t="s">
        <v>128</v>
      </c>
      <c r="BA22" t="s">
        <v>186</v>
      </c>
      <c r="BB22" t="s">
        <v>139</v>
      </c>
      <c r="BC22" s="2"/>
      <c r="BD22" s="14" t="s">
        <v>222</v>
      </c>
      <c r="BE22" s="14" t="s">
        <v>222</v>
      </c>
    </row>
    <row r="23" spans="1:57" x14ac:dyDescent="0.25">
      <c r="A23" t="s">
        <v>71</v>
      </c>
      <c r="B23" t="s">
        <v>59</v>
      </c>
      <c r="C23" t="s">
        <v>51</v>
      </c>
      <c r="D23" s="1"/>
      <c r="E23" s="20" t="str">
        <f>HYPERLINK("http://plants.ensembl.org/Brachypodium_distachyon/Gene/Summary?g=Bradi4g05040","Bradi4g05040")</f>
        <v>Bradi4g05040</v>
      </c>
      <c r="F23" s="19" t="s">
        <v>238</v>
      </c>
      <c r="G23" s="4" t="s">
        <v>228</v>
      </c>
      <c r="H23" s="19" t="s">
        <v>228</v>
      </c>
      <c r="I23" s="1"/>
      <c r="J23" s="7">
        <v>6.6988134579622596</v>
      </c>
      <c r="K23" s="7">
        <v>5.250318632867633</v>
      </c>
      <c r="L23" s="7">
        <v>7.3401337643713633</v>
      </c>
      <c r="M23" s="7">
        <v>5.9073890407795808</v>
      </c>
      <c r="N23" s="7">
        <v>7.0891185149250484</v>
      </c>
      <c r="O23" s="7">
        <v>5.8561657059940977</v>
      </c>
      <c r="P23" s="7">
        <v>6.8135665877274567</v>
      </c>
      <c r="Q23" s="7">
        <v>5.8131791946384777</v>
      </c>
      <c r="R23" s="7">
        <v>3.0573462904157993</v>
      </c>
      <c r="S23" s="7">
        <v>1.3910711289010056</v>
      </c>
      <c r="T23" s="7">
        <v>4.1098313506020236</v>
      </c>
      <c r="U23" s="7">
        <v>1.8616907465650947</v>
      </c>
      <c r="V23" s="7">
        <v>0.95283053331944612</v>
      </c>
      <c r="W23" s="7">
        <v>0.71852602646226216</v>
      </c>
      <c r="X23" s="7">
        <v>2.80975055371113</v>
      </c>
      <c r="Y23" s="7">
        <v>1.7401648273206467</v>
      </c>
      <c r="Z23" s="1"/>
      <c r="AA23">
        <v>1</v>
      </c>
      <c r="AB23">
        <v>850</v>
      </c>
      <c r="AC23" s="1"/>
      <c r="AD23" s="8">
        <v>3.8056000000000001</v>
      </c>
      <c r="AE23" s="8">
        <v>3.4567999999999999</v>
      </c>
      <c r="AF23" s="8">
        <v>3.2517999999999998</v>
      </c>
      <c r="AG23" s="8">
        <v>4.2344999999999997</v>
      </c>
      <c r="AH23" s="8">
        <v>6.7061000000000002</v>
      </c>
      <c r="AI23" s="8">
        <v>6.0415999999999999</v>
      </c>
      <c r="AJ23" s="8">
        <v>4.1234000000000002</v>
      </c>
      <c r="AK23" s="8">
        <v>4.4149000000000003</v>
      </c>
      <c r="AL23" s="1"/>
      <c r="AM23" s="11">
        <v>6.9399999999999999E-8</v>
      </c>
      <c r="AN23" s="11">
        <v>1.6750000000000001E-4</v>
      </c>
      <c r="AO23" s="11">
        <v>8.1299999999999999E-7</v>
      </c>
      <c r="AP23" s="11">
        <v>3.0460000000000003E-8</v>
      </c>
      <c r="AQ23" s="11">
        <v>1.886E-16</v>
      </c>
      <c r="AR23" s="11">
        <v>1.833E-9</v>
      </c>
      <c r="AS23" s="11">
        <v>2.9889999999999999E-9</v>
      </c>
      <c r="AT23" s="11">
        <v>1.188E-8</v>
      </c>
      <c r="AU23" s="2"/>
      <c r="AV23" t="s">
        <v>219</v>
      </c>
      <c r="AW23" t="s">
        <v>131</v>
      </c>
      <c r="AX23" t="s">
        <v>130</v>
      </c>
      <c r="AY23" t="s">
        <v>129</v>
      </c>
      <c r="AZ23" t="s">
        <v>128</v>
      </c>
      <c r="BA23" t="s">
        <v>138</v>
      </c>
      <c r="BB23" t="s">
        <v>139</v>
      </c>
      <c r="BC23" s="2"/>
      <c r="BD23" s="14" t="s">
        <v>222</v>
      </c>
      <c r="BE23" s="14" t="s">
        <v>222</v>
      </c>
    </row>
    <row r="24" spans="1:57" x14ac:dyDescent="0.25">
      <c r="A24" t="s">
        <v>80</v>
      </c>
      <c r="B24" t="s">
        <v>78</v>
      </c>
      <c r="C24" t="s">
        <v>51</v>
      </c>
      <c r="D24" s="1"/>
      <c r="E24" s="4" t="s">
        <v>228</v>
      </c>
      <c r="F24" s="19" t="s">
        <v>228</v>
      </c>
      <c r="G24" s="20" t="str">
        <f>HYPERLINK("http://plants.ensembl.org/Arabidopsis_thaliana/Gene/Summary?g=AT4G33720","AT4G33720")</f>
        <v>AT4G33720</v>
      </c>
      <c r="H24" s="19" t="s">
        <v>240</v>
      </c>
      <c r="I24" s="1"/>
      <c r="J24" s="7">
        <v>7.3894274225169401</v>
      </c>
      <c r="K24" s="7">
        <v>8.7780131543960458</v>
      </c>
      <c r="L24" s="7">
        <v>6.1362419803693848</v>
      </c>
      <c r="M24" s="7">
        <v>6.4497429380785869</v>
      </c>
      <c r="N24" s="7">
        <v>5.8168343344481972</v>
      </c>
      <c r="O24" s="7">
        <v>6.1226250975072798</v>
      </c>
      <c r="P24" s="7">
        <v>3.193098854385831</v>
      </c>
      <c r="Q24" s="7">
        <v>2.6783498976845932</v>
      </c>
      <c r="R24" s="7">
        <v>0.87462649424568539</v>
      </c>
      <c r="S24" s="7">
        <v>0.71861369897548444</v>
      </c>
      <c r="T24" s="7">
        <v>0.38508125054108833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1"/>
      <c r="AA24">
        <v>1</v>
      </c>
      <c r="AB24">
        <v>494</v>
      </c>
      <c r="AC24" s="1"/>
      <c r="AD24" s="8">
        <v>7.5500999999999996</v>
      </c>
      <c r="AE24" s="8">
        <v>8.2725000000000009</v>
      </c>
      <c r="AF24" s="8">
        <v>7.2210999999999999</v>
      </c>
      <c r="AG24" s="8">
        <v>8.2773000000000003</v>
      </c>
      <c r="AH24" s="8">
        <v>8.2494999999999994</v>
      </c>
      <c r="AI24" s="8">
        <v>7.9036999999999997</v>
      </c>
      <c r="AJ24" s="8">
        <v>5.093</v>
      </c>
      <c r="AK24" s="8">
        <v>4.5282</v>
      </c>
      <c r="AL24" s="1"/>
      <c r="AM24" s="11">
        <v>6.3359999999999997E-12</v>
      </c>
      <c r="AN24" s="11">
        <v>1.4719999999999999E-14</v>
      </c>
      <c r="AO24" s="11">
        <v>3.8330000000000003E-9</v>
      </c>
      <c r="AP24" s="11">
        <v>3.71E-11</v>
      </c>
      <c r="AQ24" s="11">
        <v>4.562E-11</v>
      </c>
      <c r="AR24" s="11">
        <v>2.7040000000000002E-10</v>
      </c>
      <c r="AS24" s="11">
        <v>5.872E-5</v>
      </c>
      <c r="AT24" s="11">
        <v>4.4460000000000002E-4</v>
      </c>
      <c r="AU24" s="2"/>
      <c r="AV24" t="s">
        <v>169</v>
      </c>
      <c r="AW24" t="s">
        <v>168</v>
      </c>
      <c r="AX24" t="s">
        <v>130</v>
      </c>
      <c r="AY24" t="s">
        <v>129</v>
      </c>
      <c r="AZ24" t="s">
        <v>128</v>
      </c>
      <c r="BA24" t="s">
        <v>138</v>
      </c>
      <c r="BB24" t="s">
        <v>139</v>
      </c>
      <c r="BC24" s="2"/>
      <c r="BD24" s="14" t="s">
        <v>222</v>
      </c>
      <c r="BE24" s="14" t="s">
        <v>222</v>
      </c>
    </row>
    <row r="25" spans="1:57" x14ac:dyDescent="0.25">
      <c r="A25" t="s">
        <v>66</v>
      </c>
      <c r="B25" t="s">
        <v>61</v>
      </c>
      <c r="C25" t="s">
        <v>51</v>
      </c>
      <c r="D25" s="1"/>
      <c r="E25" s="4" t="s">
        <v>228</v>
      </c>
      <c r="F25" s="19" t="s">
        <v>228</v>
      </c>
      <c r="G25" s="4" t="s">
        <v>228</v>
      </c>
      <c r="H25" s="19" t="s">
        <v>228</v>
      </c>
      <c r="I25" s="1"/>
      <c r="J25" s="7">
        <v>6.9146597911581775</v>
      </c>
      <c r="K25" s="7">
        <v>8.8461255331273172</v>
      </c>
      <c r="L25" s="7">
        <v>5.424328679120169</v>
      </c>
      <c r="M25" s="7">
        <v>5.833180211347095</v>
      </c>
      <c r="N25" s="7">
        <v>5.7201224749770052</v>
      </c>
      <c r="O25" s="7">
        <v>5.49486678208077</v>
      </c>
      <c r="P25" s="7">
        <v>3.6694614744592977</v>
      </c>
      <c r="Q25" s="7">
        <v>3.868268618133786</v>
      </c>
      <c r="R25" s="7">
        <v>0.50260217423209885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0.32799388035946819</v>
      </c>
      <c r="Y25" s="7">
        <v>0</v>
      </c>
      <c r="Z25" s="1"/>
      <c r="AA25">
        <v>1</v>
      </c>
      <c r="AB25" s="15">
        <v>4888</v>
      </c>
      <c r="AC25" s="1"/>
      <c r="AD25" s="8">
        <v>7.6989999999999998</v>
      </c>
      <c r="AE25" s="8">
        <v>9.4450000000000003</v>
      </c>
      <c r="AF25" s="8">
        <v>7.2506000000000004</v>
      </c>
      <c r="AG25" s="8">
        <v>7.5625</v>
      </c>
      <c r="AH25" s="8">
        <v>8.0385000000000009</v>
      </c>
      <c r="AI25" s="8">
        <v>7.1817000000000002</v>
      </c>
      <c r="AJ25" s="8">
        <v>4.7253999999999996</v>
      </c>
      <c r="AK25" s="8">
        <v>5.7434000000000003</v>
      </c>
      <c r="AL25" s="1"/>
      <c r="AM25" s="11">
        <v>4.9529999999999997E-9</v>
      </c>
      <c r="AN25" s="11">
        <v>1.6190000000000001E-12</v>
      </c>
      <c r="AO25" s="11">
        <v>8.7419999999999998E-8</v>
      </c>
      <c r="AP25" s="11">
        <v>2.3590000000000001E-8</v>
      </c>
      <c r="AQ25" s="11">
        <v>2.98E-9</v>
      </c>
      <c r="AR25" s="11">
        <v>1.156E-7</v>
      </c>
      <c r="AS25" s="11">
        <v>4.17E-4</v>
      </c>
      <c r="AT25" s="11">
        <v>2.6120000000000001E-5</v>
      </c>
      <c r="AU25" s="2"/>
      <c r="AV25" t="s">
        <v>169</v>
      </c>
      <c r="AW25" t="s">
        <v>168</v>
      </c>
      <c r="AX25" t="s">
        <v>130</v>
      </c>
      <c r="AY25" t="s">
        <v>129</v>
      </c>
      <c r="AZ25" t="s">
        <v>128</v>
      </c>
      <c r="BA25" t="s">
        <v>138</v>
      </c>
      <c r="BB25" t="s">
        <v>139</v>
      </c>
      <c r="BC25" s="2"/>
      <c r="BD25" s="14" t="s">
        <v>222</v>
      </c>
      <c r="BE25" s="14" t="s">
        <v>222</v>
      </c>
    </row>
    <row r="26" spans="1:57" x14ac:dyDescent="0.25">
      <c r="A26" t="s">
        <v>77</v>
      </c>
      <c r="B26" t="s">
        <v>78</v>
      </c>
      <c r="C26" t="s">
        <v>51</v>
      </c>
      <c r="D26" s="1"/>
      <c r="E26" s="4" t="s">
        <v>228</v>
      </c>
      <c r="F26" s="19" t="s">
        <v>228</v>
      </c>
      <c r="G26" s="20" t="str">
        <f>HYPERLINK("http://plants.ensembl.org/Arabidopsis_thaliana/Gene/Summary?g=AT4G33720","AT4G33720")</f>
        <v>AT4G33720</v>
      </c>
      <c r="H26" s="19" t="s">
        <v>240</v>
      </c>
      <c r="I26" s="1"/>
      <c r="J26" s="7">
        <v>8.7566032440968691</v>
      </c>
      <c r="K26" s="7">
        <v>9.3949475844498931</v>
      </c>
      <c r="L26" s="7">
        <v>6.075326537529528</v>
      </c>
      <c r="M26" s="7">
        <v>5.7723810018037671</v>
      </c>
      <c r="N26" s="7">
        <v>6.0527238136112302</v>
      </c>
      <c r="O26" s="7">
        <v>6.105387543135075</v>
      </c>
      <c r="P26" s="7">
        <v>4.9232078254202207</v>
      </c>
      <c r="Q26" s="7">
        <v>4.3283075131004463</v>
      </c>
      <c r="R26" s="7">
        <v>1.7289363348271065</v>
      </c>
      <c r="S26" s="7">
        <v>3.4124970222094642</v>
      </c>
      <c r="T26" s="7">
        <v>0.91734263845034081</v>
      </c>
      <c r="U26" s="7">
        <v>0</v>
      </c>
      <c r="V26" s="7">
        <v>0.16602981449478316</v>
      </c>
      <c r="W26" s="7">
        <v>0</v>
      </c>
      <c r="X26" s="7">
        <v>0.32799388035946819</v>
      </c>
      <c r="Y26" s="7">
        <v>0.32238968345021501</v>
      </c>
      <c r="Z26" s="1"/>
      <c r="AA26">
        <v>1</v>
      </c>
      <c r="AB26">
        <v>322</v>
      </c>
      <c r="AC26" s="1"/>
      <c r="AD26" s="8">
        <v>7.2842000000000002</v>
      </c>
      <c r="AE26" s="8">
        <v>6.6829000000000001</v>
      </c>
      <c r="AF26" s="8">
        <v>5.9025999999999996</v>
      </c>
      <c r="AG26" s="8">
        <v>7.4631999999999996</v>
      </c>
      <c r="AH26" s="8">
        <v>7.5968999999999998</v>
      </c>
      <c r="AI26" s="8">
        <v>7.7409999999999997</v>
      </c>
      <c r="AJ26" s="8">
        <v>5.9398</v>
      </c>
      <c r="AK26" s="8">
        <v>5.3433999999999999</v>
      </c>
      <c r="AL26" s="1"/>
      <c r="AM26" s="11">
        <v>8.2530000000000003E-14</v>
      </c>
      <c r="AN26" s="11">
        <v>6.6539999999999997E-12</v>
      </c>
      <c r="AO26" s="11">
        <v>4.2869999999999999E-8</v>
      </c>
      <c r="AP26" s="11">
        <v>8.4239999999999999E-9</v>
      </c>
      <c r="AQ26" s="11">
        <v>9.28E-10</v>
      </c>
      <c r="AR26" s="11">
        <v>2.245E-9</v>
      </c>
      <c r="AS26" s="11">
        <v>2.148E-6</v>
      </c>
      <c r="AT26" s="11">
        <v>2.2370000000000001E-5</v>
      </c>
      <c r="AU26" s="2"/>
      <c r="AV26" t="s">
        <v>169</v>
      </c>
      <c r="AW26" t="s">
        <v>145</v>
      </c>
      <c r="AX26" t="s">
        <v>130</v>
      </c>
      <c r="AY26" t="s">
        <v>129</v>
      </c>
      <c r="AZ26" t="s">
        <v>128</v>
      </c>
      <c r="BA26" t="s">
        <v>138</v>
      </c>
      <c r="BB26" t="s">
        <v>139</v>
      </c>
      <c r="BC26" s="2"/>
      <c r="BD26" s="14">
        <v>1</v>
      </c>
      <c r="BE26" s="14" t="s">
        <v>222</v>
      </c>
    </row>
    <row r="27" spans="1:57" x14ac:dyDescent="0.25">
      <c r="A27" t="s">
        <v>52</v>
      </c>
      <c r="B27" t="s">
        <v>53</v>
      </c>
      <c r="C27" t="s">
        <v>51</v>
      </c>
      <c r="D27" s="1"/>
      <c r="E27" s="20" t="str">
        <f>HYPERLINK("http://plants.ensembl.org/Brachypodium_distachyon/Gene/Summary?g=Bradi1g64920","Bradi1g64920")</f>
        <v>Bradi1g64920</v>
      </c>
      <c r="F27" s="19" t="s">
        <v>234</v>
      </c>
      <c r="G27" s="4" t="s">
        <v>228</v>
      </c>
      <c r="H27" s="19" t="s">
        <v>228</v>
      </c>
      <c r="I27" s="1"/>
      <c r="J27" s="7">
        <v>7.2975564470772154</v>
      </c>
      <c r="K27" s="7">
        <v>7.6566408044406291</v>
      </c>
      <c r="L27" s="7">
        <v>6.379388187184265</v>
      </c>
      <c r="M27" s="7">
        <v>6.0742613700844998</v>
      </c>
      <c r="N27" s="7">
        <v>7.2087432159518068</v>
      </c>
      <c r="O27" s="7">
        <v>5.8602667670977038</v>
      </c>
      <c r="P27" s="7">
        <v>6.5227039246633023</v>
      </c>
      <c r="Q27" s="7">
        <v>4.4637096366592068</v>
      </c>
      <c r="R27" s="7">
        <v>4.4317165513510961</v>
      </c>
      <c r="S27" s="7">
        <v>4.0879775935204785</v>
      </c>
      <c r="T27" s="7">
        <v>4.8916330476175691</v>
      </c>
      <c r="U27" s="7">
        <v>3.2726055260360751</v>
      </c>
      <c r="V27" s="7">
        <v>4.8714297012072247</v>
      </c>
      <c r="W27" s="7">
        <v>4.0388546242754808</v>
      </c>
      <c r="X27" s="7">
        <v>5.2586633879847273</v>
      </c>
      <c r="Y27" s="7">
        <v>3.9162441384229658</v>
      </c>
      <c r="Z27" s="1"/>
      <c r="AA27">
        <v>1</v>
      </c>
      <c r="AB27">
        <v>78</v>
      </c>
      <c r="AC27" s="1"/>
      <c r="AD27" s="8">
        <v>2.9733000000000001</v>
      </c>
      <c r="AE27" s="8">
        <v>3.4148999999999998</v>
      </c>
      <c r="AF27" s="8">
        <v>1.5033000000000001</v>
      </c>
      <c r="AG27" s="8">
        <v>2.79</v>
      </c>
      <c r="AH27" s="8">
        <v>2.3403</v>
      </c>
      <c r="AI27" s="8">
        <v>1.8596999999999999</v>
      </c>
      <c r="AJ27" s="8">
        <v>1.276</v>
      </c>
      <c r="AK27" s="8">
        <v>0.56869999999999998</v>
      </c>
      <c r="AL27" s="1"/>
      <c r="AM27" s="11">
        <v>2.3060000000000001E-9</v>
      </c>
      <c r="AN27" s="11">
        <v>3.2080000000000002E-10</v>
      </c>
      <c r="AO27" s="11">
        <v>1.7570000000000001E-3</v>
      </c>
      <c r="AP27" s="11">
        <v>1.053E-7</v>
      </c>
      <c r="AQ27" s="11">
        <v>7.2500000000000005E-7</v>
      </c>
      <c r="AR27" s="11">
        <v>2.195E-4</v>
      </c>
      <c r="AS27" s="11">
        <v>7.1269999999999997E-3</v>
      </c>
      <c r="AT27" s="11">
        <v>0.27489999999999998</v>
      </c>
      <c r="AU27" s="2"/>
      <c r="AV27" t="s">
        <v>151</v>
      </c>
      <c r="AW27" t="s">
        <v>141</v>
      </c>
      <c r="AX27" t="s">
        <v>130</v>
      </c>
      <c r="AY27" t="s">
        <v>164</v>
      </c>
      <c r="AZ27" t="s">
        <v>128</v>
      </c>
      <c r="BA27" t="s">
        <v>138</v>
      </c>
      <c r="BB27" t="s">
        <v>139</v>
      </c>
      <c r="BC27" s="2"/>
      <c r="BD27" s="14" t="s">
        <v>222</v>
      </c>
      <c r="BE27" s="14" t="s">
        <v>222</v>
      </c>
    </row>
    <row r="28" spans="1:57" x14ac:dyDescent="0.25">
      <c r="A28" t="s">
        <v>83</v>
      </c>
      <c r="B28" t="s">
        <v>50</v>
      </c>
      <c r="C28" t="s">
        <v>51</v>
      </c>
      <c r="D28" s="1"/>
      <c r="E28" s="4" t="s">
        <v>228</v>
      </c>
      <c r="F28" s="19" t="s">
        <v>228</v>
      </c>
      <c r="G28" s="4" t="s">
        <v>228</v>
      </c>
      <c r="H28" s="19" t="s">
        <v>228</v>
      </c>
      <c r="I28" s="1"/>
      <c r="J28" s="7">
        <v>6.8318388262230956</v>
      </c>
      <c r="K28" s="7">
        <v>7.2497809448219828</v>
      </c>
      <c r="L28" s="7">
        <v>5.2202538450327456</v>
      </c>
      <c r="M28" s="7">
        <v>4.5088216002985853</v>
      </c>
      <c r="N28" s="7">
        <v>6.7212477809230506</v>
      </c>
      <c r="O28" s="7">
        <v>5.6706911802073829</v>
      </c>
      <c r="P28" s="7">
        <v>6.8227356706181457</v>
      </c>
      <c r="Q28" s="7">
        <v>6.4257625199489175</v>
      </c>
      <c r="R28" s="7">
        <v>2.7905079365631966</v>
      </c>
      <c r="S28" s="7">
        <v>3.608927491521202</v>
      </c>
      <c r="T28" s="7">
        <v>3.7694085518248421</v>
      </c>
      <c r="U28" s="7">
        <v>2.373555415615813</v>
      </c>
      <c r="V28" s="7">
        <v>3.3005240108037897</v>
      </c>
      <c r="W28" s="7">
        <v>2.3449610219509318</v>
      </c>
      <c r="X28" s="7">
        <v>3.9512023284129718</v>
      </c>
      <c r="Y28" s="7">
        <v>1.1848092385282918</v>
      </c>
      <c r="Z28" s="1"/>
      <c r="AA28">
        <v>1</v>
      </c>
      <c r="AB28">
        <v>529</v>
      </c>
      <c r="AC28" s="1"/>
      <c r="AD28" s="8">
        <v>4.3243999999999998</v>
      </c>
      <c r="AE28" s="8">
        <v>4.6280999999999999</v>
      </c>
      <c r="AF28" s="8">
        <v>1.5003</v>
      </c>
      <c r="AG28" s="8">
        <v>2.371</v>
      </c>
      <c r="AH28" s="8">
        <v>3.4967000000000001</v>
      </c>
      <c r="AI28" s="8">
        <v>3.5366</v>
      </c>
      <c r="AJ28" s="8">
        <v>2.9329999999999998</v>
      </c>
      <c r="AK28" s="8">
        <v>5.8587999999999996</v>
      </c>
      <c r="AL28" s="1"/>
      <c r="AM28" s="11">
        <v>1.364E-18</v>
      </c>
      <c r="AN28" s="11">
        <v>6.5220000000000003E-17</v>
      </c>
      <c r="AO28" s="11">
        <v>3.7070000000000001E-4</v>
      </c>
      <c r="AP28" s="11">
        <v>7.3139999999999998E-6</v>
      </c>
      <c r="AQ28" s="11">
        <v>1.1099999999999999E-17</v>
      </c>
      <c r="AR28" s="11">
        <v>1.027E-11</v>
      </c>
      <c r="AS28" s="11">
        <v>2.8239999999999999E-13</v>
      </c>
      <c r="AT28" s="11">
        <v>9.8799999999999998E-18</v>
      </c>
      <c r="AU28" s="2"/>
      <c r="AV28" t="s">
        <v>190</v>
      </c>
      <c r="AW28" t="s">
        <v>213</v>
      </c>
      <c r="AX28" t="s">
        <v>130</v>
      </c>
      <c r="AY28" t="s">
        <v>164</v>
      </c>
      <c r="AZ28" t="s">
        <v>128</v>
      </c>
      <c r="BA28" t="s">
        <v>165</v>
      </c>
      <c r="BB28" t="s">
        <v>139</v>
      </c>
      <c r="BC28" s="2"/>
      <c r="BD28" s="14" t="s">
        <v>222</v>
      </c>
      <c r="BE28" s="14" t="s">
        <v>222</v>
      </c>
    </row>
    <row r="29" spans="1:57" x14ac:dyDescent="0.25">
      <c r="A29" t="s">
        <v>65</v>
      </c>
      <c r="B29" t="s">
        <v>61</v>
      </c>
      <c r="C29" t="s">
        <v>51</v>
      </c>
      <c r="D29" s="1"/>
      <c r="E29" s="20" t="str">
        <f>HYPERLINK("http://plants.ensembl.org/Brachypodium_distachyon/Gene/Summary?g=Bradi1g57580","Bradi1g57580")</f>
        <v>Bradi1g57580</v>
      </c>
      <c r="F29" s="19" t="s">
        <v>239</v>
      </c>
      <c r="G29" s="4" t="s">
        <v>228</v>
      </c>
      <c r="H29" s="19" t="s">
        <v>228</v>
      </c>
      <c r="I29" s="1"/>
      <c r="J29" s="7">
        <v>8.5244313621112724</v>
      </c>
      <c r="K29" s="7">
        <v>8.6356182496123495</v>
      </c>
      <c r="L29" s="7">
        <v>6.4727531076356666</v>
      </c>
      <c r="M29" s="7">
        <v>7.2861468025885348</v>
      </c>
      <c r="N29" s="7">
        <v>7.0403134688967786</v>
      </c>
      <c r="O29" s="7">
        <v>6.6396233707969863</v>
      </c>
      <c r="P29" s="7">
        <v>7.7204189332533293</v>
      </c>
      <c r="Q29" s="7">
        <v>7.6785837080678618</v>
      </c>
      <c r="R29" s="7">
        <v>2.9599308577905949</v>
      </c>
      <c r="S29" s="7">
        <v>0.73378816862518204</v>
      </c>
      <c r="T29" s="7">
        <v>2.0372533518914606</v>
      </c>
      <c r="U29" s="7">
        <v>0.47677914088184625</v>
      </c>
      <c r="V29" s="7">
        <v>0.16602981449478316</v>
      </c>
      <c r="W29" s="7">
        <v>1.1102518684392304</v>
      </c>
      <c r="X29" s="7">
        <v>3.5418534605256973</v>
      </c>
      <c r="Y29" s="7">
        <v>4.3137876073481474</v>
      </c>
      <c r="Z29" s="1"/>
      <c r="AA29">
        <v>1</v>
      </c>
      <c r="AB29">
        <v>771</v>
      </c>
      <c r="AC29" s="1"/>
      <c r="AD29" s="8">
        <v>5.7351999999999999</v>
      </c>
      <c r="AE29" s="8">
        <v>8.1190999999999995</v>
      </c>
      <c r="AF29" s="8">
        <v>4.7632000000000003</v>
      </c>
      <c r="AG29" s="8">
        <v>7.6685999999999996</v>
      </c>
      <c r="AH29" s="8">
        <v>8.5962999999999994</v>
      </c>
      <c r="AI29" s="8">
        <v>6.1097999999999999</v>
      </c>
      <c r="AJ29" s="8">
        <v>4.2394999999999996</v>
      </c>
      <c r="AK29" s="8">
        <v>3.3917999999999999</v>
      </c>
      <c r="AL29" s="1"/>
      <c r="AM29" s="11">
        <v>2.2220000000000001E-23</v>
      </c>
      <c r="AN29" s="11">
        <v>9.8219999999999996E-20</v>
      </c>
      <c r="AO29" s="11">
        <v>7.1809999999999999E-14</v>
      </c>
      <c r="AP29" s="11">
        <v>3.5910000000000001E-16</v>
      </c>
      <c r="AQ29" s="11">
        <v>2.1000000000000001E-16</v>
      </c>
      <c r="AR29" s="11">
        <v>1.747E-14</v>
      </c>
      <c r="AS29" s="11">
        <v>2.3219999999999999E-15</v>
      </c>
      <c r="AT29" s="11">
        <v>5.294E-11</v>
      </c>
      <c r="AU29" s="2"/>
      <c r="AV29" t="s">
        <v>215</v>
      </c>
      <c r="AW29" t="s">
        <v>170</v>
      </c>
      <c r="AX29" t="s">
        <v>130</v>
      </c>
      <c r="AY29" t="s">
        <v>129</v>
      </c>
      <c r="AZ29" t="s">
        <v>128</v>
      </c>
      <c r="BA29" t="s">
        <v>138</v>
      </c>
      <c r="BB29" t="s">
        <v>139</v>
      </c>
      <c r="BC29" s="2"/>
      <c r="BD29" s="14" t="s">
        <v>222</v>
      </c>
      <c r="BE29" s="14" t="s">
        <v>222</v>
      </c>
    </row>
    <row r="30" spans="1:57" x14ac:dyDescent="0.25">
      <c r="A30" t="s">
        <v>57</v>
      </c>
      <c r="B30" t="s">
        <v>53</v>
      </c>
      <c r="C30" t="s">
        <v>51</v>
      </c>
      <c r="D30" s="1"/>
      <c r="E30" s="4" t="s">
        <v>228</v>
      </c>
      <c r="F30" s="19" t="s">
        <v>228</v>
      </c>
      <c r="G30" s="4" t="s">
        <v>228</v>
      </c>
      <c r="H30" s="19" t="s">
        <v>228</v>
      </c>
      <c r="I30" s="1"/>
      <c r="J30" s="7">
        <v>9.566430650419683</v>
      </c>
      <c r="K30" s="7">
        <v>9.3266353898045935</v>
      </c>
      <c r="L30" s="7">
        <v>8.8437202007628084</v>
      </c>
      <c r="M30" s="7">
        <v>8.1532711495993571</v>
      </c>
      <c r="N30" s="7">
        <v>9.8339647801006151</v>
      </c>
      <c r="O30" s="7">
        <v>8.3753249002831947</v>
      </c>
      <c r="P30" s="7">
        <v>7.3169829070533758</v>
      </c>
      <c r="Q30" s="7">
        <v>5.6277498165966584</v>
      </c>
      <c r="R30" s="7">
        <v>6.5813562690725984</v>
      </c>
      <c r="S30" s="7">
        <v>5.3652597664182329</v>
      </c>
      <c r="T30" s="7">
        <v>7.0745532456813214</v>
      </c>
      <c r="U30" s="7">
        <v>5.8133545178625763</v>
      </c>
      <c r="V30" s="7">
        <v>7.3685294513211339</v>
      </c>
      <c r="W30" s="7">
        <v>6.1765641325659049</v>
      </c>
      <c r="X30" s="7">
        <v>6.3175549164767633</v>
      </c>
      <c r="Y30" s="7">
        <v>4.653656238419666</v>
      </c>
      <c r="Z30" s="1"/>
      <c r="AA30">
        <v>1</v>
      </c>
      <c r="AB30">
        <v>0</v>
      </c>
      <c r="AC30" s="1"/>
      <c r="AD30" s="8">
        <v>2.9521000000000002</v>
      </c>
      <c r="AE30" s="8">
        <v>3.8382000000000001</v>
      </c>
      <c r="AF30" s="8">
        <v>1.7426999999999999</v>
      </c>
      <c r="AG30" s="8">
        <v>2.3003999999999998</v>
      </c>
      <c r="AH30" s="8">
        <v>2.4243999999999999</v>
      </c>
      <c r="AI30" s="8">
        <v>2.1705000000000001</v>
      </c>
      <c r="AJ30" s="8">
        <v>0.98809999999999998</v>
      </c>
      <c r="AK30" s="8">
        <v>0.97860000000000003</v>
      </c>
      <c r="AL30" s="1"/>
      <c r="AM30" s="11">
        <v>2.4210000000000002E-6</v>
      </c>
      <c r="AN30" s="11">
        <v>4.6770000000000003E-9</v>
      </c>
      <c r="AO30" s="11">
        <v>5.1720000000000004E-3</v>
      </c>
      <c r="AP30" s="11">
        <v>2.5549999999999998E-4</v>
      </c>
      <c r="AQ30" s="11">
        <v>9.6000000000000002E-5</v>
      </c>
      <c r="AR30" s="11">
        <v>5.3649999999999998E-4</v>
      </c>
      <c r="AS30" s="11">
        <v>0.1147</v>
      </c>
      <c r="AT30" s="11">
        <v>0.12889999999999999</v>
      </c>
      <c r="AU30" s="2"/>
      <c r="AV30" t="s">
        <v>173</v>
      </c>
      <c r="AW30" t="s">
        <v>199</v>
      </c>
      <c r="AX30" t="s">
        <v>130</v>
      </c>
      <c r="AY30" t="s">
        <v>175</v>
      </c>
      <c r="AZ30" t="s">
        <v>128</v>
      </c>
      <c r="BA30" t="s">
        <v>207</v>
      </c>
      <c r="BB30" t="s">
        <v>139</v>
      </c>
      <c r="BC30" s="2"/>
      <c r="BD30" s="14" t="s">
        <v>222</v>
      </c>
      <c r="BE30" s="14" t="s">
        <v>222</v>
      </c>
    </row>
    <row r="31" spans="1:57" x14ac:dyDescent="0.25">
      <c r="A31" t="s">
        <v>62</v>
      </c>
      <c r="B31" t="s">
        <v>61</v>
      </c>
      <c r="C31" t="s">
        <v>51</v>
      </c>
      <c r="D31" s="1"/>
      <c r="E31" s="20" t="str">
        <f>HYPERLINK("http://plants.ensembl.org/Brachypodium_distachyon/Gene/Summary?g=Bradi1g57580","Bradi1g57580")</f>
        <v>Bradi1g57580</v>
      </c>
      <c r="F31" s="19" t="s">
        <v>239</v>
      </c>
      <c r="G31" s="20" t="str">
        <f>HYPERLINK("http://plants.ensembl.org/Arabidopsis_thaliana/Gene/Summary?g=AT3G19690","AT3G19690")</f>
        <v>AT3G19690</v>
      </c>
      <c r="H31" s="19" t="s">
        <v>240</v>
      </c>
      <c r="I31" s="1"/>
      <c r="J31" s="7">
        <v>8.3005439916954735</v>
      </c>
      <c r="K31" s="7">
        <v>8.8349747201908766</v>
      </c>
      <c r="L31" s="7">
        <v>7.3347511989823744</v>
      </c>
      <c r="M31" s="7">
        <v>7.6618906592160476</v>
      </c>
      <c r="N31" s="7">
        <v>7.286005065434277</v>
      </c>
      <c r="O31" s="7">
        <v>7.0262500930011997</v>
      </c>
      <c r="P31" s="7">
        <v>7.235311255134401</v>
      </c>
      <c r="Q31" s="7">
        <v>6.5200963742831135</v>
      </c>
      <c r="R31" s="7">
        <v>3.3260195416951199</v>
      </c>
      <c r="S31" s="7">
        <v>2.688001269732041</v>
      </c>
      <c r="T31" s="7">
        <v>4.087889928912392</v>
      </c>
      <c r="U31" s="7">
        <v>2.1003497650186764</v>
      </c>
      <c r="V31" s="7">
        <v>0.92265456608315155</v>
      </c>
      <c r="W31" s="7">
        <v>1.5581206627286257</v>
      </c>
      <c r="X31" s="7">
        <v>3.4394724334299127</v>
      </c>
      <c r="Y31" s="7">
        <v>3.4964112164754915</v>
      </c>
      <c r="Z31" s="1"/>
      <c r="AA31">
        <v>1</v>
      </c>
      <c r="AB31">
        <v>976</v>
      </c>
      <c r="AC31" s="1"/>
      <c r="AD31" s="8">
        <v>5.0907999999999998</v>
      </c>
      <c r="AE31" s="8">
        <v>5.8478000000000003</v>
      </c>
      <c r="AF31" s="8">
        <v>3.2900999999999998</v>
      </c>
      <c r="AG31" s="8">
        <v>5.7370000000000001</v>
      </c>
      <c r="AH31" s="8">
        <v>7.0216000000000003</v>
      </c>
      <c r="AI31" s="8">
        <v>5.9047000000000001</v>
      </c>
      <c r="AJ31" s="8">
        <v>3.8654000000000002</v>
      </c>
      <c r="AK31" s="8">
        <v>3.0817999999999999</v>
      </c>
      <c r="AL31" s="1"/>
      <c r="AM31" s="11">
        <v>4.0839999999999999E-16</v>
      </c>
      <c r="AN31" s="11">
        <v>3.4439999999999999E-17</v>
      </c>
      <c r="AO31" s="11">
        <v>3.33E-8</v>
      </c>
      <c r="AP31" s="11">
        <v>6.2820000000000003E-17</v>
      </c>
      <c r="AQ31" s="11">
        <v>1.4769999999999999E-19</v>
      </c>
      <c r="AR31" s="11">
        <v>1.2609999999999999E-14</v>
      </c>
      <c r="AS31" s="11">
        <v>2.3330000000000001E-10</v>
      </c>
      <c r="AT31" s="11">
        <v>4.5419999999999998E-7</v>
      </c>
      <c r="AU31" s="2"/>
      <c r="AV31" t="s">
        <v>197</v>
      </c>
      <c r="AW31" t="s">
        <v>194</v>
      </c>
      <c r="AX31" t="s">
        <v>130</v>
      </c>
      <c r="AY31" t="s">
        <v>129</v>
      </c>
      <c r="AZ31" t="s">
        <v>128</v>
      </c>
      <c r="BA31" t="s">
        <v>138</v>
      </c>
      <c r="BB31" t="s">
        <v>139</v>
      </c>
      <c r="BC31" s="2"/>
      <c r="BD31" s="14" t="s">
        <v>222</v>
      </c>
      <c r="BE31" s="14" t="s">
        <v>222</v>
      </c>
    </row>
    <row r="32" spans="1:57" x14ac:dyDescent="0.25">
      <c r="A32" t="s">
        <v>58</v>
      </c>
      <c r="B32" t="s">
        <v>59</v>
      </c>
      <c r="C32" t="s">
        <v>51</v>
      </c>
      <c r="D32" s="1"/>
      <c r="E32" s="20" t="str">
        <f>HYPERLINK("http://plants.ensembl.org/Brachypodium_distachyon/Gene/Summary?g=Bradi4g05040","Bradi4g05040")</f>
        <v>Bradi4g05040</v>
      </c>
      <c r="F32" s="19" t="s">
        <v>238</v>
      </c>
      <c r="G32" s="4" t="s">
        <v>228</v>
      </c>
      <c r="H32" s="19" t="s">
        <v>228</v>
      </c>
      <c r="I32" s="1"/>
      <c r="J32" s="7">
        <v>10.613468881107112</v>
      </c>
      <c r="K32" s="7">
        <v>10.308952348552266</v>
      </c>
      <c r="L32" s="7">
        <v>10.313262822525097</v>
      </c>
      <c r="M32" s="7">
        <v>9.7180648589593872</v>
      </c>
      <c r="N32" s="7">
        <v>10.405584630132713</v>
      </c>
      <c r="O32" s="7">
        <v>9.6593377021760549</v>
      </c>
      <c r="P32" s="7">
        <v>9.5107641019962532</v>
      </c>
      <c r="Q32" s="7">
        <v>8.9629752212869036</v>
      </c>
      <c r="R32" s="7">
        <v>6.0226770345167155</v>
      </c>
      <c r="S32" s="7">
        <v>5.4360518736113681</v>
      </c>
      <c r="T32" s="7">
        <v>6.7624901191262303</v>
      </c>
      <c r="U32" s="7">
        <v>4.4143001839043086</v>
      </c>
      <c r="V32" s="7">
        <v>3.7395601108746588</v>
      </c>
      <c r="W32" s="7">
        <v>4.0546430244451956</v>
      </c>
      <c r="X32" s="7">
        <v>4.923268052885418</v>
      </c>
      <c r="Y32" s="7">
        <v>3.8260263956849823</v>
      </c>
      <c r="Z32" s="1"/>
      <c r="AA32">
        <v>1</v>
      </c>
      <c r="AB32">
        <v>1385</v>
      </c>
      <c r="AC32" s="1"/>
      <c r="AD32" s="8">
        <v>4.5373000000000001</v>
      </c>
      <c r="AE32" s="8">
        <v>4.9687999999999999</v>
      </c>
      <c r="AF32" s="8">
        <v>3.4986999999999999</v>
      </c>
      <c r="AG32" s="8">
        <v>5.2561999999999998</v>
      </c>
      <c r="AH32" s="8">
        <v>6.6207000000000003</v>
      </c>
      <c r="AI32" s="8">
        <v>5.5778999999999996</v>
      </c>
      <c r="AJ32" s="8">
        <v>4.5456000000000003</v>
      </c>
      <c r="AK32" s="8">
        <v>5.1280000000000001</v>
      </c>
      <c r="AL32" s="1"/>
      <c r="AM32" s="11">
        <v>1.7960000000000001E-13</v>
      </c>
      <c r="AN32" s="11">
        <v>1.3569999999999999E-14</v>
      </c>
      <c r="AO32" s="11">
        <v>1.0810000000000001E-8</v>
      </c>
      <c r="AP32" s="11">
        <v>7.3089999999999995E-17</v>
      </c>
      <c r="AQ32" s="11">
        <v>7.1459999999999997E-26</v>
      </c>
      <c r="AR32" s="11">
        <v>1.9130000000000001E-18</v>
      </c>
      <c r="AS32" s="11">
        <v>2.6060000000000002E-13</v>
      </c>
      <c r="AT32" s="11">
        <v>8.3590000000000003E-16</v>
      </c>
      <c r="AU32" s="2"/>
      <c r="AV32" t="s">
        <v>144</v>
      </c>
      <c r="AW32" t="s">
        <v>131</v>
      </c>
      <c r="AX32" t="s">
        <v>130</v>
      </c>
      <c r="AY32" t="s">
        <v>129</v>
      </c>
      <c r="AZ32" t="s">
        <v>204</v>
      </c>
      <c r="BA32" t="s">
        <v>138</v>
      </c>
      <c r="BB32" t="s">
        <v>178</v>
      </c>
      <c r="BC32" s="2"/>
      <c r="BD32" s="14" t="s">
        <v>222</v>
      </c>
      <c r="BE32" s="14" t="s">
        <v>222</v>
      </c>
    </row>
    <row r="33" spans="1:57" x14ac:dyDescent="0.25">
      <c r="A33" t="s">
        <v>60</v>
      </c>
      <c r="B33" t="s">
        <v>61</v>
      </c>
      <c r="C33" s="4" t="s">
        <v>51</v>
      </c>
      <c r="D33" s="1"/>
      <c r="E33" s="4" t="s">
        <v>228</v>
      </c>
      <c r="F33" s="19" t="s">
        <v>228</v>
      </c>
      <c r="G33" s="4" t="s">
        <v>228</v>
      </c>
      <c r="H33" s="19" t="s">
        <v>228</v>
      </c>
      <c r="I33" s="1"/>
      <c r="J33" s="21">
        <v>10.862500209782205</v>
      </c>
      <c r="K33" s="21">
        <v>11.151799911327224</v>
      </c>
      <c r="L33" s="21">
        <v>9.9186789639395805</v>
      </c>
      <c r="M33" s="21">
        <v>9.984004817435423</v>
      </c>
      <c r="N33" s="21">
        <v>10.04122408748241</v>
      </c>
      <c r="O33" s="21">
        <v>9.9604281594117232</v>
      </c>
      <c r="P33" s="21">
        <v>9.0144766470048889</v>
      </c>
      <c r="Q33" s="21">
        <v>9.3000228727549334</v>
      </c>
      <c r="R33" s="21">
        <v>4.7971461701506817</v>
      </c>
      <c r="S33" s="21">
        <v>2.5239131781807926</v>
      </c>
      <c r="T33" s="21">
        <v>5.7330315964148397</v>
      </c>
      <c r="U33" s="21">
        <v>3.0150217307944587</v>
      </c>
      <c r="V33" s="21">
        <v>2.3468434543511387</v>
      </c>
      <c r="W33" s="21">
        <v>3.2315194508806804</v>
      </c>
      <c r="X33" s="21">
        <v>3.8971694187023576</v>
      </c>
      <c r="Y33" s="21">
        <v>2.5550144350960848</v>
      </c>
      <c r="Z33" s="1"/>
      <c r="AA33">
        <v>1</v>
      </c>
      <c r="AB33">
        <v>1326</v>
      </c>
      <c r="AC33" s="1"/>
      <c r="AD33" s="8">
        <v>6.0422000000000002</v>
      </c>
      <c r="AE33" s="8">
        <v>9.0434000000000001</v>
      </c>
      <c r="AF33" s="8">
        <v>4.1395999999999997</v>
      </c>
      <c r="AG33" s="8">
        <v>6.9545000000000003</v>
      </c>
      <c r="AH33" s="8">
        <v>7.79</v>
      </c>
      <c r="AI33" s="8">
        <v>6.7408000000000001</v>
      </c>
      <c r="AJ33" s="8">
        <v>5.1147</v>
      </c>
      <c r="AK33" s="8">
        <v>6.8383000000000003</v>
      </c>
      <c r="AL33" s="1"/>
      <c r="AM33" s="11">
        <v>1.3279999999999999E-22</v>
      </c>
      <c r="AN33" s="11">
        <v>7.5030000000000004E-31</v>
      </c>
      <c r="AO33" s="11">
        <v>9.0310000000000006E-12</v>
      </c>
      <c r="AP33" s="11">
        <v>2.9879999999999998E-26</v>
      </c>
      <c r="AQ33" s="11">
        <v>2.935E-32</v>
      </c>
      <c r="AR33" s="11">
        <v>3.6239999999999998E-25</v>
      </c>
      <c r="AS33" s="11">
        <v>3.4470000000000001E-16</v>
      </c>
      <c r="AT33" s="11">
        <v>2.328E-24</v>
      </c>
      <c r="AU33" s="2"/>
      <c r="AV33" t="s">
        <v>144</v>
      </c>
      <c r="AW33" t="s">
        <v>199</v>
      </c>
      <c r="AX33" t="s">
        <v>130</v>
      </c>
      <c r="AY33" t="s">
        <v>129</v>
      </c>
      <c r="AZ33" t="s">
        <v>128</v>
      </c>
      <c r="BA33" t="s">
        <v>138</v>
      </c>
      <c r="BB33" t="s">
        <v>139</v>
      </c>
      <c r="BC33" s="2"/>
      <c r="BD33" s="14" t="s">
        <v>222</v>
      </c>
      <c r="BE33" s="14" t="s">
        <v>222</v>
      </c>
    </row>
    <row r="34" spans="1:57" x14ac:dyDescent="0.25">
      <c r="A34" t="s">
        <v>54</v>
      </c>
      <c r="B34" t="s">
        <v>53</v>
      </c>
      <c r="C34" s="4" t="s">
        <v>51</v>
      </c>
      <c r="D34" s="1"/>
      <c r="E34" s="4" t="s">
        <v>228</v>
      </c>
      <c r="F34" s="19" t="s">
        <v>228</v>
      </c>
      <c r="G34" s="4" t="s">
        <v>228</v>
      </c>
      <c r="H34" s="19" t="s">
        <v>228</v>
      </c>
      <c r="I34" s="1"/>
      <c r="J34" s="21">
        <v>9.6534440300287727</v>
      </c>
      <c r="K34" s="21">
        <v>9.7033176695589489</v>
      </c>
      <c r="L34" s="21">
        <v>9.2515254896320691</v>
      </c>
      <c r="M34" s="21">
        <v>8.2286567789671992</v>
      </c>
      <c r="N34" s="21">
        <v>10.229945556168042</v>
      </c>
      <c r="O34" s="21">
        <v>8.5320441681679711</v>
      </c>
      <c r="P34" s="21">
        <v>9.5090320922991562</v>
      </c>
      <c r="Q34" s="21">
        <v>7.9425119640042743</v>
      </c>
      <c r="R34" s="21">
        <v>6.8002471969595017</v>
      </c>
      <c r="S34" s="21">
        <v>5.8010853465563015</v>
      </c>
      <c r="T34" s="21">
        <v>7.4243297989898256</v>
      </c>
      <c r="U34" s="21">
        <v>6.1906049841143513</v>
      </c>
      <c r="V34" s="21">
        <v>7.0304703498891534</v>
      </c>
      <c r="W34" s="21">
        <v>6.0305641486038857</v>
      </c>
      <c r="X34" s="21">
        <v>6.7591087731871013</v>
      </c>
      <c r="Y34" s="21">
        <v>5.7376777490438746</v>
      </c>
      <c r="Z34" s="1"/>
      <c r="AA34">
        <v>1</v>
      </c>
      <c r="AB34">
        <v>475</v>
      </c>
      <c r="AC34" s="1"/>
      <c r="AD34" s="8">
        <v>2.8422000000000001</v>
      </c>
      <c r="AE34" s="8">
        <v>3.8866000000000001</v>
      </c>
      <c r="AF34" s="8">
        <v>1.8132999999999999</v>
      </c>
      <c r="AG34" s="8">
        <v>2.0173000000000001</v>
      </c>
      <c r="AH34" s="8">
        <v>3.1707999999999998</v>
      </c>
      <c r="AI34" s="8">
        <v>2.4881000000000002</v>
      </c>
      <c r="AJ34" s="8">
        <v>2.7298</v>
      </c>
      <c r="AK34" s="8">
        <v>2.1981999999999999</v>
      </c>
      <c r="AL34" s="1"/>
      <c r="AM34" s="11">
        <v>4.5120000000000001E-9</v>
      </c>
      <c r="AN34" s="11">
        <v>3.3640000000000002E-14</v>
      </c>
      <c r="AO34" s="11">
        <v>1.6229999999999999E-4</v>
      </c>
      <c r="AP34" s="11">
        <v>3.4539999999999998E-5</v>
      </c>
      <c r="AQ34" s="11">
        <v>3.994E-11</v>
      </c>
      <c r="AR34" s="11">
        <v>3.354E-7</v>
      </c>
      <c r="AS34" s="11">
        <v>1.508E-8</v>
      </c>
      <c r="AT34" s="11">
        <v>7.0160000000000003E-6</v>
      </c>
      <c r="AU34" s="2"/>
      <c r="AV34" t="s">
        <v>144</v>
      </c>
      <c r="AW34" t="s">
        <v>166</v>
      </c>
      <c r="AX34" t="s">
        <v>130</v>
      </c>
      <c r="AY34" t="s">
        <v>185</v>
      </c>
      <c r="AZ34" t="s">
        <v>128</v>
      </c>
      <c r="BA34" t="s">
        <v>138</v>
      </c>
      <c r="BB34" t="s">
        <v>139</v>
      </c>
      <c r="BC34" s="2"/>
      <c r="BD34" s="14" t="s">
        <v>222</v>
      </c>
      <c r="BE34" s="14" t="s">
        <v>222</v>
      </c>
    </row>
    <row r="35" spans="1:57" x14ac:dyDescent="0.25">
      <c r="A35" t="s">
        <v>84</v>
      </c>
      <c r="B35" t="s">
        <v>78</v>
      </c>
      <c r="C35" s="4" t="s">
        <v>51</v>
      </c>
      <c r="D35" s="1"/>
      <c r="E35" s="20" t="str">
        <f>HYPERLINK("http://plants.ensembl.org/Brachypodium_distachyon/Gene/Summary?g=Bradi1g57590","Bradi1g57590")</f>
        <v>Bradi1g57590</v>
      </c>
      <c r="F35" s="19" t="s">
        <v>241</v>
      </c>
      <c r="G35" s="4" t="s">
        <v>228</v>
      </c>
      <c r="H35" s="19" t="s">
        <v>228</v>
      </c>
      <c r="I35" s="1"/>
      <c r="J35" s="21">
        <v>9.4858181748896833</v>
      </c>
      <c r="K35" s="21">
        <v>10.085540265803868</v>
      </c>
      <c r="L35" s="21">
        <v>8.1366471817904849</v>
      </c>
      <c r="M35" s="21">
        <v>8.0476399900840416</v>
      </c>
      <c r="N35" s="21">
        <v>8.5188942730993293</v>
      </c>
      <c r="O35" s="21">
        <v>8.3825078858499928</v>
      </c>
      <c r="P35" s="21">
        <v>7.3250217608936978</v>
      </c>
      <c r="Q35" s="21">
        <v>7.4360024418525246</v>
      </c>
      <c r="R35" s="21">
        <v>4.5224931295573256</v>
      </c>
      <c r="S35" s="21">
        <v>4.921791755704227</v>
      </c>
      <c r="T35" s="21">
        <v>2.1470895725791332</v>
      </c>
      <c r="U35" s="21">
        <v>0.25801633106716926</v>
      </c>
      <c r="V35" s="21">
        <v>2.5023984996377528</v>
      </c>
      <c r="W35" s="21">
        <v>1.5294545012534486</v>
      </c>
      <c r="X35" s="21">
        <v>1.6926950002822698</v>
      </c>
      <c r="Y35" s="21">
        <v>0.33536891510367295</v>
      </c>
      <c r="Z35" s="1"/>
      <c r="AA35">
        <v>1</v>
      </c>
      <c r="AB35">
        <v>854</v>
      </c>
      <c r="AC35" s="1"/>
      <c r="AD35" s="8">
        <v>4.9405999999999999</v>
      </c>
      <c r="AE35" s="8">
        <v>5.2755999999999998</v>
      </c>
      <c r="AF35" s="8">
        <v>6.2008999999999999</v>
      </c>
      <c r="AG35" s="8">
        <v>8.8422000000000001</v>
      </c>
      <c r="AH35" s="8">
        <v>6.1494999999999997</v>
      </c>
      <c r="AI35" s="8">
        <v>7.2102000000000004</v>
      </c>
      <c r="AJ35" s="8">
        <v>5.91</v>
      </c>
      <c r="AK35" s="8">
        <v>8.3031000000000006</v>
      </c>
      <c r="AL35" s="1"/>
      <c r="AM35" s="11">
        <v>5.0350000000000003E-13</v>
      </c>
      <c r="AN35" s="11">
        <v>1.069E-13</v>
      </c>
      <c r="AO35" s="11">
        <v>3.1919999999999999E-16</v>
      </c>
      <c r="AP35" s="11">
        <v>9.3110000000000008E-16</v>
      </c>
      <c r="AQ35" s="11">
        <v>6.9480000000000003E-18</v>
      </c>
      <c r="AR35" s="11">
        <v>4.93E-18</v>
      </c>
      <c r="AS35" s="11">
        <v>8.0910000000000006E-14</v>
      </c>
      <c r="AT35" s="11">
        <v>5.9379999999999995E-14</v>
      </c>
      <c r="AU35" s="2"/>
      <c r="AV35" t="s">
        <v>144</v>
      </c>
      <c r="AW35" t="s">
        <v>209</v>
      </c>
      <c r="AX35" t="s">
        <v>130</v>
      </c>
      <c r="AY35" t="s">
        <v>129</v>
      </c>
      <c r="AZ35" t="s">
        <v>128</v>
      </c>
      <c r="BA35" t="s">
        <v>138</v>
      </c>
      <c r="BB35" t="s">
        <v>139</v>
      </c>
      <c r="BC35" s="2"/>
      <c r="BD35" s="14" t="s">
        <v>222</v>
      </c>
      <c r="BE35" s="14" t="s">
        <v>222</v>
      </c>
    </row>
    <row r="36" spans="1:57" x14ac:dyDescent="0.25">
      <c r="A36" t="s">
        <v>85</v>
      </c>
      <c r="B36" t="s">
        <v>78</v>
      </c>
      <c r="C36" s="4" t="s">
        <v>51</v>
      </c>
      <c r="D36" s="1"/>
      <c r="E36" s="4" t="s">
        <v>228</v>
      </c>
      <c r="F36" s="19" t="s">
        <v>228</v>
      </c>
      <c r="G36" s="20" t="str">
        <f>HYPERLINK("http://plants.ensembl.org/Arabidopsis_thaliana/Gene/Summary?g=AT4G33720","AT4G33720")</f>
        <v>AT4G33720</v>
      </c>
      <c r="H36" s="19" t="s">
        <v>240</v>
      </c>
      <c r="I36" s="1"/>
      <c r="J36" s="21">
        <v>11.012802711640081</v>
      </c>
      <c r="K36" s="21">
        <v>12.225879152182637</v>
      </c>
      <c r="L36" s="21">
        <v>9.5636176721395554</v>
      </c>
      <c r="M36" s="21">
        <v>9.6697945051939449</v>
      </c>
      <c r="N36" s="21">
        <v>9.7076937663047502</v>
      </c>
      <c r="O36" s="21">
        <v>9.9040127063971859</v>
      </c>
      <c r="P36" s="21">
        <v>7.9999902317192584</v>
      </c>
      <c r="Q36" s="21">
        <v>8.7987385521645862</v>
      </c>
      <c r="R36" s="21">
        <v>5.1403846688208494</v>
      </c>
      <c r="S36" s="21">
        <v>6.0989963654899091</v>
      </c>
      <c r="T36" s="21">
        <v>3.1902355695997704</v>
      </c>
      <c r="U36" s="21">
        <v>0.47677914088184625</v>
      </c>
      <c r="V36" s="21">
        <v>2.0474802237849872</v>
      </c>
      <c r="W36" s="21">
        <v>2.054431753988422</v>
      </c>
      <c r="X36" s="21">
        <v>2.0483291997427471</v>
      </c>
      <c r="Y36" s="21">
        <v>0.33536891510367295</v>
      </c>
      <c r="Z36" s="1"/>
      <c r="AA36">
        <v>1</v>
      </c>
      <c r="AB36">
        <v>706</v>
      </c>
      <c r="AC36" s="1"/>
      <c r="AD36" s="8">
        <v>5.7252999999999998</v>
      </c>
      <c r="AE36" s="8">
        <v>5.9322999999999997</v>
      </c>
      <c r="AF36" s="8">
        <v>6.2979000000000003</v>
      </c>
      <c r="AG36" s="8">
        <v>9.7269000000000005</v>
      </c>
      <c r="AH36" s="8">
        <v>7.6986999999999997</v>
      </c>
      <c r="AI36" s="8">
        <v>7.8562000000000003</v>
      </c>
      <c r="AJ36" s="8">
        <v>6.0488999999999997</v>
      </c>
      <c r="AK36" s="8">
        <v>9.4095999999999993</v>
      </c>
      <c r="AL36" s="1"/>
      <c r="AM36" s="11">
        <v>1.279E-11</v>
      </c>
      <c r="AN36" s="11">
        <v>3.3630000000000001E-12</v>
      </c>
      <c r="AO36" s="11">
        <v>3.9080000000000001E-13</v>
      </c>
      <c r="AP36" s="11">
        <v>1.062E-18</v>
      </c>
      <c r="AQ36" s="11">
        <v>3.7829999999999998E-18</v>
      </c>
      <c r="AR36" s="11">
        <v>9.4159999999999998E-18</v>
      </c>
      <c r="AS36" s="11">
        <v>2.6090000000000001E-11</v>
      </c>
      <c r="AT36" s="11">
        <v>5.4420000000000005E-16</v>
      </c>
      <c r="AU36" s="2"/>
      <c r="AV36" t="s">
        <v>144</v>
      </c>
      <c r="AW36" t="s">
        <v>168</v>
      </c>
      <c r="AX36" t="s">
        <v>130</v>
      </c>
      <c r="AY36" t="s">
        <v>129</v>
      </c>
      <c r="AZ36" t="s">
        <v>128</v>
      </c>
      <c r="BA36" t="s">
        <v>138</v>
      </c>
      <c r="BB36" t="s">
        <v>139</v>
      </c>
      <c r="BC36" s="2"/>
      <c r="BD36" s="14" t="s">
        <v>222</v>
      </c>
      <c r="BE36" s="14" t="s">
        <v>222</v>
      </c>
    </row>
    <row r="37" spans="1:57" x14ac:dyDescent="0.25">
      <c r="A37" t="s">
        <v>64</v>
      </c>
      <c r="B37" t="s">
        <v>61</v>
      </c>
      <c r="C37" s="4" t="s">
        <v>51</v>
      </c>
      <c r="D37" s="1"/>
      <c r="E37" s="4" t="s">
        <v>228</v>
      </c>
      <c r="F37" s="19" t="s">
        <v>228</v>
      </c>
      <c r="G37" s="4" t="s">
        <v>228</v>
      </c>
      <c r="H37" s="19" t="s">
        <v>228</v>
      </c>
      <c r="I37" s="1"/>
      <c r="J37" s="21">
        <v>10.522226910960288</v>
      </c>
      <c r="K37" s="21">
        <v>10.336824854854376</v>
      </c>
      <c r="L37" s="21">
        <v>8.9961779048749762</v>
      </c>
      <c r="M37" s="21">
        <v>9.3000126498628504</v>
      </c>
      <c r="N37" s="21">
        <v>9.66565367782019</v>
      </c>
      <c r="O37" s="21">
        <v>9.2475442466684772</v>
      </c>
      <c r="P37" s="21">
        <v>8.326745856577384</v>
      </c>
      <c r="Q37" s="21">
        <v>8.1442697334149603</v>
      </c>
      <c r="R37" s="21">
        <v>5.0391559448347616</v>
      </c>
      <c r="S37" s="21">
        <v>2.9611849589638717</v>
      </c>
      <c r="T37" s="21">
        <v>5.0063967737593105</v>
      </c>
      <c r="U37" s="21">
        <v>3.1143947901782956</v>
      </c>
      <c r="V37" s="21">
        <v>2.0984869340663574</v>
      </c>
      <c r="W37" s="21">
        <v>2.2849779794889034</v>
      </c>
      <c r="X37" s="21">
        <v>3.1868755504543769</v>
      </c>
      <c r="Y37" s="21">
        <v>3.3300994180684835</v>
      </c>
      <c r="Z37" s="1"/>
      <c r="AA37">
        <v>1</v>
      </c>
      <c r="AB37">
        <v>1325</v>
      </c>
      <c r="AC37" s="1"/>
      <c r="AD37" s="8">
        <v>5.4512</v>
      </c>
      <c r="AE37" s="8">
        <v>7.0243000000000002</v>
      </c>
      <c r="AF37" s="8">
        <v>3.9689999999999999</v>
      </c>
      <c r="AG37" s="8">
        <v>6.1689999999999996</v>
      </c>
      <c r="AH37" s="8">
        <v>7.7385000000000002</v>
      </c>
      <c r="AI37" s="8">
        <v>7.0972</v>
      </c>
      <c r="AJ37" s="8">
        <v>5.1969000000000003</v>
      </c>
      <c r="AK37" s="8">
        <v>4.8578999999999999</v>
      </c>
      <c r="AL37" s="1"/>
      <c r="AM37" s="11">
        <v>1.6630000000000001E-19</v>
      </c>
      <c r="AN37" s="11">
        <v>3.1319999999999999E-24</v>
      </c>
      <c r="AO37" s="11">
        <v>4.067E-11</v>
      </c>
      <c r="AP37" s="11">
        <v>7.1579999999999998E-22</v>
      </c>
      <c r="AQ37" s="11">
        <v>1.5549999999999999E-31</v>
      </c>
      <c r="AR37" s="11">
        <v>1.0100000000000001E-24</v>
      </c>
      <c r="AS37" s="11">
        <v>2.8540000000000001E-16</v>
      </c>
      <c r="AT37" s="11">
        <v>1.3769999999999999E-14</v>
      </c>
      <c r="AU37" s="2"/>
      <c r="AV37" t="s">
        <v>144</v>
      </c>
      <c r="AW37" t="s">
        <v>205</v>
      </c>
      <c r="AX37" t="s">
        <v>130</v>
      </c>
      <c r="AY37" t="s">
        <v>129</v>
      </c>
      <c r="AZ37" t="s">
        <v>128</v>
      </c>
      <c r="BA37" t="s">
        <v>138</v>
      </c>
      <c r="BB37" t="s">
        <v>139</v>
      </c>
      <c r="BC37" s="2"/>
      <c r="BD37" s="14" t="s">
        <v>222</v>
      </c>
      <c r="BE37" s="14" t="s">
        <v>222</v>
      </c>
    </row>
    <row r="38" spans="1:57" x14ac:dyDescent="0.25">
      <c r="A38" t="s">
        <v>72</v>
      </c>
      <c r="B38" t="s">
        <v>61</v>
      </c>
      <c r="C38" s="4" t="s">
        <v>51</v>
      </c>
      <c r="D38" s="1"/>
      <c r="E38" s="4" t="s">
        <v>228</v>
      </c>
      <c r="F38" s="19" t="s">
        <v>228</v>
      </c>
      <c r="G38" s="20" t="str">
        <f>HYPERLINK("http://plants.ensembl.org/Arabidopsis_thaliana/Gene/Summary?g=AT3G19690","AT3G19690")</f>
        <v>AT3G19690</v>
      </c>
      <c r="H38" s="19" t="s">
        <v>240</v>
      </c>
      <c r="I38" s="1"/>
      <c r="J38" s="21">
        <v>12.325981197000374</v>
      </c>
      <c r="K38" s="21">
        <v>13.614602607925905</v>
      </c>
      <c r="L38" s="21">
        <v>10.872098790108968</v>
      </c>
      <c r="M38" s="21">
        <v>11.275551149766965</v>
      </c>
      <c r="N38" s="21">
        <v>11.322890622388716</v>
      </c>
      <c r="O38" s="21">
        <v>11.263086572655642</v>
      </c>
      <c r="P38" s="21">
        <v>10.338731406474333</v>
      </c>
      <c r="Q38" s="21">
        <v>10.441322282594548</v>
      </c>
      <c r="R38" s="21">
        <v>7.1742819005416179</v>
      </c>
      <c r="S38" s="21">
        <v>7.2108547633936464</v>
      </c>
      <c r="T38" s="21">
        <v>7.2312176599868794</v>
      </c>
      <c r="U38" s="21">
        <v>6.1289628405197671</v>
      </c>
      <c r="V38" s="21">
        <v>5.6718792775765356</v>
      </c>
      <c r="W38" s="21">
        <v>6.142706140751522</v>
      </c>
      <c r="X38" s="21">
        <v>6.2643950569725053</v>
      </c>
      <c r="Y38" s="21">
        <v>6.0467558733952131</v>
      </c>
      <c r="Z38" s="1"/>
      <c r="AA38">
        <v>1</v>
      </c>
      <c r="AB38" s="15">
        <v>4038</v>
      </c>
      <c r="AC38" s="1"/>
      <c r="AD38" s="8">
        <v>5.1189999999999998</v>
      </c>
      <c r="AE38" s="8">
        <v>6.3365999999999998</v>
      </c>
      <c r="AF38" s="8">
        <v>3.6153</v>
      </c>
      <c r="AG38" s="8">
        <v>5.1108000000000002</v>
      </c>
      <c r="AH38" s="8">
        <v>5.6191000000000004</v>
      </c>
      <c r="AI38" s="8">
        <v>5.0872999999999999</v>
      </c>
      <c r="AJ38" s="8">
        <v>4.0502000000000002</v>
      </c>
      <c r="AK38" s="8">
        <v>4.3688000000000002</v>
      </c>
      <c r="AL38" s="1"/>
      <c r="AM38" s="11">
        <v>8.3360000000000003E-30</v>
      </c>
      <c r="AN38" s="11">
        <v>5.6079999999999999E-43</v>
      </c>
      <c r="AO38" s="11">
        <v>1.009E-15</v>
      </c>
      <c r="AP38" s="11">
        <v>3.6650000000000002E-29</v>
      </c>
      <c r="AQ38" s="11">
        <v>3.9789999999999999E-35</v>
      </c>
      <c r="AR38" s="11">
        <v>6.3840000000000001E-29</v>
      </c>
      <c r="AS38" s="11">
        <v>4.6170000000000002E-19</v>
      </c>
      <c r="AT38" s="11">
        <v>8.2839999999999996E-22</v>
      </c>
      <c r="AU38" s="2"/>
      <c r="AV38" t="s">
        <v>144</v>
      </c>
      <c r="AW38" t="s">
        <v>152</v>
      </c>
      <c r="AX38" t="s">
        <v>177</v>
      </c>
      <c r="AY38" t="s">
        <v>142</v>
      </c>
      <c r="AZ38" t="s">
        <v>128</v>
      </c>
      <c r="BA38" t="s">
        <v>138</v>
      </c>
      <c r="BB38" t="s">
        <v>178</v>
      </c>
      <c r="BC38" s="2"/>
      <c r="BD38" s="14" t="s">
        <v>222</v>
      </c>
      <c r="BE38" s="14" t="s">
        <v>222</v>
      </c>
    </row>
    <row r="39" spans="1:57" x14ac:dyDescent="0.25">
      <c r="A39" t="s">
        <v>73</v>
      </c>
      <c r="B39" t="s">
        <v>61</v>
      </c>
      <c r="C39" s="4" t="s">
        <v>51</v>
      </c>
      <c r="D39" s="1"/>
      <c r="E39" s="20" t="str">
        <f>HYPERLINK("http://plants.ensembl.org/Brachypodium_distachyon/Gene/Summary?g=Bradi1g57580","Bradi1g57580")</f>
        <v>Bradi1g57580</v>
      </c>
      <c r="F39" s="19" t="s">
        <v>239</v>
      </c>
      <c r="G39" s="4" t="s">
        <v>228</v>
      </c>
      <c r="H39" s="19" t="s">
        <v>228</v>
      </c>
      <c r="I39" s="1"/>
      <c r="J39" s="21">
        <v>10.133064530024148</v>
      </c>
      <c r="K39" s="21">
        <v>10.689156328520582</v>
      </c>
      <c r="L39" s="21">
        <v>8.3464219828216333</v>
      </c>
      <c r="M39" s="21">
        <v>8.9031723713529125</v>
      </c>
      <c r="N39" s="21">
        <v>8.6114927056179358</v>
      </c>
      <c r="O39" s="21">
        <v>8.4129982519758908</v>
      </c>
      <c r="P39" s="21">
        <v>7.8276579400780113</v>
      </c>
      <c r="Q39" s="21">
        <v>7.5588382817953823</v>
      </c>
      <c r="R39" s="21">
        <v>4.6851085188829744</v>
      </c>
      <c r="S39" s="21">
        <v>4.8128935004252096</v>
      </c>
      <c r="T39" s="21">
        <v>4.1527729264922018</v>
      </c>
      <c r="U39" s="21">
        <v>2.9146856996858901</v>
      </c>
      <c r="V39" s="21">
        <v>0.95907769323395053</v>
      </c>
      <c r="W39" s="21">
        <v>2.2274124998447937</v>
      </c>
      <c r="X39" s="21">
        <v>3.4845377500797832</v>
      </c>
      <c r="Y39" s="21">
        <v>3.6220479136777128</v>
      </c>
      <c r="Z39" s="1"/>
      <c r="AA39">
        <v>1</v>
      </c>
      <c r="AB39">
        <v>729</v>
      </c>
      <c r="AC39" s="1"/>
      <c r="AD39" s="8">
        <v>5.4630000000000001</v>
      </c>
      <c r="AE39" s="8">
        <v>6.0111999999999997</v>
      </c>
      <c r="AF39" s="8">
        <v>4.2252000000000001</v>
      </c>
      <c r="AG39" s="8">
        <v>6.0484999999999998</v>
      </c>
      <c r="AH39" s="8">
        <v>8.2972999999999999</v>
      </c>
      <c r="AI39" s="8">
        <v>6.3842999999999996</v>
      </c>
      <c r="AJ39" s="8">
        <v>4.399</v>
      </c>
      <c r="AK39" s="8">
        <v>3.9801000000000002</v>
      </c>
      <c r="AL39" s="1"/>
      <c r="AM39" s="11">
        <v>2.8030000000000001E-22</v>
      </c>
      <c r="AN39" s="11">
        <v>5.5769999999999998E-24</v>
      </c>
      <c r="AO39" s="11">
        <v>1.019E-13</v>
      </c>
      <c r="AP39" s="11">
        <v>3.5509999999999998E-23</v>
      </c>
      <c r="AQ39" s="11">
        <v>1.9449999999999999E-28</v>
      </c>
      <c r="AR39" s="11">
        <v>4.2869999999999996E-22</v>
      </c>
      <c r="AS39" s="11">
        <v>4.5239999999999998E-14</v>
      </c>
      <c r="AT39" s="11">
        <v>6.7329999999999997E-12</v>
      </c>
      <c r="AU39" s="2"/>
      <c r="AV39" t="s">
        <v>144</v>
      </c>
      <c r="AW39" t="s">
        <v>145</v>
      </c>
      <c r="AX39" t="s">
        <v>130</v>
      </c>
      <c r="AY39" t="s">
        <v>129</v>
      </c>
      <c r="AZ39" t="s">
        <v>128</v>
      </c>
      <c r="BA39" t="s">
        <v>138</v>
      </c>
      <c r="BB39" t="s">
        <v>139</v>
      </c>
      <c r="BC39" s="2"/>
      <c r="BD39" s="14" t="s">
        <v>222</v>
      </c>
      <c r="BE39" s="14" t="s">
        <v>222</v>
      </c>
    </row>
    <row r="40" spans="1:57" x14ac:dyDescent="0.25">
      <c r="A40" t="s">
        <v>81</v>
      </c>
      <c r="B40" t="s">
        <v>82</v>
      </c>
      <c r="C40" s="4" t="s">
        <v>51</v>
      </c>
      <c r="D40" s="1"/>
      <c r="E40" s="4" t="s">
        <v>228</v>
      </c>
      <c r="F40" s="19" t="s">
        <v>228</v>
      </c>
      <c r="G40" s="4" t="s">
        <v>228</v>
      </c>
      <c r="H40" s="19" t="s">
        <v>228</v>
      </c>
      <c r="I40" s="1"/>
      <c r="J40" s="21">
        <v>12.955455398155536</v>
      </c>
      <c r="K40" s="21">
        <v>12.544107477555546</v>
      </c>
      <c r="L40" s="21">
        <v>11.122225862073515</v>
      </c>
      <c r="M40" s="21">
        <v>11.072433128747061</v>
      </c>
      <c r="N40" s="21">
        <v>11.542312323955098</v>
      </c>
      <c r="O40" s="21">
        <v>11.316298014207174</v>
      </c>
      <c r="P40" s="21">
        <v>10.13817096587708</v>
      </c>
      <c r="Q40" s="21">
        <v>11.268628820599615</v>
      </c>
      <c r="R40" s="21">
        <v>8.3396004781834634</v>
      </c>
      <c r="S40" s="21">
        <v>7.354065387101909</v>
      </c>
      <c r="T40" s="21">
        <v>7.4490567282568909</v>
      </c>
      <c r="U40" s="21">
        <v>5.6735083710431473</v>
      </c>
      <c r="V40" s="21">
        <v>4.7517475618087008</v>
      </c>
      <c r="W40" s="21">
        <v>5.5181458777319055</v>
      </c>
      <c r="X40" s="21">
        <v>7.8231967392993296</v>
      </c>
      <c r="Y40" s="21">
        <v>7.502004859436866</v>
      </c>
      <c r="Z40" s="1"/>
      <c r="AA40">
        <v>1</v>
      </c>
      <c r="AB40">
        <v>861</v>
      </c>
      <c r="AC40" s="1"/>
      <c r="AD40" s="8">
        <v>4.5816999999999997</v>
      </c>
      <c r="AE40" s="8">
        <v>5.1188000000000002</v>
      </c>
      <c r="AF40" s="8">
        <v>3.6482000000000001</v>
      </c>
      <c r="AG40" s="8">
        <v>5.3841999999999999</v>
      </c>
      <c r="AH40" s="8">
        <v>6.7763999999999998</v>
      </c>
      <c r="AI40" s="8">
        <v>5.7680999999999996</v>
      </c>
      <c r="AJ40" s="8">
        <v>2.2987000000000002</v>
      </c>
      <c r="AK40" s="8">
        <v>3.7391999999999999</v>
      </c>
      <c r="AL40" s="1"/>
      <c r="AM40" s="11">
        <v>2.5890000000000002E-26</v>
      </c>
      <c r="AN40" s="11">
        <v>8.1770000000000007E-31</v>
      </c>
      <c r="AO40" s="11">
        <v>3.6019999999999998E-17</v>
      </c>
      <c r="AP40" s="11">
        <v>5.6419999999999996E-34</v>
      </c>
      <c r="AQ40" s="11">
        <v>2.3720000000000001E-52</v>
      </c>
      <c r="AR40" s="11">
        <v>1.6280000000000001E-38</v>
      </c>
      <c r="AS40" s="11">
        <v>1.0509999999999999E-7</v>
      </c>
      <c r="AT40" s="11">
        <v>5.6049999999999998E-18</v>
      </c>
      <c r="AU40" s="2"/>
      <c r="AV40" t="s">
        <v>144</v>
      </c>
      <c r="AW40" t="s">
        <v>145</v>
      </c>
      <c r="AX40" t="s">
        <v>206</v>
      </c>
      <c r="AY40" t="s">
        <v>146</v>
      </c>
      <c r="AZ40" t="s">
        <v>204</v>
      </c>
      <c r="BA40" t="s">
        <v>149</v>
      </c>
      <c r="BB40" t="s">
        <v>211</v>
      </c>
      <c r="BC40" s="2"/>
      <c r="BD40" s="14" t="s">
        <v>222</v>
      </c>
      <c r="BE40" s="14" t="s">
        <v>222</v>
      </c>
    </row>
    <row r="41" spans="1:57" x14ac:dyDescent="0.25">
      <c r="A41" t="s">
        <v>90</v>
      </c>
      <c r="B41" t="s">
        <v>88</v>
      </c>
      <c r="C41" t="s">
        <v>89</v>
      </c>
      <c r="D41" s="1"/>
      <c r="E41" s="4" t="s">
        <v>228</v>
      </c>
      <c r="F41" s="19" t="s">
        <v>228</v>
      </c>
      <c r="G41" s="4" t="s">
        <v>228</v>
      </c>
      <c r="H41" s="19" t="s">
        <v>228</v>
      </c>
      <c r="I41" s="1"/>
      <c r="J41" s="7">
        <v>13.473416788535321</v>
      </c>
      <c r="K41" s="7">
        <v>14.833918809926052</v>
      </c>
      <c r="L41" s="7">
        <v>11.888222397272269</v>
      </c>
      <c r="M41" s="7">
        <v>11.982205983750049</v>
      </c>
      <c r="N41" s="7">
        <v>12.644065267722471</v>
      </c>
      <c r="O41" s="7">
        <v>12.42054014050319</v>
      </c>
      <c r="P41" s="7">
        <v>10.443267513087703</v>
      </c>
      <c r="Q41" s="7">
        <v>11.745556377250875</v>
      </c>
      <c r="R41" s="7">
        <v>9.0031332358477822</v>
      </c>
      <c r="S41" s="7">
        <v>8.4523466840950121</v>
      </c>
      <c r="T41" s="7">
        <v>8.1711781323213284</v>
      </c>
      <c r="U41" s="7">
        <v>6.3937165018570328</v>
      </c>
      <c r="V41" s="7">
        <v>5.3668234272664401</v>
      </c>
      <c r="W41" s="7">
        <v>6.6403919703293308</v>
      </c>
      <c r="X41" s="7">
        <v>7.7188205301994586</v>
      </c>
      <c r="Y41" s="7">
        <v>7.5725860441342112</v>
      </c>
      <c r="Z41" s="1"/>
      <c r="AA41">
        <v>1</v>
      </c>
      <c r="AB41">
        <v>498</v>
      </c>
      <c r="AC41" s="1"/>
      <c r="AD41" s="8">
        <v>4.4219999999999997</v>
      </c>
      <c r="AE41" s="8">
        <v>6.306</v>
      </c>
      <c r="AF41" s="8">
        <v>3.6779999999999999</v>
      </c>
      <c r="AG41" s="8">
        <v>5.5347</v>
      </c>
      <c r="AH41" s="8">
        <v>7.2164000000000001</v>
      </c>
      <c r="AI41" s="8">
        <v>5.7222</v>
      </c>
      <c r="AJ41" s="8">
        <v>2.6966000000000001</v>
      </c>
      <c r="AK41" s="8">
        <v>4.1295999999999999</v>
      </c>
      <c r="AL41" s="1"/>
      <c r="AM41" s="11">
        <v>2.1989999999999998E-19</v>
      </c>
      <c r="AN41" s="11">
        <v>5.035E-37</v>
      </c>
      <c r="AO41" s="11">
        <v>7.501E-14</v>
      </c>
      <c r="AP41" s="11">
        <v>8.4479999999999998E-29</v>
      </c>
      <c r="AQ41" s="11">
        <v>1.8099999999999999E-47</v>
      </c>
      <c r="AR41" s="11">
        <v>8.3349999999999996E-31</v>
      </c>
      <c r="AS41" s="11">
        <v>4.3789999999999997E-8</v>
      </c>
      <c r="AT41" s="11">
        <v>5.1980000000000002E-17</v>
      </c>
      <c r="AU41" s="2"/>
      <c r="AV41" t="s">
        <v>144</v>
      </c>
      <c r="AW41" t="s">
        <v>152</v>
      </c>
      <c r="AX41" t="s">
        <v>206</v>
      </c>
      <c r="AY41" t="s">
        <v>182</v>
      </c>
      <c r="AZ41" t="s">
        <v>204</v>
      </c>
      <c r="BA41" t="s">
        <v>154</v>
      </c>
      <c r="BB41" t="s">
        <v>180</v>
      </c>
      <c r="BC41" s="2"/>
      <c r="BD41" s="14" t="s">
        <v>222</v>
      </c>
      <c r="BE41" s="14" t="s">
        <v>222</v>
      </c>
    </row>
    <row r="42" spans="1:57" x14ac:dyDescent="0.25">
      <c r="A42" t="s">
        <v>87</v>
      </c>
      <c r="B42" t="s">
        <v>88</v>
      </c>
      <c r="C42" t="s">
        <v>89</v>
      </c>
      <c r="D42" s="1"/>
      <c r="E42" s="4" t="s">
        <v>228</v>
      </c>
      <c r="F42" s="19" t="s">
        <v>228</v>
      </c>
      <c r="G42" s="4" t="s">
        <v>228</v>
      </c>
      <c r="H42" s="19" t="s">
        <v>228</v>
      </c>
      <c r="I42" s="1"/>
      <c r="J42" s="7">
        <v>13.47869465197981</v>
      </c>
      <c r="K42" s="7">
        <v>14.483314726503057</v>
      </c>
      <c r="L42" s="7">
        <v>11.022032578686938</v>
      </c>
      <c r="M42" s="7">
        <v>10.779099443032697</v>
      </c>
      <c r="N42" s="7">
        <v>12.133479733151256</v>
      </c>
      <c r="O42" s="7">
        <v>12.013060493698211</v>
      </c>
      <c r="P42" s="7">
        <v>10.049355226735479</v>
      </c>
      <c r="Q42" s="7">
        <v>11.26023215953809</v>
      </c>
      <c r="R42" s="7">
        <v>8.7158185713485725</v>
      </c>
      <c r="S42" s="7">
        <v>8.0020787627002434</v>
      </c>
      <c r="T42" s="7">
        <v>7.6226953961619648</v>
      </c>
      <c r="U42" s="7">
        <v>6.0333995070757611</v>
      </c>
      <c r="V42" s="7">
        <v>5.2047850058993586</v>
      </c>
      <c r="W42" s="7">
        <v>6.0193898304370688</v>
      </c>
      <c r="X42" s="7">
        <v>7.595240570638822</v>
      </c>
      <c r="Y42" s="7">
        <v>7.2957796465157552</v>
      </c>
      <c r="Z42" s="1"/>
      <c r="AA42">
        <v>1</v>
      </c>
      <c r="AB42">
        <v>374</v>
      </c>
      <c r="AC42" s="1"/>
      <c r="AD42" s="8">
        <v>4.7241999999999997</v>
      </c>
      <c r="AE42" s="8">
        <v>6.4318</v>
      </c>
      <c r="AF42" s="8">
        <v>3.3748</v>
      </c>
      <c r="AG42" s="8">
        <v>4.7240000000000002</v>
      </c>
      <c r="AH42" s="8">
        <v>6.8990999999999998</v>
      </c>
      <c r="AI42" s="8">
        <v>5.9523999999999999</v>
      </c>
      <c r="AJ42" s="8">
        <v>2.4365999999999999</v>
      </c>
      <c r="AK42" s="8">
        <v>3.9350000000000001</v>
      </c>
      <c r="AL42" s="1"/>
      <c r="AM42" s="11">
        <v>3.0910000000000002E-27</v>
      </c>
      <c r="AN42" s="11">
        <v>1.928E-47</v>
      </c>
      <c r="AO42" s="11">
        <v>1.406E-14</v>
      </c>
      <c r="AP42" s="11">
        <v>3.1969999999999999E-26</v>
      </c>
      <c r="AQ42" s="11">
        <v>7.4949999999999995E-54</v>
      </c>
      <c r="AR42" s="11">
        <v>1.1289999999999999E-40</v>
      </c>
      <c r="AS42" s="11">
        <v>2.7809999999999999E-8</v>
      </c>
      <c r="AT42" s="11">
        <v>3.2270000000000002E-19</v>
      </c>
      <c r="AU42" s="2"/>
      <c r="AV42" t="s">
        <v>144</v>
      </c>
      <c r="AW42" t="s">
        <v>145</v>
      </c>
      <c r="AX42" t="s">
        <v>206</v>
      </c>
      <c r="AY42" t="s">
        <v>146</v>
      </c>
      <c r="AZ42" t="s">
        <v>204</v>
      </c>
      <c r="BA42" t="s">
        <v>216</v>
      </c>
      <c r="BB42" t="s">
        <v>202</v>
      </c>
      <c r="BC42" s="2"/>
      <c r="BD42" s="14" t="s">
        <v>222</v>
      </c>
      <c r="BE42" s="14" t="s">
        <v>222</v>
      </c>
    </row>
    <row r="43" spans="1:57" x14ac:dyDescent="0.25">
      <c r="A43" t="s">
        <v>96</v>
      </c>
      <c r="B43" t="s">
        <v>92</v>
      </c>
      <c r="C43" t="s">
        <v>93</v>
      </c>
      <c r="D43" s="1"/>
      <c r="E43" s="4" t="s">
        <v>228</v>
      </c>
      <c r="F43" s="19" t="s">
        <v>228</v>
      </c>
      <c r="G43" s="20" t="str">
        <f>HYPERLINK("http://plants.ensembl.org/Arabidopsis_thaliana/Gene/Summary?g=AT3G04720","AT3G04720")</f>
        <v>AT3G04720</v>
      </c>
      <c r="H43" s="19" t="s">
        <v>233</v>
      </c>
      <c r="I43" s="1"/>
      <c r="J43" s="7">
        <v>7.0294230686033838</v>
      </c>
      <c r="K43" s="7">
        <v>8.6633472288160824</v>
      </c>
      <c r="L43" s="7">
        <v>4.6554911297416224</v>
      </c>
      <c r="M43" s="7">
        <v>5.7060598915995859</v>
      </c>
      <c r="N43" s="7">
        <v>4.1630585572775001</v>
      </c>
      <c r="O43" s="7">
        <v>3.9722331238073907</v>
      </c>
      <c r="P43" s="7">
        <v>5.9531247502495974</v>
      </c>
      <c r="Q43" s="7">
        <v>5.8016165407809046</v>
      </c>
      <c r="R43" s="7">
        <v>4.2449200317346643</v>
      </c>
      <c r="S43" s="7">
        <v>5.144292509819711</v>
      </c>
      <c r="T43" s="7">
        <v>3.6550159239988647</v>
      </c>
      <c r="U43" s="7">
        <v>2.9997595307868608</v>
      </c>
      <c r="V43" s="7">
        <v>2.2040363513849552</v>
      </c>
      <c r="W43" s="7">
        <v>3.2744157393211308</v>
      </c>
      <c r="X43" s="7">
        <v>4.2619594982489852</v>
      </c>
      <c r="Y43" s="7">
        <v>4.0532272109257823</v>
      </c>
      <c r="Z43" s="1"/>
      <c r="AA43">
        <v>1</v>
      </c>
      <c r="AB43">
        <v>0</v>
      </c>
      <c r="AC43" s="1"/>
      <c r="AD43" s="8">
        <v>2.8414000000000001</v>
      </c>
      <c r="AE43" s="8">
        <v>3.5581</v>
      </c>
      <c r="AF43" s="8">
        <v>1.0428999999999999</v>
      </c>
      <c r="AG43" s="8">
        <v>2.8100999999999998</v>
      </c>
      <c r="AH43" s="8">
        <v>2.1562000000000001</v>
      </c>
      <c r="AI43" s="8">
        <v>0.75</v>
      </c>
      <c r="AJ43" s="8">
        <v>1.7078</v>
      </c>
      <c r="AK43" s="8">
        <v>1.7766</v>
      </c>
      <c r="AL43" s="1"/>
      <c r="AM43" s="11">
        <v>3.1590000000000002E-6</v>
      </c>
      <c r="AN43" s="11">
        <v>9.336E-9</v>
      </c>
      <c r="AO43" s="11">
        <v>9.4689999999999996E-2</v>
      </c>
      <c r="AP43" s="11">
        <v>1.274E-5</v>
      </c>
      <c r="AQ43" s="11">
        <v>1.3179999999999999E-3</v>
      </c>
      <c r="AR43" s="11">
        <v>0.24790000000000001</v>
      </c>
      <c r="AS43" s="11">
        <v>4.4099999999999999E-3</v>
      </c>
      <c r="AT43" s="11">
        <v>3.4220000000000001E-3</v>
      </c>
      <c r="AU43" s="2"/>
      <c r="AV43" t="s">
        <v>169</v>
      </c>
      <c r="AW43" t="s">
        <v>203</v>
      </c>
      <c r="AX43" t="s">
        <v>130</v>
      </c>
      <c r="AY43" t="s">
        <v>142</v>
      </c>
      <c r="AZ43" t="s">
        <v>128</v>
      </c>
      <c r="BA43" t="s">
        <v>138</v>
      </c>
      <c r="BB43" t="s">
        <v>139</v>
      </c>
      <c r="BC43" s="2"/>
      <c r="BD43" s="14" t="s">
        <v>222</v>
      </c>
      <c r="BE43" s="14" t="s">
        <v>222</v>
      </c>
    </row>
    <row r="44" spans="1:57" x14ac:dyDescent="0.25">
      <c r="A44" t="s">
        <v>95</v>
      </c>
      <c r="B44" t="s">
        <v>92</v>
      </c>
      <c r="C44" t="s">
        <v>93</v>
      </c>
      <c r="D44" s="1"/>
      <c r="E44" s="20" t="str">
        <f>HYPERLINK("http://plants.ensembl.org/Brachypodium_distachyon/Gene/Summary?g=Bradi4g14920","Bradi4g14920")</f>
        <v>Bradi4g14920</v>
      </c>
      <c r="F44" s="19" t="s">
        <v>232</v>
      </c>
      <c r="G44" s="20" t="str">
        <f>HYPERLINK("http://plants.ensembl.org/Arabidopsis_thaliana/Gene/Summary?g=AT3G04720","AT3G04720")</f>
        <v>AT3G04720</v>
      </c>
      <c r="H44" s="19" t="s">
        <v>233</v>
      </c>
      <c r="I44" s="1"/>
      <c r="J44" s="7">
        <v>7.5684998505799204</v>
      </c>
      <c r="K44" s="7">
        <v>8.1765875682591123</v>
      </c>
      <c r="L44" s="7">
        <v>1.9799155854175177</v>
      </c>
      <c r="M44" s="7">
        <v>2.6012052351898016</v>
      </c>
      <c r="N44" s="7">
        <v>1.9983760544382494</v>
      </c>
      <c r="O44" s="7">
        <v>2.7801770933696726</v>
      </c>
      <c r="P44" s="7">
        <v>5.8539574009502822</v>
      </c>
      <c r="Q44" s="7">
        <v>6.1052094219857862</v>
      </c>
      <c r="R44" s="7">
        <v>3.0601511709467641</v>
      </c>
      <c r="S44" s="7">
        <v>1.9622034997358666</v>
      </c>
      <c r="T44" s="7">
        <v>0.38508125054108833</v>
      </c>
      <c r="U44" s="7">
        <v>0.666726298757507</v>
      </c>
      <c r="V44" s="7">
        <v>0</v>
      </c>
      <c r="W44" s="7">
        <v>1.0191325512894276</v>
      </c>
      <c r="X44" s="7">
        <v>2.3631710771192438</v>
      </c>
      <c r="Y44" s="7">
        <v>2.4894658665412033</v>
      </c>
      <c r="Z44" s="1"/>
      <c r="AA44">
        <v>1</v>
      </c>
      <c r="AB44">
        <v>0</v>
      </c>
      <c r="AC44" s="1"/>
      <c r="AD44" s="8">
        <v>4.5964999999999998</v>
      </c>
      <c r="AE44" s="8">
        <v>6.0909000000000004</v>
      </c>
      <c r="AF44" s="8">
        <v>2.8155999999999999</v>
      </c>
      <c r="AG44" s="8">
        <v>2.5238999999999998</v>
      </c>
      <c r="AH44" s="8">
        <v>4.1894999999999998</v>
      </c>
      <c r="AI44" s="8">
        <v>2.2614000000000001</v>
      </c>
      <c r="AJ44" s="8">
        <v>3.7269000000000001</v>
      </c>
      <c r="AK44" s="8">
        <v>3.8195000000000001</v>
      </c>
      <c r="AL44" s="1"/>
      <c r="AM44" s="11">
        <v>1.3630000000000001E-15</v>
      </c>
      <c r="AN44" s="11">
        <v>8.3519999999999999E-18</v>
      </c>
      <c r="AO44" s="11">
        <v>1.6070000000000001E-2</v>
      </c>
      <c r="AP44" s="11">
        <v>7.4089999999999998E-3</v>
      </c>
      <c r="AQ44" s="11">
        <v>5.3740000000000005E-4</v>
      </c>
      <c r="AR44" s="11">
        <v>8.9350000000000002E-3</v>
      </c>
      <c r="AS44" s="11">
        <v>9.2840000000000002E-10</v>
      </c>
      <c r="AT44" s="11">
        <v>1.9059999999999999E-10</v>
      </c>
      <c r="AU44" s="2"/>
      <c r="AV44" t="s">
        <v>169</v>
      </c>
      <c r="AW44" t="s">
        <v>145</v>
      </c>
      <c r="AX44" t="s">
        <v>130</v>
      </c>
      <c r="AY44" t="s">
        <v>129</v>
      </c>
      <c r="AZ44" t="s">
        <v>128</v>
      </c>
      <c r="BA44" t="s">
        <v>138</v>
      </c>
      <c r="BB44" t="s">
        <v>139</v>
      </c>
      <c r="BC44" s="2"/>
      <c r="BD44" s="14">
        <v>1</v>
      </c>
      <c r="BE44" s="14" t="s">
        <v>222</v>
      </c>
    </row>
    <row r="45" spans="1:57" x14ac:dyDescent="0.25">
      <c r="A45" t="s">
        <v>101</v>
      </c>
      <c r="B45" t="s">
        <v>92</v>
      </c>
      <c r="C45" t="s">
        <v>93</v>
      </c>
      <c r="D45" s="1"/>
      <c r="E45" s="4" t="s">
        <v>228</v>
      </c>
      <c r="F45" s="19" t="s">
        <v>228</v>
      </c>
      <c r="G45" s="4" t="s">
        <v>228</v>
      </c>
      <c r="H45" s="19" t="s">
        <v>228</v>
      </c>
      <c r="I45" s="1"/>
      <c r="J45" s="7">
        <v>10.385621536004978</v>
      </c>
      <c r="K45" s="7">
        <v>11.381895921275254</v>
      </c>
      <c r="L45" s="7">
        <v>0.32875988602729322</v>
      </c>
      <c r="M45" s="7">
        <v>0</v>
      </c>
      <c r="N45" s="7">
        <v>0</v>
      </c>
      <c r="O45" s="7">
        <v>0</v>
      </c>
      <c r="P45" s="7">
        <v>5.2624168703402896</v>
      </c>
      <c r="Q45" s="7">
        <v>6.5660185096235573</v>
      </c>
      <c r="R45" s="7">
        <v>3.1879313445385411</v>
      </c>
      <c r="S45" s="7">
        <v>2.775113769975222</v>
      </c>
      <c r="T45" s="7">
        <v>0.93947735037630908</v>
      </c>
      <c r="U45" s="7">
        <v>0</v>
      </c>
      <c r="V45" s="7">
        <v>0</v>
      </c>
      <c r="W45" s="7">
        <v>0.59772979679503402</v>
      </c>
      <c r="X45" s="7">
        <v>2.2853528951117217</v>
      </c>
      <c r="Y45" s="7">
        <v>1.6230864782988139</v>
      </c>
      <c r="Z45" s="1"/>
      <c r="AA45">
        <v>6</v>
      </c>
      <c r="AB45">
        <v>0</v>
      </c>
      <c r="AC45" s="1"/>
      <c r="AD45" s="8">
        <v>7.3188000000000004</v>
      </c>
      <c r="AE45" s="8">
        <v>8.3256999999999994</v>
      </c>
      <c r="AF45" s="8">
        <v>-1.3</v>
      </c>
      <c r="AG45" s="8">
        <v>0</v>
      </c>
      <c r="AH45" s="8">
        <v>0</v>
      </c>
      <c r="AI45" s="8">
        <v>-1.7292000000000001</v>
      </c>
      <c r="AJ45" s="8">
        <v>3.2244000000000002</v>
      </c>
      <c r="AK45" s="8">
        <v>5.3943000000000003</v>
      </c>
      <c r="AL45" s="1"/>
      <c r="AM45" s="11">
        <v>8.5069999999999995E-31</v>
      </c>
      <c r="AN45" s="11">
        <v>2.8910000000000001E-33</v>
      </c>
      <c r="AO45" s="11">
        <v>0.33610000000000001</v>
      </c>
      <c r="AP45" s="11">
        <v>1</v>
      </c>
      <c r="AQ45" s="11">
        <v>1</v>
      </c>
      <c r="AR45" s="11">
        <v>0.22589999999999999</v>
      </c>
      <c r="AS45" s="11">
        <v>2.103E-6</v>
      </c>
      <c r="AT45" s="11">
        <v>4.9000000000000003E-13</v>
      </c>
      <c r="AU45" s="2"/>
      <c r="AV45" t="s">
        <v>169</v>
      </c>
      <c r="AW45" t="s">
        <v>145</v>
      </c>
      <c r="AX45" t="s">
        <v>130</v>
      </c>
      <c r="AY45" t="s">
        <v>129</v>
      </c>
      <c r="AZ45" t="s">
        <v>128</v>
      </c>
      <c r="BA45" t="s">
        <v>138</v>
      </c>
      <c r="BB45" t="s">
        <v>139</v>
      </c>
      <c r="BC45" s="2"/>
      <c r="BD45" s="14">
        <v>1</v>
      </c>
      <c r="BE45" s="14" t="s">
        <v>222</v>
      </c>
    </row>
    <row r="46" spans="1:57" x14ac:dyDescent="0.25">
      <c r="A46" t="s">
        <v>100</v>
      </c>
      <c r="B46" t="s">
        <v>92</v>
      </c>
      <c r="C46" t="s">
        <v>93</v>
      </c>
      <c r="D46" s="1"/>
      <c r="E46" s="4" t="s">
        <v>228</v>
      </c>
      <c r="F46" s="19" t="s">
        <v>228</v>
      </c>
      <c r="G46" s="4" t="s">
        <v>228</v>
      </c>
      <c r="H46" s="19" t="s">
        <v>228</v>
      </c>
      <c r="I46" s="1"/>
      <c r="J46" s="7">
        <v>10.147079097109936</v>
      </c>
      <c r="K46" s="7">
        <v>9.9473877258623187</v>
      </c>
      <c r="L46" s="7">
        <v>0.32875988602729322</v>
      </c>
      <c r="M46" s="7">
        <v>0</v>
      </c>
      <c r="N46" s="7">
        <v>0</v>
      </c>
      <c r="O46" s="7">
        <v>0.23576789988394561</v>
      </c>
      <c r="P46" s="7">
        <v>8.5425703161035802</v>
      </c>
      <c r="Q46" s="7">
        <v>8.712245426756537</v>
      </c>
      <c r="R46" s="7">
        <v>3.8134425990510734</v>
      </c>
      <c r="S46" s="7">
        <v>3.7309116243181002</v>
      </c>
      <c r="T46" s="7">
        <v>0</v>
      </c>
      <c r="U46" s="7">
        <v>0</v>
      </c>
      <c r="V46" s="7">
        <v>0.26767561635783277</v>
      </c>
      <c r="W46" s="7">
        <v>0.59772979679503402</v>
      </c>
      <c r="X46" s="7">
        <v>3.6409756202224357</v>
      </c>
      <c r="Y46" s="7">
        <v>2.8021518487489914</v>
      </c>
      <c r="Z46" s="1"/>
      <c r="AA46">
        <v>16</v>
      </c>
      <c r="AB46">
        <v>0</v>
      </c>
      <c r="AC46" s="1"/>
      <c r="AD46" s="8">
        <v>6.4250999999999996</v>
      </c>
      <c r="AE46" s="8">
        <v>6.4203999999999999</v>
      </c>
      <c r="AF46" s="8">
        <v>0.72970000000000002</v>
      </c>
      <c r="AG46" s="8">
        <v>0</v>
      </c>
      <c r="AH46" s="8">
        <v>-0.1681</v>
      </c>
      <c r="AI46" s="8">
        <v>-0.92130000000000001</v>
      </c>
      <c r="AJ46" s="8">
        <v>4.9748999999999999</v>
      </c>
      <c r="AK46" s="8">
        <v>6.0609000000000002</v>
      </c>
      <c r="AL46" s="1"/>
      <c r="AM46" s="11">
        <v>2.3799999999999999E-31</v>
      </c>
      <c r="AN46" s="11">
        <v>5.5209999999999998E-26</v>
      </c>
      <c r="AO46" s="11">
        <v>0.62739999999999996</v>
      </c>
      <c r="AP46" s="11">
        <v>1</v>
      </c>
      <c r="AQ46" s="11">
        <v>0.90920000000000001</v>
      </c>
      <c r="AR46" s="11">
        <v>0.50070000000000003</v>
      </c>
      <c r="AS46" s="11">
        <v>1.042E-19</v>
      </c>
      <c r="AT46" s="11">
        <v>2.3830000000000001E-25</v>
      </c>
      <c r="AU46" s="2"/>
      <c r="AV46" t="s">
        <v>214</v>
      </c>
      <c r="AW46" t="s">
        <v>183</v>
      </c>
      <c r="AX46" t="s">
        <v>130</v>
      </c>
      <c r="AY46" t="s">
        <v>129</v>
      </c>
      <c r="AZ46" t="s">
        <v>128</v>
      </c>
      <c r="BA46" t="s">
        <v>158</v>
      </c>
      <c r="BB46" t="s">
        <v>139</v>
      </c>
      <c r="BC46" s="2"/>
      <c r="BD46" s="14" t="s">
        <v>222</v>
      </c>
      <c r="BE46" s="14" t="s">
        <v>222</v>
      </c>
    </row>
    <row r="47" spans="1:57" x14ac:dyDescent="0.25">
      <c r="A47" t="s">
        <v>91</v>
      </c>
      <c r="B47" t="s">
        <v>92</v>
      </c>
      <c r="C47" t="s">
        <v>93</v>
      </c>
      <c r="D47" s="1"/>
      <c r="E47" s="4" t="s">
        <v>228</v>
      </c>
      <c r="F47" s="19" t="s">
        <v>228</v>
      </c>
      <c r="G47" s="4" t="s">
        <v>228</v>
      </c>
      <c r="H47" s="19" t="s">
        <v>228</v>
      </c>
      <c r="I47" s="1"/>
      <c r="J47" s="7">
        <v>10.792692322168117</v>
      </c>
      <c r="K47" s="7">
        <v>10.313082181644841</v>
      </c>
      <c r="L47" s="7">
        <v>9.7342101219617696</v>
      </c>
      <c r="M47" s="7">
        <v>9.3987892162634381</v>
      </c>
      <c r="N47" s="7">
        <v>9.7815538631678862</v>
      </c>
      <c r="O47" s="7">
        <v>9.2425519351392325</v>
      </c>
      <c r="P47" s="7">
        <v>8.7418332316409302</v>
      </c>
      <c r="Q47" s="7">
        <v>8.7435416714124301</v>
      </c>
      <c r="R47" s="7">
        <v>6.129886074812557</v>
      </c>
      <c r="S47" s="7">
        <v>3.7933791796943894</v>
      </c>
      <c r="T47" s="7">
        <v>6.3123039463835493</v>
      </c>
      <c r="U47" s="7">
        <v>4.2276743398964918</v>
      </c>
      <c r="V47" s="7">
        <v>1.7169762662441796</v>
      </c>
      <c r="W47" s="7">
        <v>3.3274861775335007</v>
      </c>
      <c r="X47" s="7">
        <v>5.0878757889605843</v>
      </c>
      <c r="Y47" s="7">
        <v>3.6840556799402653</v>
      </c>
      <c r="Z47" s="1"/>
      <c r="AA47">
        <v>1</v>
      </c>
      <c r="AB47">
        <v>1247</v>
      </c>
      <c r="AC47" s="1"/>
      <c r="AD47" s="8">
        <v>4.6486999999999998</v>
      </c>
      <c r="AE47" s="8">
        <v>6.3791000000000002</v>
      </c>
      <c r="AF47" s="8">
        <v>3.4039999999999999</v>
      </c>
      <c r="AG47" s="8">
        <v>5.1715999999999998</v>
      </c>
      <c r="AH47" s="8">
        <v>8.3234999999999992</v>
      </c>
      <c r="AI47" s="8">
        <v>5.9598000000000004</v>
      </c>
      <c r="AJ47" s="8">
        <v>3.6568999999999998</v>
      </c>
      <c r="AK47" s="8">
        <v>5.1018999999999997</v>
      </c>
      <c r="AL47" s="1"/>
      <c r="AM47" s="11">
        <v>2.3190000000000001E-22</v>
      </c>
      <c r="AN47" s="11">
        <v>1.34E-30</v>
      </c>
      <c r="AO47" s="11">
        <v>7.8130000000000001E-13</v>
      </c>
      <c r="AP47" s="11">
        <v>5.9729999999999996E-25</v>
      </c>
      <c r="AQ47" s="11">
        <v>2.9980000000000001E-45</v>
      </c>
      <c r="AR47" s="11">
        <v>2.7870000000000001E-29</v>
      </c>
      <c r="AS47" s="11">
        <v>4.4560000000000001E-14</v>
      </c>
      <c r="AT47" s="11">
        <v>1.8469999999999999E-23</v>
      </c>
      <c r="AU47" s="2"/>
      <c r="AV47" t="s">
        <v>144</v>
      </c>
      <c r="AW47" t="s">
        <v>199</v>
      </c>
      <c r="AX47" t="s">
        <v>130</v>
      </c>
      <c r="AY47" t="s">
        <v>129</v>
      </c>
      <c r="AZ47" t="s">
        <v>128</v>
      </c>
      <c r="BA47" t="s">
        <v>138</v>
      </c>
      <c r="BB47" t="s">
        <v>139</v>
      </c>
      <c r="BC47" s="2"/>
      <c r="BD47" s="14" t="s">
        <v>222</v>
      </c>
      <c r="BE47" s="14" t="s">
        <v>222</v>
      </c>
    </row>
    <row r="48" spans="1:57" x14ac:dyDescent="0.25">
      <c r="A48" t="s">
        <v>99</v>
      </c>
      <c r="B48" t="s">
        <v>92</v>
      </c>
      <c r="C48" t="s">
        <v>93</v>
      </c>
      <c r="D48" s="1"/>
      <c r="E48" s="20" t="str">
        <f>HYPERLINK("http://plants.ensembl.org/Brachypodium_distachyon/Gene/Summary?g=Bradi4g14920","Bradi4g14920")</f>
        <v>Bradi4g14920</v>
      </c>
      <c r="F48" s="19" t="s">
        <v>232</v>
      </c>
      <c r="G48" s="4" t="s">
        <v>228</v>
      </c>
      <c r="H48" s="19" t="s">
        <v>228</v>
      </c>
      <c r="I48" s="1"/>
      <c r="J48" s="7">
        <v>11.922799514978019</v>
      </c>
      <c r="K48" s="7">
        <v>13.153165134268715</v>
      </c>
      <c r="L48" s="7">
        <v>10.376148258000512</v>
      </c>
      <c r="M48" s="7">
        <v>10.356000970416202</v>
      </c>
      <c r="N48" s="7">
        <v>12.720840376372943</v>
      </c>
      <c r="O48" s="7">
        <v>12.49615430843911</v>
      </c>
      <c r="P48" s="7">
        <v>10.117572111947782</v>
      </c>
      <c r="Q48" s="7">
        <v>10.327074997409138</v>
      </c>
      <c r="R48" s="7">
        <v>7.6539394527603672</v>
      </c>
      <c r="S48" s="7">
        <v>6.4665172770245611</v>
      </c>
      <c r="T48" s="7">
        <v>7.0034234627366772</v>
      </c>
      <c r="U48" s="7">
        <v>5.7532167491789554</v>
      </c>
      <c r="V48" s="7">
        <v>6.4256221090318162</v>
      </c>
      <c r="W48" s="7">
        <v>6.192883910613074</v>
      </c>
      <c r="X48" s="7">
        <v>6.3147901648834122</v>
      </c>
      <c r="Y48" s="7">
        <v>5.4287085550998722</v>
      </c>
      <c r="Z48" s="1"/>
      <c r="AA48">
        <v>1</v>
      </c>
      <c r="AB48">
        <v>1006</v>
      </c>
      <c r="AC48" s="1"/>
      <c r="AD48" s="8">
        <v>4.2401</v>
      </c>
      <c r="AE48" s="8">
        <v>6.6045999999999996</v>
      </c>
      <c r="AF48" s="8">
        <v>3.3489</v>
      </c>
      <c r="AG48" s="8">
        <v>4.5852000000000004</v>
      </c>
      <c r="AH48" s="8">
        <v>6.2487000000000004</v>
      </c>
      <c r="AI48" s="8">
        <v>6.2572000000000001</v>
      </c>
      <c r="AJ48" s="8">
        <v>3.7805</v>
      </c>
      <c r="AK48" s="8">
        <v>4.8765999999999998</v>
      </c>
      <c r="AL48" s="1"/>
      <c r="AM48" s="11">
        <v>1.5199999999999999E-20</v>
      </c>
      <c r="AN48" s="11">
        <v>5.8039999999999998E-44</v>
      </c>
      <c r="AO48" s="11">
        <v>2.4530000000000003E-13</v>
      </c>
      <c r="AP48" s="11">
        <v>6.2459999999999999E-23</v>
      </c>
      <c r="AQ48" s="11">
        <v>1.5789999999999999E-42</v>
      </c>
      <c r="AR48" s="11">
        <v>7.0420000000000003E-42</v>
      </c>
      <c r="AS48" s="11">
        <v>2.0400000000000001E-16</v>
      </c>
      <c r="AT48" s="11">
        <v>1.216E-25</v>
      </c>
      <c r="AU48" s="2"/>
      <c r="AV48" t="s">
        <v>144</v>
      </c>
      <c r="AW48" t="s">
        <v>191</v>
      </c>
      <c r="AX48" t="s">
        <v>193</v>
      </c>
      <c r="AY48" t="s">
        <v>142</v>
      </c>
      <c r="AZ48" t="s">
        <v>204</v>
      </c>
      <c r="BA48" t="s">
        <v>162</v>
      </c>
      <c r="BB48" t="s">
        <v>139</v>
      </c>
      <c r="BC48" s="2"/>
      <c r="BD48" s="14" t="s">
        <v>222</v>
      </c>
      <c r="BE48" s="14" t="s">
        <v>222</v>
      </c>
    </row>
    <row r="49" spans="1:57" x14ac:dyDescent="0.25">
      <c r="A49" t="s">
        <v>94</v>
      </c>
      <c r="B49" t="s">
        <v>92</v>
      </c>
      <c r="C49" t="s">
        <v>93</v>
      </c>
      <c r="D49" s="1"/>
      <c r="E49" s="4" t="s">
        <v>228</v>
      </c>
      <c r="F49" s="19" t="s">
        <v>228</v>
      </c>
      <c r="G49" s="4" t="s">
        <v>228</v>
      </c>
      <c r="H49" s="19" t="s">
        <v>228</v>
      </c>
      <c r="I49" s="1"/>
      <c r="J49" s="7">
        <v>11.101557219956216</v>
      </c>
      <c r="K49" s="7">
        <v>10.8308556776876</v>
      </c>
      <c r="L49" s="7">
        <v>9.5337395085260788</v>
      </c>
      <c r="M49" s="7">
        <v>9.4285605447330774</v>
      </c>
      <c r="N49" s="7">
        <v>9.9494503550700948</v>
      </c>
      <c r="O49" s="7">
        <v>9.4655773559183114</v>
      </c>
      <c r="P49" s="7">
        <v>8.8095044812380383</v>
      </c>
      <c r="Q49" s="7">
        <v>8.9464091143427016</v>
      </c>
      <c r="R49" s="7">
        <v>6.1614503747314338</v>
      </c>
      <c r="S49" s="7">
        <v>3.9740581264796528</v>
      </c>
      <c r="T49" s="7">
        <v>6.1865712063473088</v>
      </c>
      <c r="U49" s="7">
        <v>4.1749336697175501</v>
      </c>
      <c r="V49" s="7">
        <v>3.2156216538069335</v>
      </c>
      <c r="W49" s="7">
        <v>4.2208148995960038</v>
      </c>
      <c r="X49" s="7">
        <v>5.014402905889102</v>
      </c>
      <c r="Y49" s="7">
        <v>4.5475197493782513</v>
      </c>
      <c r="Z49" s="1"/>
      <c r="AA49">
        <v>1</v>
      </c>
      <c r="AB49">
        <v>1233</v>
      </c>
      <c r="AC49" s="1"/>
      <c r="AD49" s="8">
        <v>4.9218000000000002</v>
      </c>
      <c r="AE49" s="8">
        <v>6.6818999999999997</v>
      </c>
      <c r="AF49" s="8">
        <v>3.3309000000000002</v>
      </c>
      <c r="AG49" s="8">
        <v>5.2723000000000004</v>
      </c>
      <c r="AH49" s="8">
        <v>6.7746000000000004</v>
      </c>
      <c r="AI49" s="8">
        <v>5.2477</v>
      </c>
      <c r="AJ49" s="8">
        <v>3.7955000000000001</v>
      </c>
      <c r="AK49" s="8">
        <v>4.4028999999999998</v>
      </c>
      <c r="AL49" s="1"/>
      <c r="AM49" s="11">
        <v>1.569E-24</v>
      </c>
      <c r="AN49" s="11">
        <v>4.4240000000000003E-34</v>
      </c>
      <c r="AO49" s="11">
        <v>3.863E-12</v>
      </c>
      <c r="AP49" s="11">
        <v>2.274E-25</v>
      </c>
      <c r="AQ49" s="11">
        <v>8.4639999999999995E-40</v>
      </c>
      <c r="AR49" s="11">
        <v>3.075E-25</v>
      </c>
      <c r="AS49" s="11">
        <v>8.5359999999999999E-15</v>
      </c>
      <c r="AT49" s="11">
        <v>6.4879999999999997E-19</v>
      </c>
      <c r="AU49" s="2"/>
      <c r="AV49" t="s">
        <v>144</v>
      </c>
      <c r="AW49" t="s">
        <v>152</v>
      </c>
      <c r="AX49" t="s">
        <v>130</v>
      </c>
      <c r="AY49" t="s">
        <v>129</v>
      </c>
      <c r="AZ49" t="s">
        <v>128</v>
      </c>
      <c r="BA49" t="s">
        <v>138</v>
      </c>
      <c r="BB49" t="s">
        <v>139</v>
      </c>
      <c r="BC49" s="2"/>
      <c r="BD49" s="14" t="s">
        <v>222</v>
      </c>
      <c r="BE49" s="14" t="s">
        <v>222</v>
      </c>
    </row>
    <row r="50" spans="1:57" x14ac:dyDescent="0.25">
      <c r="A50" t="s">
        <v>98</v>
      </c>
      <c r="B50" t="s">
        <v>92</v>
      </c>
      <c r="C50" t="s">
        <v>93</v>
      </c>
      <c r="D50" s="1"/>
      <c r="E50" s="4" t="s">
        <v>228</v>
      </c>
      <c r="F50" s="19" t="s">
        <v>228</v>
      </c>
      <c r="G50" s="4" t="s">
        <v>228</v>
      </c>
      <c r="H50" s="19" t="s">
        <v>228</v>
      </c>
      <c r="I50" s="1"/>
      <c r="J50" s="7">
        <v>12.328031255014601</v>
      </c>
      <c r="K50" s="7">
        <v>12.614262045383951</v>
      </c>
      <c r="L50" s="7">
        <v>10.984711928854832</v>
      </c>
      <c r="M50" s="7">
        <v>10.496331317367845</v>
      </c>
      <c r="N50" s="7">
        <v>11.338766740123139</v>
      </c>
      <c r="O50" s="7">
        <v>11.083369669476861</v>
      </c>
      <c r="P50" s="7">
        <v>10.349653291830647</v>
      </c>
      <c r="Q50" s="7">
        <v>10.659199723602699</v>
      </c>
      <c r="R50" s="7">
        <v>7.5028686581075146</v>
      </c>
      <c r="S50" s="7">
        <v>5.6885104953935519</v>
      </c>
      <c r="T50" s="7">
        <v>6.7928310643627432</v>
      </c>
      <c r="U50" s="7">
        <v>4.8037298940507256</v>
      </c>
      <c r="V50" s="7">
        <v>5.5952152040518293</v>
      </c>
      <c r="W50" s="7">
        <v>4.2423687698911046</v>
      </c>
      <c r="X50" s="7">
        <v>6.7963875014328963</v>
      </c>
      <c r="Y50" s="7">
        <v>4.899729910824516</v>
      </c>
      <c r="Z50" s="1"/>
      <c r="AA50">
        <v>1</v>
      </c>
      <c r="AB50">
        <v>1159</v>
      </c>
      <c r="AC50" s="1"/>
      <c r="AD50" s="8">
        <v>4.8003999999999998</v>
      </c>
      <c r="AE50" s="8">
        <v>6.7942999999999998</v>
      </c>
      <c r="AF50" s="8">
        <v>4.1666999999999996</v>
      </c>
      <c r="AG50" s="8">
        <v>5.6763000000000003</v>
      </c>
      <c r="AH50" s="8">
        <v>5.7244999999999999</v>
      </c>
      <c r="AI50" s="8">
        <v>6.8422000000000001</v>
      </c>
      <c r="AJ50" s="8">
        <v>3.5343</v>
      </c>
      <c r="AK50" s="8">
        <v>5.75</v>
      </c>
      <c r="AL50" s="1"/>
      <c r="AM50" s="11">
        <v>1.4039999999999999E-29</v>
      </c>
      <c r="AN50" s="11">
        <v>2.714E-50</v>
      </c>
      <c r="AO50" s="11">
        <v>1.5350000000000001E-22</v>
      </c>
      <c r="AP50" s="11">
        <v>3.7699999999999998E-37</v>
      </c>
      <c r="AQ50" s="11">
        <v>1.766E-40</v>
      </c>
      <c r="AR50" s="11">
        <v>1.5750000000000001E-50</v>
      </c>
      <c r="AS50" s="11">
        <v>1.147E-16</v>
      </c>
      <c r="AT50" s="11">
        <v>7.8069999999999998E-39</v>
      </c>
      <c r="AU50" s="2"/>
      <c r="AV50" t="s">
        <v>144</v>
      </c>
      <c r="AW50" t="s">
        <v>152</v>
      </c>
      <c r="AX50" t="s">
        <v>177</v>
      </c>
      <c r="AY50" t="s">
        <v>129</v>
      </c>
      <c r="AZ50" t="s">
        <v>218</v>
      </c>
      <c r="BA50" t="s">
        <v>138</v>
      </c>
      <c r="BB50" t="s">
        <v>180</v>
      </c>
      <c r="BC50" s="2"/>
      <c r="BD50" s="14" t="s">
        <v>222</v>
      </c>
      <c r="BE50" s="14" t="s">
        <v>222</v>
      </c>
    </row>
    <row r="51" spans="1:57" x14ac:dyDescent="0.25">
      <c r="A51" t="s">
        <v>97</v>
      </c>
      <c r="B51" t="s">
        <v>92</v>
      </c>
      <c r="C51" t="s">
        <v>93</v>
      </c>
      <c r="D51" s="1"/>
      <c r="E51" s="4" t="s">
        <v>228</v>
      </c>
      <c r="F51" s="19" t="s">
        <v>228</v>
      </c>
      <c r="G51" s="4" t="s">
        <v>228</v>
      </c>
      <c r="H51" s="19" t="s">
        <v>228</v>
      </c>
      <c r="I51" s="1"/>
      <c r="J51" s="7">
        <v>13.474333114516922</v>
      </c>
      <c r="K51" s="7">
        <v>14.509346997387446</v>
      </c>
      <c r="L51" s="7">
        <v>12.043120941775092</v>
      </c>
      <c r="M51" s="7">
        <v>11.946096803169095</v>
      </c>
      <c r="N51" s="7">
        <v>12.74476823794256</v>
      </c>
      <c r="O51" s="7">
        <v>12.46397807310831</v>
      </c>
      <c r="P51" s="7">
        <v>11.504849767446457</v>
      </c>
      <c r="Q51" s="7">
        <v>11.468390277518219</v>
      </c>
      <c r="R51" s="7">
        <v>8.3345933023753247</v>
      </c>
      <c r="S51" s="7">
        <v>6.84590481841271</v>
      </c>
      <c r="T51" s="7">
        <v>7.8352463889490949</v>
      </c>
      <c r="U51" s="7">
        <v>5.9517696121661992</v>
      </c>
      <c r="V51" s="7">
        <v>5.8677259985149224</v>
      </c>
      <c r="W51" s="7">
        <v>5.4902887945975802</v>
      </c>
      <c r="X51" s="7">
        <v>6.8648939029209561</v>
      </c>
      <c r="Y51" s="7">
        <v>5.4092211973245297</v>
      </c>
      <c r="Z51" s="1"/>
      <c r="AA51">
        <v>1</v>
      </c>
      <c r="AB51">
        <v>1118</v>
      </c>
      <c r="AC51" s="1"/>
      <c r="AD51" s="8">
        <v>5.0930999999999997</v>
      </c>
      <c r="AE51" s="8">
        <v>7.6239999999999997</v>
      </c>
      <c r="AF51" s="8">
        <v>4.1684999999999999</v>
      </c>
      <c r="AG51" s="8">
        <v>5.9512</v>
      </c>
      <c r="AH51" s="8">
        <v>6.8251999999999997</v>
      </c>
      <c r="AI51" s="8">
        <v>6.9203999999999999</v>
      </c>
      <c r="AJ51" s="8">
        <v>4.6013000000000002</v>
      </c>
      <c r="AK51" s="8">
        <v>6.0209999999999999</v>
      </c>
      <c r="AL51" s="1"/>
      <c r="AM51" s="11">
        <v>2.44E-27</v>
      </c>
      <c r="AN51" s="11">
        <v>1.814E-55</v>
      </c>
      <c r="AO51" s="11">
        <v>8.1439999999999998E-19</v>
      </c>
      <c r="AP51" s="11">
        <v>1.5400000000000001E-35</v>
      </c>
      <c r="AQ51" s="11">
        <v>6.945E-47</v>
      </c>
      <c r="AR51" s="11">
        <v>9.402000000000001E-47</v>
      </c>
      <c r="AS51" s="11">
        <v>2.2000000000000001E-22</v>
      </c>
      <c r="AT51" s="11">
        <v>5.534E-36</v>
      </c>
      <c r="AU51" s="2"/>
      <c r="AV51" t="s">
        <v>144</v>
      </c>
      <c r="AW51" t="s">
        <v>152</v>
      </c>
      <c r="AX51" t="s">
        <v>160</v>
      </c>
      <c r="AY51" t="s">
        <v>129</v>
      </c>
      <c r="AZ51" t="s">
        <v>218</v>
      </c>
      <c r="BA51" t="s">
        <v>149</v>
      </c>
      <c r="BB51" t="s">
        <v>178</v>
      </c>
      <c r="BC51" s="2"/>
      <c r="BD51" s="14" t="s">
        <v>222</v>
      </c>
      <c r="BE51" s="14" t="s">
        <v>222</v>
      </c>
    </row>
    <row r="52" spans="1:57" x14ac:dyDescent="0.25">
      <c r="A52" t="s">
        <v>102</v>
      </c>
      <c r="B52" t="s">
        <v>103</v>
      </c>
      <c r="C52" t="s">
        <v>104</v>
      </c>
      <c r="D52" s="1"/>
      <c r="E52" s="20" t="str">
        <f>HYPERLINK("http://plants.ensembl.org/Brachypodium_distachyon/Gene/Summary?g=Bradi1g68340","Bradi1g68340")</f>
        <v>Bradi1g68340</v>
      </c>
      <c r="F52" s="19" t="s">
        <v>237</v>
      </c>
      <c r="G52" s="20" t="str">
        <f>HYPERLINK("http://plants.ensembl.org/Arabidopsis_thaliana/Gene/Summary?g=AT1G20030","AT1G20030")</f>
        <v>AT1G20030</v>
      </c>
      <c r="H52" s="19" t="s">
        <v>236</v>
      </c>
      <c r="I52" s="1"/>
      <c r="J52" s="7">
        <v>4.5847300477942463</v>
      </c>
      <c r="K52" s="7">
        <v>7.9423410978312408</v>
      </c>
      <c r="L52" s="7">
        <v>5.1817519089761479</v>
      </c>
      <c r="M52" s="7">
        <v>5.3904728003554929</v>
      </c>
      <c r="N52" s="7">
        <v>5.2897828340630095</v>
      </c>
      <c r="O52" s="7">
        <v>5.2302491345934161</v>
      </c>
      <c r="P52" s="7">
        <v>6.5766687581091121</v>
      </c>
      <c r="Q52" s="7">
        <v>5.1737750613705948</v>
      </c>
      <c r="R52" s="7">
        <v>4.7614944986207561</v>
      </c>
      <c r="S52" s="7">
        <v>5.1512066863405552</v>
      </c>
      <c r="T52" s="7">
        <v>5.6632677570855918</v>
      </c>
      <c r="U52" s="7">
        <v>4.9819561340328606</v>
      </c>
      <c r="V52" s="7">
        <v>5.2534964376891606</v>
      </c>
      <c r="W52" s="7">
        <v>5.2757657035956509</v>
      </c>
      <c r="X52" s="7">
        <v>5.0965233094067228</v>
      </c>
      <c r="Y52" s="7">
        <v>5.2850963844221202</v>
      </c>
      <c r="Z52" s="1"/>
      <c r="AA52">
        <v>13</v>
      </c>
      <c r="AB52">
        <v>0</v>
      </c>
      <c r="AC52" s="1"/>
      <c r="AD52" s="8">
        <v>-6.83E-2</v>
      </c>
      <c r="AE52" s="8">
        <v>2.7530999999999999</v>
      </c>
      <c r="AF52" s="8">
        <v>-0.48449999999999999</v>
      </c>
      <c r="AG52" s="8">
        <v>0.3972</v>
      </c>
      <c r="AH52" s="8">
        <v>3.44E-2</v>
      </c>
      <c r="AI52" s="8">
        <v>-3.3300000000000003E-2</v>
      </c>
      <c r="AJ52" s="8">
        <v>1.4837</v>
      </c>
      <c r="AK52" s="8">
        <v>-0.1125</v>
      </c>
      <c r="AL52" s="1"/>
      <c r="AM52" s="11">
        <v>0.90859999999999996</v>
      </c>
      <c r="AN52" s="11">
        <v>1.854E-6</v>
      </c>
      <c r="AO52" s="11">
        <v>0.37430000000000002</v>
      </c>
      <c r="AP52" s="11">
        <v>0.47249999999999998</v>
      </c>
      <c r="AQ52" s="11">
        <v>0.94979999999999998</v>
      </c>
      <c r="AR52" s="11">
        <v>0.95169999999999999</v>
      </c>
      <c r="AS52" s="11">
        <v>6.1149999999999998E-3</v>
      </c>
      <c r="AT52" s="11">
        <v>0.83830000000000005</v>
      </c>
      <c r="AU52" s="2"/>
      <c r="AV52" t="s">
        <v>140</v>
      </c>
      <c r="AW52" t="s">
        <v>141</v>
      </c>
      <c r="AX52" t="s">
        <v>130</v>
      </c>
      <c r="AY52" t="s">
        <v>142</v>
      </c>
      <c r="AZ52" t="s">
        <v>128</v>
      </c>
      <c r="BA52" t="s">
        <v>138</v>
      </c>
      <c r="BB52" t="s">
        <v>139</v>
      </c>
      <c r="BC52" s="2"/>
      <c r="BD52" s="14">
        <v>1</v>
      </c>
      <c r="BE52" s="14" t="s">
        <v>222</v>
      </c>
    </row>
    <row r="53" spans="1:57" x14ac:dyDescent="0.25">
      <c r="A53" t="s">
        <v>105</v>
      </c>
      <c r="B53" t="s">
        <v>106</v>
      </c>
      <c r="C53" t="s">
        <v>104</v>
      </c>
      <c r="D53" s="1"/>
      <c r="E53" s="4" t="s">
        <v>228</v>
      </c>
      <c r="F53" s="19" t="s">
        <v>228</v>
      </c>
      <c r="G53" s="20" t="str">
        <f>HYPERLINK("http://plants.ensembl.org/Arabidopsis_thaliana/Gene/Summary?g=AT1G75800","AT1G75800")</f>
        <v>AT1G75800</v>
      </c>
      <c r="H53" s="19" t="s">
        <v>236</v>
      </c>
      <c r="I53" s="1"/>
      <c r="J53" s="7">
        <v>5.0296516512637597</v>
      </c>
      <c r="K53" s="7">
        <v>7.5790161779021599</v>
      </c>
      <c r="L53" s="7">
        <v>5.2341129525860355</v>
      </c>
      <c r="M53" s="7">
        <v>5.5416862246891911</v>
      </c>
      <c r="N53" s="7">
        <v>5.3534279839220851</v>
      </c>
      <c r="O53" s="7">
        <v>5.49276544598351</v>
      </c>
      <c r="P53" s="7">
        <v>6.5643314194476252</v>
      </c>
      <c r="Q53" s="7">
        <v>5.1393507936163605</v>
      </c>
      <c r="R53" s="7">
        <v>5.4579510037637462</v>
      </c>
      <c r="S53" s="7">
        <v>5.6301773140858105</v>
      </c>
      <c r="T53" s="7">
        <v>6.0010080314763128</v>
      </c>
      <c r="U53" s="7">
        <v>5.3958785418073756</v>
      </c>
      <c r="V53" s="7">
        <v>5.7033249955473453</v>
      </c>
      <c r="W53" s="7">
        <v>5.6341711622585162</v>
      </c>
      <c r="X53" s="7">
        <v>5.5487982806829361</v>
      </c>
      <c r="Y53" s="7">
        <v>5.5186138178489896</v>
      </c>
      <c r="Z53" s="1"/>
      <c r="AA53">
        <v>13</v>
      </c>
      <c r="AB53">
        <v>0</v>
      </c>
      <c r="AC53" s="1"/>
      <c r="AD53" s="8">
        <v>-0.45710000000000001</v>
      </c>
      <c r="AE53" s="8">
        <v>2.0339</v>
      </c>
      <c r="AF53" s="8">
        <v>-0.7742</v>
      </c>
      <c r="AG53" s="8">
        <v>0.1173</v>
      </c>
      <c r="AH53" s="8">
        <v>-0.35630000000000001</v>
      </c>
      <c r="AI53" s="8">
        <v>-0.123</v>
      </c>
      <c r="AJ53" s="8">
        <v>1.0214000000000001</v>
      </c>
      <c r="AK53" s="8">
        <v>-0.38690000000000002</v>
      </c>
      <c r="AL53" s="1"/>
      <c r="AM53" s="11">
        <v>0.28289999999999998</v>
      </c>
      <c r="AN53" s="11">
        <v>8.4870000000000002E-7</v>
      </c>
      <c r="AO53" s="11">
        <v>4.1459999999999997E-2</v>
      </c>
      <c r="AP53" s="11">
        <v>0.76100000000000001</v>
      </c>
      <c r="AQ53" s="11">
        <v>0.34820000000000001</v>
      </c>
      <c r="AR53" s="11">
        <v>0.74770000000000003</v>
      </c>
      <c r="AS53" s="11">
        <v>5.9690000000000003E-3</v>
      </c>
      <c r="AT53" s="11">
        <v>0.3211</v>
      </c>
      <c r="AU53" s="2"/>
      <c r="AV53" t="s">
        <v>140</v>
      </c>
      <c r="AW53" t="s">
        <v>141</v>
      </c>
      <c r="AX53" t="s">
        <v>130</v>
      </c>
      <c r="AY53" t="s">
        <v>142</v>
      </c>
      <c r="AZ53" t="s">
        <v>128</v>
      </c>
      <c r="BA53" t="s">
        <v>138</v>
      </c>
      <c r="BB53" t="s">
        <v>139</v>
      </c>
      <c r="BC53" s="2"/>
      <c r="BD53" s="14">
        <v>1</v>
      </c>
      <c r="BE53" s="14" t="s">
        <v>222</v>
      </c>
    </row>
    <row r="54" spans="1:57" x14ac:dyDescent="0.25">
      <c r="A54" t="s">
        <v>133</v>
      </c>
      <c r="B54" t="s">
        <v>134</v>
      </c>
      <c r="C54" t="s">
        <v>135</v>
      </c>
      <c r="D54" s="1"/>
      <c r="E54" s="4" t="s">
        <v>228</v>
      </c>
      <c r="F54" s="19" t="s">
        <v>228</v>
      </c>
      <c r="G54" s="4" t="s">
        <v>228</v>
      </c>
      <c r="H54" s="19" t="s">
        <v>228</v>
      </c>
      <c r="I54" s="1"/>
      <c r="J54" s="7">
        <v>9.2997210380649467</v>
      </c>
      <c r="K54" s="7">
        <v>9.9931819739009473</v>
      </c>
      <c r="L54" s="7">
        <v>8.735545982831928</v>
      </c>
      <c r="M54" s="7">
        <v>8.8685841946639457</v>
      </c>
      <c r="N54" s="7">
        <v>9.0626698661335201</v>
      </c>
      <c r="O54" s="7">
        <v>8.4230504812700087</v>
      </c>
      <c r="P54" s="7">
        <v>9.1712816488670494</v>
      </c>
      <c r="Q54" s="7">
        <v>8.8842052247939129</v>
      </c>
      <c r="R54" s="7">
        <v>8.9620925175609116</v>
      </c>
      <c r="S54" s="7">
        <v>8.6234135591664138</v>
      </c>
      <c r="T54" s="7">
        <v>8.7560641099938952</v>
      </c>
      <c r="U54" s="7">
        <v>8.6444701662983956</v>
      </c>
      <c r="V54" s="7">
        <v>8.4703173585365885</v>
      </c>
      <c r="W54" s="7">
        <v>8.4206610660924959</v>
      </c>
      <c r="X54" s="7">
        <v>9.0143888639631875</v>
      </c>
      <c r="Y54" s="7">
        <v>8.877054429392313</v>
      </c>
      <c r="Z54" s="1"/>
      <c r="AA54">
        <v>6</v>
      </c>
      <c r="AB54">
        <v>0</v>
      </c>
      <c r="AC54" s="1"/>
      <c r="AD54" s="8">
        <v>0.3468</v>
      </c>
      <c r="AE54" s="8">
        <v>1.4393</v>
      </c>
      <c r="AF54" s="8">
        <v>-1.9599999999999999E-2</v>
      </c>
      <c r="AG54" s="8">
        <v>0.2329</v>
      </c>
      <c r="AH54" s="8">
        <v>0.59430000000000005</v>
      </c>
      <c r="AI54" s="8">
        <v>-1.5E-3</v>
      </c>
      <c r="AJ54" s="8">
        <v>0.15709999999999999</v>
      </c>
      <c r="AK54" s="8">
        <v>7.3000000000000001E-3</v>
      </c>
      <c r="AL54" s="1"/>
      <c r="AM54" s="11">
        <v>7.3340000000000002E-2</v>
      </c>
      <c r="AN54" s="11">
        <v>1.721E-12</v>
      </c>
      <c r="AO54" s="11">
        <v>0.91790000000000005</v>
      </c>
      <c r="AP54" s="11">
        <v>0.22309999999999999</v>
      </c>
      <c r="AQ54" s="11">
        <v>1.7179999999999999E-3</v>
      </c>
      <c r="AR54" s="11">
        <v>0.99380000000000002</v>
      </c>
      <c r="AS54" s="11">
        <v>0.40439999999999998</v>
      </c>
      <c r="AT54" s="11">
        <v>0.96940000000000004</v>
      </c>
      <c r="AU54" s="2"/>
      <c r="AV54" t="s">
        <v>140</v>
      </c>
      <c r="AW54" t="s">
        <v>141</v>
      </c>
      <c r="AX54" t="s">
        <v>130</v>
      </c>
      <c r="AY54" t="s">
        <v>129</v>
      </c>
      <c r="AZ54" t="s">
        <v>128</v>
      </c>
      <c r="BA54" t="s">
        <v>138</v>
      </c>
      <c r="BB54" t="s">
        <v>139</v>
      </c>
      <c r="BC54" s="2"/>
      <c r="BD54" s="14">
        <v>1</v>
      </c>
      <c r="BE54" s="14"/>
    </row>
    <row r="55" spans="1:57" x14ac:dyDescent="0.25">
      <c r="A55" t="s">
        <v>119</v>
      </c>
      <c r="B55" t="s">
        <v>108</v>
      </c>
      <c r="C55" t="s">
        <v>109</v>
      </c>
      <c r="D55" s="1"/>
      <c r="E55" s="20" t="str">
        <f>HYPERLINK("http://plants.ensembl.org/Brachypodium_distachyon/Gene/Summary?g=Bradi2g54560","Bradi2g54560")</f>
        <v>Bradi2g54560</v>
      </c>
      <c r="F55" s="19" t="s">
        <v>235</v>
      </c>
      <c r="G55" s="20" t="str">
        <f>HYPERLINK("http://plants.ensembl.org/Arabidopsis_thaliana/Gene/Summary?g=AT2G28790","AT2G28790")</f>
        <v>AT2G28790</v>
      </c>
      <c r="H55" s="19" t="s">
        <v>236</v>
      </c>
      <c r="I55" s="1"/>
      <c r="J55" s="7">
        <v>8.5421371751349557</v>
      </c>
      <c r="K55" s="7">
        <v>8.6324491470043441</v>
      </c>
      <c r="L55" s="7">
        <v>8.6240737146449522</v>
      </c>
      <c r="M55" s="7">
        <v>7.9440162375788734</v>
      </c>
      <c r="N55" s="7">
        <v>8.7115978051315022</v>
      </c>
      <c r="O55" s="7">
        <v>8.1732203979457356</v>
      </c>
      <c r="P55" s="7">
        <v>9.259832066329416</v>
      </c>
      <c r="Q55" s="7">
        <v>7.7784928988051414</v>
      </c>
      <c r="R55" s="7">
        <v>8.6975856089190504</v>
      </c>
      <c r="S55" s="7">
        <v>8.8631177626798152</v>
      </c>
      <c r="T55" s="7">
        <v>9.0382039558208849</v>
      </c>
      <c r="U55" s="7">
        <v>8.5539241379816051</v>
      </c>
      <c r="V55" s="7">
        <v>9.1490656577047158</v>
      </c>
      <c r="W55" s="7">
        <v>8.5617489737604426</v>
      </c>
      <c r="X55" s="7">
        <v>8.6813460680729833</v>
      </c>
      <c r="Y55" s="7">
        <v>8.3836520262279226</v>
      </c>
      <c r="Z55" s="1"/>
      <c r="AA55">
        <v>20</v>
      </c>
      <c r="AB55">
        <v>0</v>
      </c>
      <c r="AC55" s="1"/>
      <c r="AD55" s="8">
        <v>-0.1736</v>
      </c>
      <c r="AE55" s="8">
        <v>-0.24079999999999999</v>
      </c>
      <c r="AF55" s="8">
        <v>-0.41339999999999999</v>
      </c>
      <c r="AG55" s="8">
        <v>-0.61029999999999995</v>
      </c>
      <c r="AH55" s="8">
        <v>-0.43730000000000002</v>
      </c>
      <c r="AI55" s="8">
        <v>-0.3876</v>
      </c>
      <c r="AJ55" s="8">
        <v>0.57840000000000003</v>
      </c>
      <c r="AK55" s="8">
        <v>-0.60589999999999999</v>
      </c>
      <c r="AL55" s="1"/>
      <c r="AM55" s="11">
        <v>0.52449999999999997</v>
      </c>
      <c r="AN55" s="11">
        <v>0.39810000000000001</v>
      </c>
      <c r="AO55" s="11">
        <v>0.12039999999999999</v>
      </c>
      <c r="AP55" s="11">
        <v>2.3439999999999999E-2</v>
      </c>
      <c r="AQ55" s="11">
        <v>9.9909999999999999E-2</v>
      </c>
      <c r="AR55" s="11">
        <v>0.14860000000000001</v>
      </c>
      <c r="AS55" s="11">
        <v>2.9389999999999999E-2</v>
      </c>
      <c r="AT55" s="11">
        <v>2.4969999999999999E-2</v>
      </c>
      <c r="AU55" s="2"/>
      <c r="AV55" t="s">
        <v>132</v>
      </c>
      <c r="AW55" t="s">
        <v>131</v>
      </c>
      <c r="AX55" t="s">
        <v>130</v>
      </c>
      <c r="AY55" t="s">
        <v>175</v>
      </c>
      <c r="AZ55" t="s">
        <v>128</v>
      </c>
      <c r="BA55" t="s">
        <v>138</v>
      </c>
      <c r="BB55" t="s">
        <v>139</v>
      </c>
      <c r="BC55" s="2"/>
      <c r="BD55" s="14" t="s">
        <v>222</v>
      </c>
      <c r="BE55" s="14" t="s">
        <v>222</v>
      </c>
    </row>
    <row r="56" spans="1:57" x14ac:dyDescent="0.25">
      <c r="A56" t="s">
        <v>118</v>
      </c>
      <c r="B56" t="s">
        <v>108</v>
      </c>
      <c r="C56" t="s">
        <v>109</v>
      </c>
      <c r="D56" s="1"/>
      <c r="E56" s="20" t="str">
        <f>HYPERLINK("http://plants.ensembl.org/Brachypodium_distachyon/Gene/Summary?g=Bradi2g54560","Bradi2g54560")</f>
        <v>Bradi2g54560</v>
      </c>
      <c r="F56" s="19" t="s">
        <v>235</v>
      </c>
      <c r="G56" s="20" t="str">
        <f>HYPERLINK("http://plants.ensembl.org/Arabidopsis_thaliana/Gene/Summary?g=AT2G28790","AT2G28790")</f>
        <v>AT2G28790</v>
      </c>
      <c r="H56" s="19" t="s">
        <v>236</v>
      </c>
      <c r="I56" s="1"/>
      <c r="J56" s="7">
        <v>8.7585942250720201</v>
      </c>
      <c r="K56" s="7">
        <v>7.0309308246637414</v>
      </c>
      <c r="L56" s="7">
        <v>8.1262298625335578</v>
      </c>
      <c r="M56" s="7">
        <v>7.6044988683188199</v>
      </c>
      <c r="N56" s="7">
        <v>7.7969206441287238</v>
      </c>
      <c r="O56" s="7">
        <v>7.2942764213447608</v>
      </c>
      <c r="P56" s="7">
        <v>8.6297558561890835</v>
      </c>
      <c r="Q56" s="7">
        <v>7.0892347117809447</v>
      </c>
      <c r="R56" s="7">
        <v>7.851166641333708</v>
      </c>
      <c r="S56" s="7">
        <v>7.4528515535901132</v>
      </c>
      <c r="T56" s="7">
        <v>8.0386338962877328</v>
      </c>
      <c r="U56" s="7">
        <v>7.4484117677370696</v>
      </c>
      <c r="V56" s="7">
        <v>8.1487492490760385</v>
      </c>
      <c r="W56" s="7">
        <v>7.1946632977854748</v>
      </c>
      <c r="X56" s="7">
        <v>7.7743019075120054</v>
      </c>
      <c r="Y56" s="7">
        <v>7.2627065687380838</v>
      </c>
      <c r="Z56" s="1"/>
      <c r="AA56">
        <v>11</v>
      </c>
      <c r="AB56">
        <v>0</v>
      </c>
      <c r="AC56" s="1"/>
      <c r="AD56" s="8">
        <v>0.91110000000000002</v>
      </c>
      <c r="AE56" s="8">
        <v>-0.50780000000000003</v>
      </c>
      <c r="AF56" s="8">
        <v>8.6699999999999999E-2</v>
      </c>
      <c r="AG56" s="8">
        <v>0.15459999999999999</v>
      </c>
      <c r="AH56" s="8">
        <v>-0.3513</v>
      </c>
      <c r="AI56" s="8">
        <v>0.10249999999999999</v>
      </c>
      <c r="AJ56" s="8">
        <v>0.85250000000000004</v>
      </c>
      <c r="AK56" s="8">
        <v>-0.17430000000000001</v>
      </c>
      <c r="AL56" s="1"/>
      <c r="AM56" s="11">
        <v>2.5309999999999999E-2</v>
      </c>
      <c r="AN56" s="11">
        <v>0.25190000000000001</v>
      </c>
      <c r="AO56" s="11">
        <v>0.83009999999999995</v>
      </c>
      <c r="AP56" s="11">
        <v>0.70420000000000005</v>
      </c>
      <c r="AQ56" s="11">
        <v>0.38490000000000002</v>
      </c>
      <c r="AR56" s="11">
        <v>0.80200000000000005</v>
      </c>
      <c r="AS56" s="11">
        <v>3.4680000000000002E-2</v>
      </c>
      <c r="AT56" s="11">
        <v>0.67020000000000002</v>
      </c>
      <c r="AU56" s="2"/>
      <c r="AV56" t="s">
        <v>132</v>
      </c>
      <c r="AW56" t="s">
        <v>131</v>
      </c>
      <c r="AX56" t="s">
        <v>130</v>
      </c>
      <c r="AY56" t="s">
        <v>184</v>
      </c>
      <c r="AZ56" t="s">
        <v>128</v>
      </c>
      <c r="BA56" t="s">
        <v>138</v>
      </c>
      <c r="BB56" t="s">
        <v>139</v>
      </c>
      <c r="BC56" s="2"/>
      <c r="BD56" s="14" t="s">
        <v>222</v>
      </c>
      <c r="BE56" s="14" t="s">
        <v>222</v>
      </c>
    </row>
    <row r="57" spans="1:57" x14ac:dyDescent="0.25">
      <c r="A57" t="s">
        <v>110</v>
      </c>
      <c r="B57" t="s">
        <v>111</v>
      </c>
      <c r="C57" t="s">
        <v>109</v>
      </c>
      <c r="D57" s="1"/>
      <c r="E57" s="20" t="str">
        <f>HYPERLINK("http://plants.ensembl.org/Brachypodium_distachyon/Gene/Summary?g=Bradi4g04190","Bradi4g04190")</f>
        <v>Bradi4g04190</v>
      </c>
      <c r="F57" s="19" t="s">
        <v>242</v>
      </c>
      <c r="G57" s="4" t="s">
        <v>228</v>
      </c>
      <c r="H57" s="19" t="s">
        <v>228</v>
      </c>
      <c r="I57" s="1"/>
      <c r="J57" s="7">
        <v>0</v>
      </c>
      <c r="K57" s="7">
        <v>0</v>
      </c>
      <c r="L57" s="7">
        <v>5.6283157555417143</v>
      </c>
      <c r="M57" s="7">
        <v>3.6616774024559393</v>
      </c>
      <c r="N57" s="7">
        <v>5.1783534575069821</v>
      </c>
      <c r="O57" s="7">
        <v>2.2816685799728451</v>
      </c>
      <c r="P57" s="7">
        <v>6.9055723320391289</v>
      </c>
      <c r="Q57" s="7">
        <v>2.8285706557799082</v>
      </c>
      <c r="R57" s="7">
        <v>2.1157546321003196</v>
      </c>
      <c r="S57" s="7">
        <v>0</v>
      </c>
      <c r="T57" s="7">
        <v>5.789261490610258</v>
      </c>
      <c r="U57" s="7">
        <v>3.1653867398629942</v>
      </c>
      <c r="V57" s="7">
        <v>5.5753657852600247</v>
      </c>
      <c r="W57" s="7">
        <v>2.4024129428027607</v>
      </c>
      <c r="X57" s="7">
        <v>5.4322423343417352</v>
      </c>
      <c r="Y57" s="7">
        <v>3.3913782203594733</v>
      </c>
      <c r="Z57" s="1"/>
      <c r="AA57">
        <v>19</v>
      </c>
      <c r="AB57">
        <v>0</v>
      </c>
      <c r="AC57" s="1"/>
      <c r="AD57" s="8">
        <v>-2.3978000000000002</v>
      </c>
      <c r="AE57" s="8">
        <v>0</v>
      </c>
      <c r="AF57" s="8">
        <v>-0.16209999999999999</v>
      </c>
      <c r="AG57" s="8">
        <v>0.49519999999999997</v>
      </c>
      <c r="AH57" s="8">
        <v>-0.40260000000000001</v>
      </c>
      <c r="AI57" s="8">
        <v>-8.2699999999999996E-2</v>
      </c>
      <c r="AJ57" s="8">
        <v>1.466</v>
      </c>
      <c r="AK57" s="8">
        <v>-0.62809999999999999</v>
      </c>
      <c r="AL57" s="1"/>
      <c r="AM57" s="11">
        <v>5.9229999999999998E-2</v>
      </c>
      <c r="AN57" s="11">
        <v>1</v>
      </c>
      <c r="AO57" s="11">
        <v>0.80900000000000005</v>
      </c>
      <c r="AP57" s="11">
        <v>0.50170000000000003</v>
      </c>
      <c r="AQ57" s="11">
        <v>0.5504</v>
      </c>
      <c r="AR57" s="11">
        <v>0.91959999999999997</v>
      </c>
      <c r="AS57" s="11">
        <v>2.8139999999999998E-2</v>
      </c>
      <c r="AT57" s="11">
        <v>0.4083</v>
      </c>
      <c r="AU57" s="2"/>
      <c r="AV57" t="s">
        <v>132</v>
      </c>
      <c r="AW57" t="s">
        <v>174</v>
      </c>
      <c r="AX57" t="s">
        <v>130</v>
      </c>
      <c r="AY57" t="s">
        <v>175</v>
      </c>
      <c r="AZ57" t="s">
        <v>128</v>
      </c>
      <c r="BA57" t="s">
        <v>179</v>
      </c>
      <c r="BB57" t="s">
        <v>139</v>
      </c>
      <c r="BC57" s="2"/>
      <c r="BD57" s="14" t="s">
        <v>222</v>
      </c>
      <c r="BE57" s="14" t="s">
        <v>222</v>
      </c>
    </row>
    <row r="58" spans="1:57" x14ac:dyDescent="0.25">
      <c r="A58" t="s">
        <v>107</v>
      </c>
      <c r="B58" t="s">
        <v>108</v>
      </c>
      <c r="C58" t="s">
        <v>109</v>
      </c>
      <c r="D58" s="1"/>
      <c r="E58" s="20" t="str">
        <f>HYPERLINK("http://plants.ensembl.org/Brachypodium_distachyon/Gene/Summary?g=Bradi2g54560","Bradi2g54560")</f>
        <v>Bradi2g54560</v>
      </c>
      <c r="F58" s="19" t="s">
        <v>235</v>
      </c>
      <c r="G58" s="20" t="str">
        <f>HYPERLINK("http://plants.ensembl.org/Arabidopsis_thaliana/Gene/Summary?g=AT2G28790","AT2G28790")</f>
        <v>AT2G28790</v>
      </c>
      <c r="H58" s="19" t="s">
        <v>236</v>
      </c>
      <c r="I58" s="1"/>
      <c r="J58" s="7">
        <v>7.1247961353152984</v>
      </c>
      <c r="K58" s="7">
        <v>5.0028975065323511</v>
      </c>
      <c r="L58" s="7">
        <v>7.3961731924184173</v>
      </c>
      <c r="M58" s="7">
        <v>6.5346063709982616</v>
      </c>
      <c r="N58" s="7">
        <v>7.3221946682789483</v>
      </c>
      <c r="O58" s="7">
        <v>6.7942910873290208</v>
      </c>
      <c r="P58" s="7">
        <v>8.0341274740739621</v>
      </c>
      <c r="Q58" s="7">
        <v>6.4677163969689122</v>
      </c>
      <c r="R58" s="7">
        <v>7.4419412762593513</v>
      </c>
      <c r="S58" s="7">
        <v>7.2505574006657802</v>
      </c>
      <c r="T58" s="7">
        <v>7.5260659417201703</v>
      </c>
      <c r="U58" s="7">
        <v>6.9849454992678552</v>
      </c>
      <c r="V58" s="7">
        <v>8.1584861555813912</v>
      </c>
      <c r="W58" s="7">
        <v>7.1112921928510904</v>
      </c>
      <c r="X58" s="7">
        <v>7.3731902645109022</v>
      </c>
      <c r="Y58" s="7">
        <v>6.9049324117551665</v>
      </c>
      <c r="Z58" s="1"/>
      <c r="AA58">
        <v>19</v>
      </c>
      <c r="AB58">
        <v>0</v>
      </c>
      <c r="AC58" s="1"/>
      <c r="AD58" s="8">
        <v>-0.2913</v>
      </c>
      <c r="AE58" s="8">
        <v>-2.2305999999999999</v>
      </c>
      <c r="AF58" s="8">
        <v>-0.1295</v>
      </c>
      <c r="AG58" s="8">
        <v>-0.45610000000000001</v>
      </c>
      <c r="AH58" s="8">
        <v>-0.83540000000000003</v>
      </c>
      <c r="AI58" s="8">
        <v>-0.31109999999999999</v>
      </c>
      <c r="AJ58" s="8">
        <v>0.65939999999999999</v>
      </c>
      <c r="AK58" s="8">
        <v>-0.43859999999999999</v>
      </c>
      <c r="AL58" s="1"/>
      <c r="AM58" s="11">
        <v>0.46970000000000001</v>
      </c>
      <c r="AN58" s="11">
        <v>5.7969999999999997E-6</v>
      </c>
      <c r="AO58" s="11">
        <v>0.74099999999999999</v>
      </c>
      <c r="AP58" s="11">
        <v>0.25219999999999998</v>
      </c>
      <c r="AQ58" s="11">
        <v>3.2539999999999999E-2</v>
      </c>
      <c r="AR58" s="11">
        <v>0.432</v>
      </c>
      <c r="AS58" s="11">
        <v>9.1259999999999994E-2</v>
      </c>
      <c r="AT58" s="11">
        <v>0.2717</v>
      </c>
      <c r="AU58" s="2"/>
      <c r="AV58" t="s">
        <v>143</v>
      </c>
      <c r="AW58" t="s">
        <v>150</v>
      </c>
      <c r="AX58" t="s">
        <v>130</v>
      </c>
      <c r="AY58" t="s">
        <v>184</v>
      </c>
      <c r="AZ58" t="s">
        <v>171</v>
      </c>
      <c r="BA58" t="s">
        <v>138</v>
      </c>
      <c r="BB58" t="s">
        <v>139</v>
      </c>
      <c r="BC58" s="2"/>
      <c r="BD58" s="14" t="s">
        <v>222</v>
      </c>
      <c r="BE58" s="14" t="s">
        <v>222</v>
      </c>
    </row>
    <row r="59" spans="1:57" x14ac:dyDescent="0.25">
      <c r="A59" t="s">
        <v>112</v>
      </c>
      <c r="B59" t="s">
        <v>113</v>
      </c>
      <c r="C59" t="s">
        <v>114</v>
      </c>
      <c r="D59" s="1"/>
      <c r="E59" s="20" t="str">
        <f>HYPERLINK("http://plants.ensembl.org/Brachypodium_distachyon/Gene/Summary?g=Bradi3g48400","Bradi3g48400")</f>
        <v>Bradi3g48400</v>
      </c>
      <c r="F59" s="19" t="s">
        <v>231</v>
      </c>
      <c r="G59" s="4" t="s">
        <v>228</v>
      </c>
      <c r="H59" s="19" t="s">
        <v>228</v>
      </c>
      <c r="I59" s="1"/>
      <c r="J59" s="7">
        <v>5.1409340397377612</v>
      </c>
      <c r="K59" s="7">
        <v>2.7411433549553164</v>
      </c>
      <c r="L59" s="7">
        <v>4.7688142082063898</v>
      </c>
      <c r="M59" s="7">
        <v>4.5065532828659087</v>
      </c>
      <c r="N59" s="7">
        <v>5.1665266612708889</v>
      </c>
      <c r="O59" s="7">
        <v>3.7228885702243382</v>
      </c>
      <c r="P59" s="7">
        <v>4.9840621797487898</v>
      </c>
      <c r="Q59" s="7">
        <v>4.1676496275425237</v>
      </c>
      <c r="R59" s="7">
        <v>6.8904580422253794</v>
      </c>
      <c r="S59" s="7">
        <v>6.2202583601356904</v>
      </c>
      <c r="T59" s="7">
        <v>5.8157829038195645</v>
      </c>
      <c r="U59" s="7">
        <v>5.7282624869907783</v>
      </c>
      <c r="V59" s="7">
        <v>5.0653008760403972</v>
      </c>
      <c r="W59" s="7">
        <v>5.1748311637432574</v>
      </c>
      <c r="X59" s="7">
        <v>5.0024024902153048</v>
      </c>
      <c r="Y59" s="7">
        <v>4.998305341210143</v>
      </c>
      <c r="Z59" s="1"/>
      <c r="AA59">
        <v>2</v>
      </c>
      <c r="AB59">
        <v>0</v>
      </c>
      <c r="AC59" s="1"/>
      <c r="AD59" s="8">
        <v>-1.8533999999999999</v>
      </c>
      <c r="AE59" s="8">
        <v>-3.2465000000000002</v>
      </c>
      <c r="AF59" s="8">
        <v>-1.0717000000000001</v>
      </c>
      <c r="AG59" s="8">
        <v>-1.2652000000000001</v>
      </c>
      <c r="AH59" s="8">
        <v>0.1158</v>
      </c>
      <c r="AI59" s="8">
        <v>-1.5043</v>
      </c>
      <c r="AJ59" s="8">
        <v>-4.5699999999999998E-2</v>
      </c>
      <c r="AK59" s="8">
        <v>-0.86050000000000004</v>
      </c>
      <c r="AL59" s="1"/>
      <c r="AM59" s="11">
        <v>2.4270000000000002E-8</v>
      </c>
      <c r="AN59" s="11">
        <v>6.2719999999999995E-8</v>
      </c>
      <c r="AO59" s="11">
        <v>4.7090000000000001E-4</v>
      </c>
      <c r="AP59" s="11">
        <v>8.4980000000000003E-5</v>
      </c>
      <c r="AQ59" s="11">
        <v>0.70530000000000004</v>
      </c>
      <c r="AR59" s="11">
        <v>1.8649999999999999E-5</v>
      </c>
      <c r="AS59" s="11">
        <v>0.88290000000000002</v>
      </c>
      <c r="AT59" s="11">
        <v>1.2760000000000001E-2</v>
      </c>
      <c r="AU59" s="2"/>
      <c r="AV59" s="14" t="s">
        <v>147</v>
      </c>
      <c r="AW59" t="s">
        <v>131</v>
      </c>
      <c r="AX59" t="s">
        <v>201</v>
      </c>
      <c r="AY59" t="s">
        <v>129</v>
      </c>
      <c r="AZ59" t="s">
        <v>128</v>
      </c>
      <c r="BA59" t="s">
        <v>138</v>
      </c>
      <c r="BB59" t="s">
        <v>139</v>
      </c>
      <c r="BC59" s="2"/>
      <c r="BD59" s="14" t="s">
        <v>222</v>
      </c>
      <c r="BE59" s="14" t="s">
        <v>222</v>
      </c>
    </row>
    <row r="60" spans="1:57" x14ac:dyDescent="0.25">
      <c r="A60" t="s">
        <v>115</v>
      </c>
      <c r="B60" t="s">
        <v>116</v>
      </c>
      <c r="C60" t="s">
        <v>114</v>
      </c>
      <c r="D60" s="1"/>
      <c r="E60" s="20" t="str">
        <f>HYPERLINK("http://plants.ensembl.org/Brachypodium_distachyon/Gene/Summary?g=Bradi3g48400","Bradi3g48400")</f>
        <v>Bradi3g48400</v>
      </c>
      <c r="F60" s="19" t="s">
        <v>231</v>
      </c>
      <c r="G60" s="4" t="s">
        <v>228</v>
      </c>
      <c r="H60" s="19" t="s">
        <v>228</v>
      </c>
      <c r="I60" s="1"/>
      <c r="J60" s="7">
        <v>5.0823406781512368</v>
      </c>
      <c r="K60" s="7">
        <v>3.668985177789025</v>
      </c>
      <c r="L60" s="7">
        <v>5.806095449285098</v>
      </c>
      <c r="M60" s="7">
        <v>5.4637543142687228</v>
      </c>
      <c r="N60" s="7">
        <v>7.2232185141264083</v>
      </c>
      <c r="O60" s="7">
        <v>5.7617746001905283</v>
      </c>
      <c r="P60" s="7">
        <v>7.5995640247772531</v>
      </c>
      <c r="Q60" s="7">
        <v>6.1155916574394409</v>
      </c>
      <c r="R60" s="7">
        <v>7.4326393294696702</v>
      </c>
      <c r="S60" s="7">
        <v>7.2982733989275355</v>
      </c>
      <c r="T60" s="7">
        <v>6.7122922066472839</v>
      </c>
      <c r="U60" s="7">
        <v>6.3204413531917663</v>
      </c>
      <c r="V60" s="7">
        <v>7.4065190967192791</v>
      </c>
      <c r="W60" s="7">
        <v>6.6690787484745977</v>
      </c>
      <c r="X60" s="7">
        <v>7.2186019819908402</v>
      </c>
      <c r="Y60" s="7">
        <v>7.0653324743396864</v>
      </c>
      <c r="Z60" s="1"/>
      <c r="AA60">
        <v>2</v>
      </c>
      <c r="AB60">
        <v>0</v>
      </c>
      <c r="AC60" s="1"/>
      <c r="AD60" s="8">
        <v>-2.6459999999999999</v>
      </c>
      <c r="AE60" s="8">
        <v>-3.6516999999999999</v>
      </c>
      <c r="AF60" s="8">
        <v>-0.91110000000000002</v>
      </c>
      <c r="AG60" s="8">
        <v>-0.87250000000000005</v>
      </c>
      <c r="AH60" s="8">
        <v>-0.1807</v>
      </c>
      <c r="AI60" s="8">
        <v>-0.93989999999999996</v>
      </c>
      <c r="AJ60" s="8">
        <v>0.3795</v>
      </c>
      <c r="AK60" s="8">
        <v>-0.9556</v>
      </c>
      <c r="AL60" s="1"/>
      <c r="AM60" s="11">
        <v>1.427E-11</v>
      </c>
      <c r="AN60" s="11">
        <v>1.7700000000000001E-11</v>
      </c>
      <c r="AO60" s="11">
        <v>7.4019999999999997E-3</v>
      </c>
      <c r="AP60" s="11">
        <v>1.2699999999999999E-2</v>
      </c>
      <c r="AQ60" s="11">
        <v>0.58189999999999997</v>
      </c>
      <c r="AR60" s="11">
        <v>6.0850000000000001E-3</v>
      </c>
      <c r="AS60" s="11">
        <v>0.24640000000000001</v>
      </c>
      <c r="AT60" s="11">
        <v>4.7699999999999999E-3</v>
      </c>
      <c r="AU60" s="2"/>
      <c r="AV60" s="14" t="s">
        <v>161</v>
      </c>
      <c r="AW60" s="14" t="s">
        <v>163</v>
      </c>
      <c r="AX60" t="s">
        <v>167</v>
      </c>
      <c r="AY60" t="s">
        <v>185</v>
      </c>
      <c r="AZ60" t="s">
        <v>128</v>
      </c>
      <c r="BA60" t="s">
        <v>165</v>
      </c>
      <c r="BB60" t="s">
        <v>139</v>
      </c>
      <c r="BC60" s="2"/>
      <c r="BD60" s="14" t="s">
        <v>222</v>
      </c>
      <c r="BE60" s="14" t="s">
        <v>222</v>
      </c>
    </row>
    <row r="61" spans="1:57" x14ac:dyDescent="0.25">
      <c r="D61" s="1"/>
    </row>
    <row r="62" spans="1:57" x14ac:dyDescent="0.25">
      <c r="AB62">
        <f>COUNTIF(AB$4:AB$60,"&gt;0")</f>
        <v>33</v>
      </c>
    </row>
  </sheetData>
  <sortState ref="A4:ID60">
    <sortCondition ref="C4:C60"/>
    <sortCondition ref="AV4:AV60"/>
    <sortCondition ref="AW4:AW60"/>
    <sortCondition ref="AX4:AX60"/>
    <sortCondition ref="B4:B60"/>
    <sortCondition ref="A4:A60"/>
  </sortState>
  <mergeCells count="9">
    <mergeCell ref="AA1:AA3"/>
    <mergeCell ref="E2:H2"/>
    <mergeCell ref="AV2:BB2"/>
    <mergeCell ref="J2:Y2"/>
    <mergeCell ref="AD2:AK2"/>
    <mergeCell ref="AM2:AT2"/>
    <mergeCell ref="AB1:AB3"/>
    <mergeCell ref="AD1:AK1"/>
    <mergeCell ref="AM1:AT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 DEGs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pany</dc:creator>
  <cp:lastModifiedBy>pany</cp:lastModifiedBy>
  <dcterms:created xsi:type="dcterms:W3CDTF">2017-07-24T20:04:26Z</dcterms:created>
  <dcterms:modified xsi:type="dcterms:W3CDTF">2018-04-12T21:46:05Z</dcterms:modified>
</cp:coreProperties>
</file>