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3" firstSheet="0" activeTab="0"/>
  </bookViews>
  <sheets>
    <sheet name="Fig3A" sheetId="1" state="visible" r:id="rId2"/>
    <sheet name="Fig3D" sheetId="2" state="visible" r:id="rId3"/>
    <sheet name="Fig3E" sheetId="3" state="visible" r:id="rId4"/>
    <sheet name="Fig3F" sheetId="4" state="visible" r:id="rId5"/>
    <sheet name="Fig4E" sheetId="5" state="visible" r:id="rId6"/>
    <sheet name="FigS7A" sheetId="6" state="visible" r:id="rId7"/>
    <sheet name="FigS7C" sheetId="7" state="visible" r:id="rId8"/>
    <sheet name="FigS7D" sheetId="8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<sst xmlns="http://schemas.openxmlformats.org/spreadsheetml/2006/main" count="465" uniqueCount="93">
  <si>
    <t xml:space="preserve">Number of Nanog positive colonies</t>
  </si>
  <si>
    <t xml:space="preserve">Transgene</t>
  </si>
  <si>
    <t xml:space="preserve">Replicate 1</t>
  </si>
  <si>
    <t xml:space="preserve">Replicate 2</t>
  </si>
  <si>
    <t xml:space="preserve">Replicate 3</t>
  </si>
  <si>
    <t xml:space="preserve">Mean</t>
  </si>
  <si>
    <t xml:space="preserve">SD</t>
  </si>
  <si>
    <t xml:space="preserve">Well 1*</t>
  </si>
  <si>
    <t xml:space="preserve">Well 2*</t>
  </si>
  <si>
    <t xml:space="preserve">No transduction</t>
  </si>
  <si>
    <t xml:space="preserve">Luciferase</t>
  </si>
  <si>
    <t xml:space="preserve">Esrp1</t>
  </si>
  <si>
    <t xml:space="preserve">Esrp2</t>
  </si>
  <si>
    <t xml:space="preserve">* means of counting 3 times</t>
  </si>
  <si>
    <t xml:space="preserve">Percentage of mOrange positive cells per population (measured by flow cytometry)</t>
  </si>
  <si>
    <t xml:space="preserve">Replicate</t>
  </si>
  <si>
    <t xml:space="preserve">Day 2</t>
  </si>
  <si>
    <t xml:space="preserve">Day 5</t>
  </si>
  <si>
    <t xml:space="preserve">ICAM+/CD44+</t>
  </si>
  <si>
    <t xml:space="preserve">ICAM-/CD44+</t>
  </si>
  <si>
    <t xml:space="preserve">ICAM-/CD44-</t>
  </si>
  <si>
    <t xml:space="preserve">ICAM+/CD44-</t>
  </si>
  <si>
    <t xml:space="preserve">Standard Deviation</t>
  </si>
  <si>
    <t xml:space="preserve">qPCR analysis for Figure S3E</t>
  </si>
  <si>
    <t xml:space="preserve">Sample</t>
  </si>
  <si>
    <t xml:space="preserve">Target</t>
  </si>
  <si>
    <t xml:space="preserve">CT, rep 1</t>
  </si>
  <si>
    <t xml:space="preserve">CT, rep 2</t>
  </si>
  <si>
    <t xml:space="preserve">CT, rep 3</t>
  </si>
  <si>
    <t xml:space="preserve">Mean CT</t>
  </si>
  <si>
    <t xml:space="preserve">SD CT</t>
  </si>
  <si>
    <r>
      <rPr>
        <b val="true"/>
        <sz val="12"/>
        <rFont val="Ubuntu"/>
        <family val="0"/>
        <charset val="1"/>
      </rPr>
      <t xml:space="preserve">Δ</t>
    </r>
    <r>
      <rPr>
        <b val="true"/>
        <sz val="12"/>
        <rFont val="Arial"/>
        <family val="2"/>
        <charset val="1"/>
      </rPr>
      <t xml:space="preserve">CT</t>
    </r>
  </si>
  <si>
    <r>
      <rPr>
        <b val="true"/>
        <sz val="12"/>
        <rFont val="Arial"/>
        <family val="2"/>
        <charset val="1"/>
      </rPr>
      <t xml:space="preserve">SD </t>
    </r>
    <r>
      <rPr>
        <b val="true"/>
        <sz val="12"/>
        <rFont val="Ubuntu"/>
        <family val="0"/>
        <charset val="1"/>
      </rPr>
      <t xml:space="preserve">Δ</t>
    </r>
    <r>
      <rPr>
        <b val="true"/>
        <sz val="12"/>
        <rFont val="Arial"/>
        <family val="2"/>
        <charset val="1"/>
      </rPr>
      <t xml:space="preserve">CT</t>
    </r>
  </si>
  <si>
    <r>
      <rPr>
        <b val="true"/>
        <sz val="12"/>
        <rFont val="Ubuntu"/>
        <family val="0"/>
        <charset val="1"/>
      </rPr>
      <t xml:space="preserve">ΔΔ</t>
    </r>
    <r>
      <rPr>
        <b val="true"/>
        <sz val="12"/>
        <rFont val="Arial"/>
        <family val="2"/>
        <charset val="1"/>
      </rPr>
      <t xml:space="preserve">CT</t>
    </r>
  </si>
  <si>
    <t xml:space="preserve">FD</t>
  </si>
  <si>
    <t xml:space="preserve">FD-</t>
  </si>
  <si>
    <t xml:space="preserve">FD+</t>
  </si>
  <si>
    <t xml:space="preserve">Esrp1, Day 2</t>
  </si>
  <si>
    <t xml:space="preserve">Cdh1</t>
  </si>
  <si>
    <t xml:space="preserve">Gapdh</t>
  </si>
  <si>
    <t xml:space="preserve">Esrp2, Day 2</t>
  </si>
  <si>
    <t xml:space="preserve">Luciferase, Day 2</t>
  </si>
  <si>
    <t xml:space="preserve">No transduction, Day 2</t>
  </si>
  <si>
    <t xml:space="preserve">Esrp1, Day 5</t>
  </si>
  <si>
    <t xml:space="preserve">Esrp2, Day 5</t>
  </si>
  <si>
    <t xml:space="preserve">Luciferase, Day 5</t>
  </si>
  <si>
    <t xml:space="preserve">No transduction, Day 5</t>
  </si>
  <si>
    <t xml:space="preserve">Cdh2</t>
  </si>
  <si>
    <t xml:space="preserve">RT-PCR quantification with AzureSpot</t>
  </si>
  <si>
    <t xml:space="preserve">Transcript ID</t>
  </si>
  <si>
    <t xml:space="preserve">Transcript type</t>
  </si>
  <si>
    <t xml:space="preserve">Source</t>
  </si>
  <si>
    <t xml:space="preserve">Length of
fragment</t>
  </si>
  <si>
    <t xml:space="preserve">Day 0</t>
  </si>
  <si>
    <t xml:space="preserve">E1</t>
  </si>
  <si>
    <t xml:space="preserve">E2</t>
  </si>
  <si>
    <t xml:space="preserve">Luc</t>
  </si>
  <si>
    <t xml:space="preserve">NT</t>
  </si>
  <si>
    <t xml:space="preserve">Rep 1</t>
  </si>
  <si>
    <t xml:space="preserve">Rep 2</t>
  </si>
  <si>
    <t xml:space="preserve">CD002</t>
  </si>
  <si>
    <t xml:space="preserve">CD44s</t>
  </si>
  <si>
    <t xml:space="preserve">Ensembl</t>
  </si>
  <si>
    <t xml:space="preserve">CD006</t>
  </si>
  <si>
    <t xml:space="preserve">CD44v</t>
  </si>
  <si>
    <t xml:space="preserve">CD008</t>
  </si>
  <si>
    <t xml:space="preserve">CD007</t>
  </si>
  <si>
    <t xml:space="preserve">CD201</t>
  </si>
  <si>
    <t xml:space="preserve">CD003</t>
  </si>
  <si>
    <t xml:space="preserve">CD004</t>
  </si>
  <si>
    <t xml:space="preserve">X3</t>
  </si>
  <si>
    <t xml:space="preserve">predicted CD44v</t>
  </si>
  <si>
    <t xml:space="preserve">RefSeq</t>
  </si>
  <si>
    <t xml:space="preserve">X2</t>
  </si>
  <si>
    <t xml:space="preserve">CD001</t>
  </si>
  <si>
    <t xml:space="preserve">qPCR analysis for Figure S7D</t>
  </si>
  <si>
    <t xml:space="preserve">qPCR analysis for Figure S7C</t>
  </si>
  <si>
    <t xml:space="preserve">ESC</t>
  </si>
  <si>
    <t xml:space="preserve">Oct4</t>
  </si>
  <si>
    <t xml:space="preserve">Sox2</t>
  </si>
  <si>
    <t xml:space="preserve">Klf4</t>
  </si>
  <si>
    <t xml:space="preserve">cMyc</t>
  </si>
  <si>
    <t xml:space="preserve">Tert</t>
  </si>
  <si>
    <t xml:space="preserve">Rex1</t>
  </si>
  <si>
    <t xml:space="preserve">ESC (differentiated)</t>
  </si>
  <si>
    <t xml:space="preserve">Gata4</t>
  </si>
  <si>
    <t xml:space="preserve">Gata6</t>
  </si>
  <si>
    <t xml:space="preserve">AFP</t>
  </si>
  <si>
    <t xml:space="preserve">Hand1</t>
  </si>
  <si>
    <t xml:space="preserve">Sma</t>
  </si>
  <si>
    <t xml:space="preserve">Nestin</t>
  </si>
  <si>
    <t xml:space="preserve">Pax6</t>
  </si>
  <si>
    <t xml:space="preserve">ESC (control)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</si>
</sst>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"/>
    <numFmt numFmtId="166" formatCode="0.00"/>
    <numFmt numFmtId="167" formatCode="0"/>
    <numFmt numFmtId="168" formatCode="0.000"/>
  </numFmts>
  <fonts count="10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sz val="12"/>
      <name val="Arial"/>
      <family val="2"/>
      <charset val="1"/>
    </font>
    <font>
      <i val="true"/>
      <sz val="12"/>
      <color rgb="FF000000"/>
      <name val="Arial"/>
      <family val="2"/>
      <charset val="1"/>
    </font>
    <font>
      <b val="true"/>
      <sz val="12"/>
      <name val="Arial"/>
      <family val="2"/>
      <charset val="1"/>
    </font>
    <font>
      <b val="true"/>
      <sz val="12"/>
      <name val="Ubuntu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9BBB59"/>
        <bgColor rgb="FF969696"/>
      </patternFill>
    </fill>
    <fill>
      <patternFill patternType="solid">
        <fgColor rgb="FFB9CDE5"/>
        <bgColor rgb="FFB8CCE4"/>
      </patternFill>
    </fill>
    <fill>
      <patternFill patternType="solid">
        <fgColor rgb="FFEEEEEE"/>
        <bgColor rgb="FFDDDDDD"/>
      </patternFill>
    </fill>
    <fill>
      <patternFill patternType="solid">
        <fgColor rgb="FFDDDDDD"/>
        <bgColor rgb="FFEEEEEE"/>
      </patternFill>
    </fill>
    <fill>
      <patternFill patternType="solid">
        <fgColor rgb="FFB8CCE4"/>
        <bgColor rgb="FFB9CDE5"/>
      </patternFill>
    </fill>
  </fills>
  <borders count="10">
    <border diagonalUp="false" diagonalDown="false">
      <left/>
      <right/>
      <top/>
      <bottom/>
      <diagonal/>
    </border>
    <border diagonalUp="false" diagonalDown="false">
      <left/>
      <right/>
      <top/>
      <bottom style="hair"/>
      <diagonal/>
    </border>
    <border diagonalUp="false" diagonalDown="false">
      <left style="hair"/>
      <right style="hair"/>
      <top/>
      <bottom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hair"/>
      <right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/>
      <right/>
      <top style="hair"/>
      <bottom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 style="hair"/>
      <top style="hair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3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4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4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5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5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5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5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5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8" fontId="6" fillId="4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6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6" fillId="4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4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4" fillId="4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5" fillId="4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5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5" fillId="4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6" fillId="5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6" fillId="5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6" fillId="5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4" fillId="5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6" fillId="5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4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4" fillId="5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6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5" fillId="5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5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5" fillId="5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5" fillId="5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5" fillId="5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5" fillId="5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8" fillId="6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6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6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6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4" fillId="4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4" fillId="4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4" fillId="4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4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4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4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4" fillId="4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4" fillId="4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4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6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4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4" fillId="5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4" fillId="5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5" fillId="5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6" fillId="4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6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8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8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8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6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4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4" fillId="5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4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5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5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4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5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4" fillId="4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4" fillId="4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5" fillId="4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6" fillId="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4" fillId="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CCE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RowHeight="15"/>
  <cols>
    <col collapsed="false" hidden="false" max="1" min="1" style="1" width="16.3666666666667"/>
    <col collapsed="false" hidden="false" max="12" min="2" style="1" width="8.81851851851852"/>
    <col collapsed="false" hidden="false" max="1025" min="13" style="1" width="11.562962962963"/>
  </cols>
  <sheetData>
    <row r="1" customFormat="false" ht="1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15" hidden="false" customHeight="false" outlineLevel="0" collapsed="false">
      <c r="A2" s="3"/>
      <c r="B2" s="4"/>
      <c r="C2" s="0"/>
      <c r="D2" s="0"/>
      <c r="E2" s="0"/>
      <c r="F2" s="0"/>
      <c r="G2" s="0"/>
      <c r="H2" s="0"/>
      <c r="I2" s="0"/>
      <c r="J2" s="0"/>
      <c r="K2" s="0"/>
      <c r="L2" s="0"/>
    </row>
    <row r="3" customFormat="false" ht="15" hidden="false" customHeight="false" outlineLevel="0" collapsed="false">
      <c r="A3" s="5" t="s">
        <v>1</v>
      </c>
      <c r="B3" s="6" t="s">
        <v>2</v>
      </c>
      <c r="C3" s="6"/>
      <c r="D3" s="6"/>
      <c r="E3" s="7" t="s">
        <v>3</v>
      </c>
      <c r="F3" s="7"/>
      <c r="G3" s="7"/>
      <c r="H3" s="6" t="s">
        <v>4</v>
      </c>
      <c r="I3" s="6"/>
      <c r="J3" s="6"/>
      <c r="K3" s="8" t="s">
        <v>5</v>
      </c>
      <c r="L3" s="8" t="s">
        <v>6</v>
      </c>
    </row>
    <row r="4" customFormat="false" ht="15" hidden="false" customHeight="false" outlineLevel="0" collapsed="false">
      <c r="A4" s="5" t="s">
        <v>1</v>
      </c>
      <c r="B4" s="9" t="s">
        <v>7</v>
      </c>
      <c r="C4" s="10" t="s">
        <v>8</v>
      </c>
      <c r="D4" s="11" t="s">
        <v>5</v>
      </c>
      <c r="E4" s="10" t="s">
        <v>7</v>
      </c>
      <c r="F4" s="10" t="s">
        <v>8</v>
      </c>
      <c r="G4" s="10" t="s">
        <v>5</v>
      </c>
      <c r="H4" s="9" t="s">
        <v>7</v>
      </c>
      <c r="I4" s="10" t="s">
        <v>8</v>
      </c>
      <c r="J4" s="11" t="s">
        <v>5</v>
      </c>
      <c r="K4" s="8"/>
      <c r="L4" s="8"/>
    </row>
    <row r="5" customFormat="false" ht="15" hidden="false" customHeight="false" outlineLevel="0" collapsed="false">
      <c r="A5" s="12" t="s">
        <v>9</v>
      </c>
      <c r="B5" s="13" t="n">
        <v>109</v>
      </c>
      <c r="C5" s="14" t="n">
        <v>119</v>
      </c>
      <c r="D5" s="15" t="n">
        <f aca="false">AVERAGE(B5:C5)</f>
        <v>114</v>
      </c>
      <c r="E5" s="14" t="n">
        <v>144</v>
      </c>
      <c r="F5" s="14" t="n">
        <v>122</v>
      </c>
      <c r="G5" s="14" t="n">
        <f aca="false">AVERAGE(E5:F5)</f>
        <v>133</v>
      </c>
      <c r="H5" s="13" t="n">
        <v>104</v>
      </c>
      <c r="I5" s="14" t="n">
        <v>121</v>
      </c>
      <c r="J5" s="15" t="n">
        <f aca="false">AVERAGE(H5:I5)</f>
        <v>112.5</v>
      </c>
      <c r="K5" s="16" t="n">
        <f aca="false">AVERAGE(D5,G5,J5)</f>
        <v>119.833333333333</v>
      </c>
      <c r="L5" s="16" t="n">
        <f aca="false">STDEV(D5,G5,J5)</f>
        <v>11.4273064776146</v>
      </c>
    </row>
    <row r="6" customFormat="false" ht="15" hidden="false" customHeight="false" outlineLevel="0" collapsed="false">
      <c r="A6" s="17" t="s">
        <v>10</v>
      </c>
      <c r="B6" s="18" t="n">
        <v>118</v>
      </c>
      <c r="C6" s="19" t="n">
        <v>135</v>
      </c>
      <c r="D6" s="20" t="n">
        <f aca="false">AVERAGE(B6:C6)</f>
        <v>126.5</v>
      </c>
      <c r="E6" s="19" t="n">
        <v>136</v>
      </c>
      <c r="F6" s="19" t="n">
        <v>124</v>
      </c>
      <c r="G6" s="19" t="n">
        <f aca="false">AVERAGE(E6:F6)</f>
        <v>130</v>
      </c>
      <c r="H6" s="18" t="n">
        <v>107</v>
      </c>
      <c r="I6" s="19" t="n">
        <v>116</v>
      </c>
      <c r="J6" s="20" t="n">
        <f aca="false">AVERAGE(H6:I6)</f>
        <v>111.5</v>
      </c>
      <c r="K6" s="21" t="n">
        <f aca="false">AVERAGE(D6,G6,J6)</f>
        <v>122.666666666667</v>
      </c>
      <c r="L6" s="21" t="n">
        <f aca="false">STDEV(D6,G6,J6)</f>
        <v>9.82768199187038</v>
      </c>
    </row>
    <row r="7" customFormat="false" ht="15" hidden="false" customHeight="false" outlineLevel="0" collapsed="false">
      <c r="A7" s="12" t="s">
        <v>11</v>
      </c>
      <c r="B7" s="13" t="n">
        <v>171</v>
      </c>
      <c r="C7" s="14" t="n">
        <v>189</v>
      </c>
      <c r="D7" s="15" t="n">
        <f aca="false">AVERAGE(B7:C7)</f>
        <v>180</v>
      </c>
      <c r="E7" s="22" t="n">
        <v>195.333</v>
      </c>
      <c r="F7" s="22" t="n">
        <v>219.333</v>
      </c>
      <c r="G7" s="22" t="n">
        <f aca="false">AVERAGE(E7:F7)</f>
        <v>207.333</v>
      </c>
      <c r="H7" s="13" t="n">
        <v>174</v>
      </c>
      <c r="I7" s="14" t="n">
        <v>205</v>
      </c>
      <c r="J7" s="15" t="n">
        <f aca="false">AVERAGE(H7:I7)</f>
        <v>189.5</v>
      </c>
      <c r="K7" s="16" t="n">
        <f aca="false">AVERAGE(D7,G7,J7)</f>
        <v>192.277666666667</v>
      </c>
      <c r="L7" s="16" t="n">
        <f aca="false">STDEV(D7,G7,J7)</f>
        <v>13.8765916684658</v>
      </c>
    </row>
    <row r="8" customFormat="false" ht="15" hidden="false" customHeight="false" outlineLevel="0" collapsed="false">
      <c r="A8" s="17" t="s">
        <v>12</v>
      </c>
      <c r="B8" s="18" t="n">
        <v>205</v>
      </c>
      <c r="C8" s="19" t="n">
        <v>242</v>
      </c>
      <c r="D8" s="20" t="n">
        <f aca="false">AVERAGE(B8:C8)</f>
        <v>223.5</v>
      </c>
      <c r="E8" s="23" t="n">
        <v>238.667</v>
      </c>
      <c r="F8" s="23" t="n">
        <v>270.667</v>
      </c>
      <c r="G8" s="23" t="n">
        <f aca="false">AVERAGE(E8:F8)</f>
        <v>254.667</v>
      </c>
      <c r="H8" s="18" t="n">
        <v>205</v>
      </c>
      <c r="I8" s="19" t="n">
        <v>228</v>
      </c>
      <c r="J8" s="20" t="n">
        <f aca="false">AVERAGE(H8:I8)</f>
        <v>216.5</v>
      </c>
      <c r="K8" s="21" t="n">
        <f aca="false">AVERAGE(D8,G8,J8)</f>
        <v>231.555666666667</v>
      </c>
      <c r="L8" s="21" t="n">
        <f aca="false">STDEV(D8,G8,J8)</f>
        <v>20.3187178811394</v>
      </c>
    </row>
    <row r="9" customFormat="false" ht="15" hidden="false" customHeight="false" outlineLevel="0" collapsed="false">
      <c r="A9" s="24" t="s">
        <v>13</v>
      </c>
    </row>
  </sheetData>
  <mergeCells count="7">
    <mergeCell ref="A1:L1"/>
    <mergeCell ref="A3:A4"/>
    <mergeCell ref="B3:D3"/>
    <mergeCell ref="E3:G3"/>
    <mergeCell ref="H3:J3"/>
    <mergeCell ref="K3:K4"/>
    <mergeCell ref="L3:L4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562962962963"/>
    <col collapsed="false" hidden="false" max="2" min="2" style="0" width="9.40740740740741"/>
    <col collapsed="false" hidden="false" max="10" min="3" style="0" width="12.4444444444444"/>
    <col collapsed="false" hidden="false" max="1025" min="11" style="0" width="11.562962962963"/>
  </cols>
  <sheetData>
    <row r="1" customFormat="false" ht="15" hidden="false" customHeight="false" outlineLevel="0" collapsed="false">
      <c r="A1" s="2" t="s">
        <v>14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</row>
    <row r="3" customFormat="false" ht="15" hidden="false" customHeight="false" outlineLevel="0" collapsed="false">
      <c r="A3" s="25" t="s">
        <v>1</v>
      </c>
      <c r="B3" s="25" t="s">
        <v>15</v>
      </c>
      <c r="C3" s="26" t="s">
        <v>16</v>
      </c>
      <c r="D3" s="26"/>
      <c r="E3" s="26"/>
      <c r="F3" s="26"/>
      <c r="G3" s="27" t="s">
        <v>17</v>
      </c>
      <c r="H3" s="27"/>
      <c r="I3" s="27"/>
      <c r="J3" s="27"/>
    </row>
    <row r="4" customFormat="false" ht="15" hidden="false" customHeight="false" outlineLevel="0" collapsed="false">
      <c r="A4" s="25"/>
      <c r="B4" s="25"/>
      <c r="C4" s="28" t="s">
        <v>18</v>
      </c>
      <c r="D4" s="29" t="s">
        <v>19</v>
      </c>
      <c r="E4" s="29" t="s">
        <v>20</v>
      </c>
      <c r="F4" s="30" t="s">
        <v>21</v>
      </c>
      <c r="G4" s="29" t="s">
        <v>18</v>
      </c>
      <c r="H4" s="29" t="s">
        <v>19</v>
      </c>
      <c r="I4" s="29" t="s">
        <v>20</v>
      </c>
      <c r="J4" s="29" t="s">
        <v>21</v>
      </c>
    </row>
    <row r="5" customFormat="false" ht="15" hidden="false" customHeight="false" outlineLevel="0" collapsed="false">
      <c r="A5" s="1" t="s">
        <v>10</v>
      </c>
      <c r="B5" s="31" t="n">
        <v>1</v>
      </c>
      <c r="C5" s="32" t="n">
        <v>36.9</v>
      </c>
      <c r="D5" s="33" t="n">
        <v>62.6</v>
      </c>
      <c r="E5" s="33" t="n">
        <v>0.25</v>
      </c>
      <c r="F5" s="34" t="n">
        <v>0.26</v>
      </c>
      <c r="G5" s="33" t="n">
        <v>6.15</v>
      </c>
      <c r="H5" s="35" t="n">
        <v>64.9</v>
      </c>
      <c r="I5" s="35" t="n">
        <v>26.8</v>
      </c>
      <c r="J5" s="35" t="n">
        <v>2.1</v>
      </c>
    </row>
    <row r="6" customFormat="false" ht="15" hidden="false" customHeight="false" outlineLevel="0" collapsed="false">
      <c r="A6" s="1" t="s">
        <v>10</v>
      </c>
      <c r="B6" s="31" t="n">
        <v>2</v>
      </c>
      <c r="C6" s="32" t="n">
        <f aca="false">100-SUM(D6:F6)</f>
        <v>28.1</v>
      </c>
      <c r="D6" s="35" t="n">
        <v>39.4</v>
      </c>
      <c r="E6" s="35" t="n">
        <v>26.3</v>
      </c>
      <c r="F6" s="36" t="n">
        <v>6.2</v>
      </c>
      <c r="G6" s="33" t="n">
        <f aca="false">100-SUM(H6:J6)</f>
        <v>8.09999999999999</v>
      </c>
      <c r="H6" s="35" t="n">
        <v>58.7</v>
      </c>
      <c r="I6" s="35" t="n">
        <v>31.5</v>
      </c>
      <c r="J6" s="35" t="n">
        <v>1.7</v>
      </c>
    </row>
    <row r="7" customFormat="false" ht="15" hidden="false" customHeight="false" outlineLevel="0" collapsed="false">
      <c r="A7" s="1" t="s">
        <v>10</v>
      </c>
      <c r="B7" s="31" t="n">
        <v>3</v>
      </c>
      <c r="C7" s="32" t="n">
        <v>25.8</v>
      </c>
      <c r="D7" s="35" t="n">
        <v>72.2</v>
      </c>
      <c r="E7" s="35" t="n">
        <v>1.48</v>
      </c>
      <c r="F7" s="36" t="n">
        <v>0.548</v>
      </c>
      <c r="G7" s="33" t="n">
        <v>6.66</v>
      </c>
      <c r="H7" s="35" t="n">
        <v>72.4</v>
      </c>
      <c r="I7" s="35" t="n">
        <v>19</v>
      </c>
      <c r="J7" s="35" t="n">
        <v>1.92</v>
      </c>
    </row>
    <row r="8" customFormat="false" ht="15" hidden="false" customHeight="false" outlineLevel="0" collapsed="false">
      <c r="A8" s="37" t="s">
        <v>5</v>
      </c>
      <c r="B8" s="37"/>
      <c r="C8" s="38" t="n">
        <f aca="false">AVERAGE(C5:C7)</f>
        <v>30.2666666666667</v>
      </c>
      <c r="D8" s="39" t="n">
        <f aca="false">AVERAGE(D5:D7)</f>
        <v>58.0666666666667</v>
      </c>
      <c r="E8" s="39" t="n">
        <f aca="false">AVERAGE(E5:E7)</f>
        <v>9.34333333333333</v>
      </c>
      <c r="F8" s="40" t="n">
        <f aca="false">AVERAGE(F5:F7)</f>
        <v>2.336</v>
      </c>
      <c r="G8" s="39" t="n">
        <f aca="false">AVERAGE(G5:G7)</f>
        <v>6.97</v>
      </c>
      <c r="H8" s="39" t="n">
        <f aca="false">AVERAGE(H5:H7)</f>
        <v>65.3333333333333</v>
      </c>
      <c r="I8" s="39" t="n">
        <f aca="false">AVERAGE(I5:I7)</f>
        <v>25.7666666666667</v>
      </c>
      <c r="J8" s="39" t="n">
        <f aca="false">AVERAGE(J5:J7)</f>
        <v>1.90666666666667</v>
      </c>
    </row>
    <row r="9" customFormat="false" ht="15" hidden="false" customHeight="false" outlineLevel="0" collapsed="false">
      <c r="A9" s="37" t="s">
        <v>22</v>
      </c>
      <c r="B9" s="37"/>
      <c r="C9" s="38" t="n">
        <f aca="false">STDEV(C5:C7)</f>
        <v>5.85861189475232</v>
      </c>
      <c r="D9" s="39" t="n">
        <f aca="false">STDEV(D5:D7)</f>
        <v>16.8633725373465</v>
      </c>
      <c r="E9" s="39" t="n">
        <f aca="false">STDEV(E5:E7)</f>
        <v>14.6977764758256</v>
      </c>
      <c r="F9" s="40" t="n">
        <f aca="false">STDEV(F5:F7)</f>
        <v>3.34941905410476</v>
      </c>
      <c r="G9" s="39" t="n">
        <f aca="false">STDEV(G5:G7)</f>
        <v>1.01128630960771</v>
      </c>
      <c r="H9" s="39" t="n">
        <f aca="false">STDEV(H5:H7)</f>
        <v>6.86027210344702</v>
      </c>
      <c r="I9" s="39" t="n">
        <f aca="false">STDEV(I5:I7)</f>
        <v>6.313741627065</v>
      </c>
      <c r="J9" s="39" t="n">
        <f aca="false">STDEV(J5:J7)</f>
        <v>0.200333056017556</v>
      </c>
    </row>
    <row r="10" customFormat="false" ht="15" hidden="false" customHeight="false" outlineLevel="0" collapsed="false">
      <c r="A10" s="41" t="s">
        <v>11</v>
      </c>
      <c r="B10" s="42" t="n">
        <v>1</v>
      </c>
      <c r="C10" s="43" t="n">
        <v>48.4</v>
      </c>
      <c r="D10" s="44" t="n">
        <v>50.7</v>
      </c>
      <c r="E10" s="44" t="n">
        <v>0.36</v>
      </c>
      <c r="F10" s="45" t="n">
        <v>0.54</v>
      </c>
      <c r="G10" s="44" t="n">
        <v>5.75</v>
      </c>
      <c r="H10" s="46" t="n">
        <v>41</v>
      </c>
      <c r="I10" s="46" t="n">
        <v>48.2</v>
      </c>
      <c r="J10" s="46" t="n">
        <v>5.07</v>
      </c>
    </row>
    <row r="11" customFormat="false" ht="15" hidden="false" customHeight="false" outlineLevel="0" collapsed="false">
      <c r="A11" s="1" t="s">
        <v>11</v>
      </c>
      <c r="B11" s="31" t="n">
        <v>2</v>
      </c>
      <c r="C11" s="47" t="n">
        <f aca="false">100-SUM(D11:F11)</f>
        <v>22.7</v>
      </c>
      <c r="D11" s="48" t="n">
        <v>22.7</v>
      </c>
      <c r="E11" s="48" t="n">
        <v>41.1</v>
      </c>
      <c r="F11" s="49" t="n">
        <v>13.5</v>
      </c>
      <c r="G11" s="50" t="n">
        <f aca="false">100-SUM(H11:J11)</f>
        <v>4.2</v>
      </c>
      <c r="H11" s="48" t="n">
        <v>29.8</v>
      </c>
      <c r="I11" s="48" t="n">
        <v>62.1</v>
      </c>
      <c r="J11" s="48" t="n">
        <v>3.9</v>
      </c>
    </row>
    <row r="12" customFormat="false" ht="15" hidden="false" customHeight="false" outlineLevel="0" collapsed="false">
      <c r="A12" s="1" t="s">
        <v>11</v>
      </c>
      <c r="B12" s="31" t="n">
        <v>3</v>
      </c>
      <c r="C12" s="47" t="n">
        <v>21.4</v>
      </c>
      <c r="D12" s="48" t="n">
        <v>63.3</v>
      </c>
      <c r="E12" s="48" t="n">
        <v>13.1</v>
      </c>
      <c r="F12" s="49" t="n">
        <v>2.17</v>
      </c>
      <c r="G12" s="50" t="n">
        <v>4.14</v>
      </c>
      <c r="H12" s="48" t="n">
        <v>53.5</v>
      </c>
      <c r="I12" s="48" t="n">
        <v>39</v>
      </c>
      <c r="J12" s="48" t="n">
        <v>3.35</v>
      </c>
    </row>
    <row r="13" customFormat="false" ht="15" hidden="false" customHeight="false" outlineLevel="0" collapsed="false">
      <c r="A13" s="37" t="s">
        <v>5</v>
      </c>
      <c r="B13" s="37"/>
      <c r="C13" s="51" t="n">
        <f aca="false">AVERAGE(C10:C12)</f>
        <v>30.8333333333333</v>
      </c>
      <c r="D13" s="52" t="n">
        <f aca="false">AVERAGE(D10:D12)</f>
        <v>45.5666666666667</v>
      </c>
      <c r="E13" s="52" t="n">
        <f aca="false">AVERAGE(E10:E12)</f>
        <v>18.1866666666667</v>
      </c>
      <c r="F13" s="53" t="n">
        <f aca="false">AVERAGE(F10:F12)</f>
        <v>5.40333333333333</v>
      </c>
      <c r="G13" s="52" t="n">
        <f aca="false">AVERAGE(G10:G12)</f>
        <v>4.69666666666667</v>
      </c>
      <c r="H13" s="52" t="n">
        <f aca="false">AVERAGE(H10:H12)</f>
        <v>41.4333333333333</v>
      </c>
      <c r="I13" s="52" t="n">
        <f aca="false">AVERAGE(I10:I12)</f>
        <v>49.7666666666667</v>
      </c>
      <c r="J13" s="52" t="n">
        <f aca="false">AVERAGE(J10:J12)</f>
        <v>4.10666666666667</v>
      </c>
    </row>
    <row r="14" customFormat="false" ht="15" hidden="false" customHeight="false" outlineLevel="0" collapsed="false">
      <c r="A14" s="54" t="s">
        <v>22</v>
      </c>
      <c r="B14" s="54"/>
      <c r="C14" s="55" t="n">
        <f aca="false">STDEV(C10:C12)</f>
        <v>15.2270592477121</v>
      </c>
      <c r="D14" s="56" t="n">
        <f aca="false">STDEV(D10:D12)</f>
        <v>20.7810811396648</v>
      </c>
      <c r="E14" s="56" t="n">
        <f aca="false">STDEV(E10:E12)</f>
        <v>20.8408860976047</v>
      </c>
      <c r="F14" s="57" t="n">
        <f aca="false">STDEV(F10:F12)</f>
        <v>7.0591241194169</v>
      </c>
      <c r="G14" s="56" t="n">
        <f aca="false">STDEV(G10:G12)</f>
        <v>0.912706597616854</v>
      </c>
      <c r="H14" s="56" t="n">
        <f aca="false">STDEV(H10:H12)</f>
        <v>11.8559408455564</v>
      </c>
      <c r="I14" s="56" t="n">
        <f aca="false">STDEV(I10:I12)</f>
        <v>11.629416723694</v>
      </c>
      <c r="J14" s="56" t="n">
        <f aca="false">STDEV(J10:J12)</f>
        <v>0.878426623761674</v>
      </c>
    </row>
    <row r="15" customFormat="false" ht="15" hidden="false" customHeight="false" outlineLevel="0" collapsed="false">
      <c r="A15" s="1" t="s">
        <v>12</v>
      </c>
      <c r="B15" s="31" t="n">
        <v>1</v>
      </c>
      <c r="C15" s="32" t="n">
        <v>30.8</v>
      </c>
      <c r="D15" s="33" t="n">
        <v>67.2</v>
      </c>
      <c r="E15" s="33" t="n">
        <v>1.58</v>
      </c>
      <c r="F15" s="34" t="n">
        <v>0.37</v>
      </c>
      <c r="G15" s="33" t="n">
        <v>5.18</v>
      </c>
      <c r="H15" s="35" t="n">
        <v>41.1</v>
      </c>
      <c r="I15" s="35" t="n">
        <v>49.2</v>
      </c>
      <c r="J15" s="35" t="n">
        <v>4.51</v>
      </c>
    </row>
    <row r="16" customFormat="false" ht="15" hidden="false" customHeight="false" outlineLevel="0" collapsed="false">
      <c r="A16" s="1" t="s">
        <v>12</v>
      </c>
      <c r="B16" s="31" t="n">
        <v>2</v>
      </c>
      <c r="C16" s="32" t="n">
        <v>22.3</v>
      </c>
      <c r="D16" s="35" t="n">
        <v>19.1</v>
      </c>
      <c r="E16" s="35" t="n">
        <v>43.4</v>
      </c>
      <c r="F16" s="36" t="n">
        <v>15.2</v>
      </c>
      <c r="G16" s="33" t="n">
        <f aca="false">100-SUM(H16:J16)</f>
        <v>3.79999999999998</v>
      </c>
      <c r="H16" s="35" t="n">
        <v>20.6</v>
      </c>
      <c r="I16" s="35" t="n">
        <v>69.4</v>
      </c>
      <c r="J16" s="35" t="n">
        <v>6.2</v>
      </c>
    </row>
    <row r="17" customFormat="false" ht="15" hidden="false" customHeight="false" outlineLevel="0" collapsed="false">
      <c r="A17" s="1" t="s">
        <v>12</v>
      </c>
      <c r="B17" s="31" t="n">
        <v>3</v>
      </c>
      <c r="C17" s="32" t="n">
        <v>21.5</v>
      </c>
      <c r="D17" s="35" t="n">
        <v>65.9</v>
      </c>
      <c r="E17" s="35" t="n">
        <v>10.9</v>
      </c>
      <c r="F17" s="36" t="n">
        <v>1.65</v>
      </c>
      <c r="G17" s="33" t="n">
        <v>5.08</v>
      </c>
      <c r="H17" s="35" t="n">
        <v>54.6</v>
      </c>
      <c r="I17" s="35" t="n">
        <v>37.2</v>
      </c>
      <c r="J17" s="35" t="n">
        <v>3.13</v>
      </c>
    </row>
    <row r="18" customFormat="false" ht="15" hidden="false" customHeight="false" outlineLevel="0" collapsed="false">
      <c r="A18" s="37" t="s">
        <v>5</v>
      </c>
      <c r="B18" s="37"/>
      <c r="C18" s="38" t="n">
        <f aca="false">AVERAGE(C15:C17)</f>
        <v>24.8666666666667</v>
      </c>
      <c r="D18" s="39" t="n">
        <f aca="false">AVERAGE(D15:D17)</f>
        <v>50.7333333333333</v>
      </c>
      <c r="E18" s="39" t="n">
        <f aca="false">AVERAGE(E15:E17)</f>
        <v>18.6266666666667</v>
      </c>
      <c r="F18" s="40" t="n">
        <f aca="false">AVERAGE(F15:F17)</f>
        <v>5.74</v>
      </c>
      <c r="G18" s="39" t="n">
        <f aca="false">AVERAGE(G15:G17)</f>
        <v>4.68666666666666</v>
      </c>
      <c r="H18" s="39" t="n">
        <f aca="false">AVERAGE(H15:H17)</f>
        <v>38.7666666666667</v>
      </c>
      <c r="I18" s="39" t="n">
        <f aca="false">AVERAGE(I15:I17)</f>
        <v>51.9333333333333</v>
      </c>
      <c r="J18" s="39" t="n">
        <f aca="false">AVERAGE(J15:J17)</f>
        <v>4.61333333333333</v>
      </c>
    </row>
    <row r="19" customFormat="false" ht="15" hidden="false" customHeight="false" outlineLevel="0" collapsed="false">
      <c r="A19" s="37" t="s">
        <v>22</v>
      </c>
      <c r="B19" s="37"/>
      <c r="C19" s="38" t="n">
        <f aca="false">STDEV(C15:C17)</f>
        <v>5.15396287659635</v>
      </c>
      <c r="D19" s="39" t="n">
        <f aca="false">STDEV(D15:D17)</f>
        <v>27.4029803731881</v>
      </c>
      <c r="E19" s="39" t="n">
        <f aca="false">STDEV(E15:E17)</f>
        <v>21.9545925339855</v>
      </c>
      <c r="F19" s="40" t="n">
        <f aca="false">STDEV(F15:F17)</f>
        <v>8.21756046524758</v>
      </c>
      <c r="G19" s="39" t="n">
        <f aca="false">STDEV(G15:G17)</f>
        <v>0.769502003462857</v>
      </c>
      <c r="H19" s="39" t="n">
        <f aca="false">STDEV(H15:H17)</f>
        <v>17.1196767882263</v>
      </c>
      <c r="I19" s="39" t="n">
        <f aca="false">STDEV(I15:I17)</f>
        <v>16.2730861649944</v>
      </c>
      <c r="J19" s="39" t="n">
        <f aca="false">STDEV(J15:J17)</f>
        <v>1.5376063648845</v>
      </c>
    </row>
  </sheetData>
  <mergeCells count="11">
    <mergeCell ref="A1:J1"/>
    <mergeCell ref="A3:A4"/>
    <mergeCell ref="B3:B4"/>
    <mergeCell ref="C3:F3"/>
    <mergeCell ref="G3:J3"/>
    <mergeCell ref="A8:B8"/>
    <mergeCell ref="A9:B9"/>
    <mergeCell ref="A13:B13"/>
    <mergeCell ref="A14:B14"/>
    <mergeCell ref="A18:B18"/>
    <mergeCell ref="A19:B19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1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58" width="19.6962962962963"/>
    <col collapsed="false" hidden="false" max="13" min="2" style="58" width="8.81851851851852"/>
    <col collapsed="false" hidden="false" max="15" min="14" style="58" width="11.9555555555556"/>
    <col collapsed="false" hidden="false" max="16" min="16" style="58" width="10.5851851851852"/>
    <col collapsed="false" hidden="false" max="17" min="17" style="58" width="9.8"/>
    <col collapsed="false" hidden="false" max="1025" min="18" style="58" width="11.9555555555556"/>
  </cols>
  <sheetData>
    <row r="1" customFormat="false" ht="15" hidden="false" customHeight="false" outlineLevel="0" collapsed="false">
      <c r="A1" s="2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0"/>
      <c r="O1" s="0"/>
      <c r="P1" s="0"/>
      <c r="Q1" s="0"/>
      <c r="T1" s="0"/>
      <c r="U1" s="0"/>
    </row>
    <row r="2" customFormat="false" ht="15" hidden="false" customHeight="false" outlineLevel="0" collapsed="false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0"/>
      <c r="O2" s="0"/>
      <c r="P2" s="0"/>
      <c r="Q2" s="0"/>
      <c r="T2" s="0"/>
      <c r="U2" s="0"/>
    </row>
    <row r="3" customFormat="false" ht="15.85" hidden="false" customHeight="false" outlineLevel="0" collapsed="false">
      <c r="A3" s="60" t="s">
        <v>24</v>
      </c>
      <c r="B3" s="60" t="s">
        <v>25</v>
      </c>
      <c r="C3" s="61" t="s">
        <v>26</v>
      </c>
      <c r="D3" s="62" t="s">
        <v>27</v>
      </c>
      <c r="E3" s="63" t="s">
        <v>28</v>
      </c>
      <c r="F3" s="61" t="s">
        <v>29</v>
      </c>
      <c r="G3" s="62" t="s">
        <v>30</v>
      </c>
      <c r="H3" s="64" t="s">
        <v>31</v>
      </c>
      <c r="I3" s="62" t="s">
        <v>32</v>
      </c>
      <c r="J3" s="65" t="s">
        <v>33</v>
      </c>
      <c r="K3" s="62" t="s">
        <v>34</v>
      </c>
      <c r="L3" s="62" t="s">
        <v>35</v>
      </c>
      <c r="M3" s="62" t="s">
        <v>36</v>
      </c>
      <c r="N3" s="0"/>
      <c r="O3" s="0"/>
      <c r="P3" s="0"/>
      <c r="Q3" s="0"/>
      <c r="T3" s="0"/>
      <c r="U3" s="0"/>
    </row>
    <row r="4" customFormat="false" ht="15" hidden="false" customHeight="false" outlineLevel="0" collapsed="false">
      <c r="A4" s="66" t="s">
        <v>37</v>
      </c>
      <c r="B4" s="66" t="s">
        <v>38</v>
      </c>
      <c r="C4" s="67" t="n">
        <v>26.4994953723388</v>
      </c>
      <c r="D4" s="66" t="n">
        <v>26.2531051977929</v>
      </c>
      <c r="E4" s="68" t="n">
        <v>26.358948567845</v>
      </c>
      <c r="F4" s="67" t="n">
        <f aca="false">AVERAGE(C4:E4)</f>
        <v>26.3705163793256</v>
      </c>
      <c r="G4" s="66" t="n">
        <f aca="false">STDEV(C4:E4)</f>
        <v>0.123601740380251</v>
      </c>
      <c r="H4" s="66" t="n">
        <f aca="false">F4-F$5</f>
        <v>9.01065907552514</v>
      </c>
      <c r="I4" s="69" t="n">
        <f aca="false">SQRT(G4^2 + G$5^2)</f>
        <v>0.143695863354477</v>
      </c>
      <c r="J4" s="70" t="n">
        <f aca="false">H4-H10</f>
        <v>-1.23011677302213</v>
      </c>
      <c r="K4" s="66" t="n">
        <f aca="false">2^-J4</f>
        <v>2.34585976675941</v>
      </c>
      <c r="L4" s="66" t="n">
        <f aca="false">2^-(J4+I4)</f>
        <v>2.12346585368596</v>
      </c>
      <c r="M4" s="66" t="n">
        <f aca="false">2^-(J4-I4)</f>
        <v>2.59154534354681</v>
      </c>
      <c r="N4" s="0"/>
      <c r="O4" s="0"/>
      <c r="P4" s="0"/>
      <c r="Q4" s="0"/>
      <c r="T4" s="71"/>
      <c r="U4" s="71"/>
    </row>
    <row r="5" customFormat="false" ht="15" hidden="false" customHeight="false" outlineLevel="0" collapsed="false">
      <c r="A5" s="72" t="s">
        <v>37</v>
      </c>
      <c r="B5" s="72" t="s">
        <v>39</v>
      </c>
      <c r="C5" s="73" t="n">
        <v>17.443849533081</v>
      </c>
      <c r="D5" s="72" t="n">
        <v>17.3089118883203</v>
      </c>
      <c r="E5" s="74" t="n">
        <v>17.32681049</v>
      </c>
      <c r="F5" s="73" t="n">
        <f aca="false">AVERAGE(C5:E5)</f>
        <v>17.3598573038004</v>
      </c>
      <c r="G5" s="72" t="n">
        <f aca="false">STDEV(C5:E5)</f>
        <v>0.0732878633892519</v>
      </c>
      <c r="H5" s="72" t="n">
        <f aca="false">F5-F$5</f>
        <v>0</v>
      </c>
      <c r="I5" s="75" t="n">
        <f aca="false">SQRT(G5^2 + G$5^2)</f>
        <v>0.103644690362427</v>
      </c>
      <c r="J5" s="76" t="n">
        <f aca="false">H5-H11</f>
        <v>0</v>
      </c>
      <c r="K5" s="72" t="n">
        <f aca="false">2^-J5</f>
        <v>1</v>
      </c>
      <c r="L5" s="72" t="n">
        <f aca="false">2^-(J5+I5)</f>
        <v>0.930678838808339</v>
      </c>
      <c r="M5" s="72" t="n">
        <f aca="false">2^-(J5-I5)</f>
        <v>1.07448451420731</v>
      </c>
      <c r="N5" s="0"/>
      <c r="O5" s="0"/>
      <c r="P5" s="0"/>
      <c r="Q5" s="0"/>
      <c r="T5" s="71"/>
      <c r="U5" s="71"/>
    </row>
    <row r="6" customFormat="false" ht="15" hidden="false" customHeight="false" outlineLevel="0" collapsed="false">
      <c r="A6" s="77" t="s">
        <v>40</v>
      </c>
      <c r="B6" s="78" t="s">
        <v>38</v>
      </c>
      <c r="C6" s="79" t="n">
        <v>25.7129291512451</v>
      </c>
      <c r="D6" s="78" t="n">
        <v>25.671411</v>
      </c>
      <c r="E6" s="80" t="n">
        <v>25.625764578</v>
      </c>
      <c r="F6" s="79" t="n">
        <f aca="false">AVERAGE(C6:E6)</f>
        <v>25.6700349097484</v>
      </c>
      <c r="G6" s="78" t="n">
        <f aca="false">STDEV(C6:E6)</f>
        <v>0.0435985771044837</v>
      </c>
      <c r="H6" s="78" t="n">
        <f aca="false">F6-F$7</f>
        <v>8.74648135833106</v>
      </c>
      <c r="I6" s="81" t="n">
        <f aca="false">SQRT(G6^2 + G$7^2)</f>
        <v>0.189239637431637</v>
      </c>
      <c r="J6" s="82" t="n">
        <f aca="false">H6-H10</f>
        <v>-1.4942944902162</v>
      </c>
      <c r="K6" s="78" t="n">
        <f aca="false">2^-J6</f>
        <v>2.81726346921796</v>
      </c>
      <c r="L6" s="78" t="n">
        <f aca="false">2^-(J6+I6)</f>
        <v>2.47093121987468</v>
      </c>
      <c r="M6" s="78" t="n">
        <f aca="false">2^-(J6-I6)</f>
        <v>3.21213856183036</v>
      </c>
      <c r="N6" s="0"/>
      <c r="O6" s="0"/>
      <c r="P6" s="0"/>
      <c r="Q6" s="0"/>
      <c r="T6" s="71"/>
      <c r="U6" s="71"/>
    </row>
    <row r="7" customFormat="false" ht="15" hidden="false" customHeight="false" outlineLevel="0" collapsed="false">
      <c r="A7" s="77" t="s">
        <v>40</v>
      </c>
      <c r="B7" s="78" t="s">
        <v>39</v>
      </c>
      <c r="C7" s="79" t="n">
        <v>17.1160002905029</v>
      </c>
      <c r="D7" s="78" t="n">
        <v>16.90565</v>
      </c>
      <c r="E7" s="80" t="n">
        <v>16.749010363749</v>
      </c>
      <c r="F7" s="79" t="n">
        <f aca="false">AVERAGE(C7:E7)</f>
        <v>16.9235535514173</v>
      </c>
      <c r="G7" s="78" t="n">
        <f aca="false">STDEV(C7:E7)</f>
        <v>0.184148864915649</v>
      </c>
      <c r="H7" s="78" t="n">
        <f aca="false">F7-F$7</f>
        <v>0</v>
      </c>
      <c r="I7" s="81" t="n">
        <f aca="false">SQRT(G7^2 + G$7^2)</f>
        <v>0.260425822259322</v>
      </c>
      <c r="J7" s="82" t="n">
        <f aca="false">H7-H11</f>
        <v>0</v>
      </c>
      <c r="K7" s="78" t="n">
        <f aca="false">2^-J7</f>
        <v>1</v>
      </c>
      <c r="L7" s="78" t="n">
        <f aca="false">2^-(J7+I7)</f>
        <v>0.834841473339064</v>
      </c>
      <c r="M7" s="78" t="n">
        <f aca="false">2^-(J7-I7)</f>
        <v>1.19783220160393</v>
      </c>
      <c r="N7" s="0"/>
      <c r="O7" s="0"/>
      <c r="P7" s="0"/>
      <c r="Q7" s="0"/>
      <c r="T7" s="71"/>
      <c r="U7" s="71"/>
    </row>
    <row r="8" customFormat="false" ht="15" hidden="false" customHeight="false" outlineLevel="0" collapsed="false">
      <c r="A8" s="83" t="s">
        <v>41</v>
      </c>
      <c r="B8" s="66" t="s">
        <v>38</v>
      </c>
      <c r="C8" s="67" t="n">
        <v>27.7399170684814</v>
      </c>
      <c r="D8" s="66" t="n">
        <v>27.8963551196289</v>
      </c>
      <c r="E8" s="68" t="n">
        <v>27.68273353937</v>
      </c>
      <c r="F8" s="67" t="n">
        <f aca="false">AVERAGE(C8:E8)</f>
        <v>27.7730019091601</v>
      </c>
      <c r="G8" s="66" t="n">
        <f aca="false">STDEV(C8:E8)</f>
        <v>0.110587069317027</v>
      </c>
      <c r="H8" s="66" t="n">
        <f aca="false">F8-F$9</f>
        <v>10.5581578173539</v>
      </c>
      <c r="I8" s="69" t="n">
        <f aca="false">SQRT(G8^2 + G$9^2)</f>
        <v>0.13023697222568</v>
      </c>
      <c r="J8" s="70" t="n">
        <f aca="false">H8-H10</f>
        <v>0.317381968806668</v>
      </c>
      <c r="K8" s="66" t="n">
        <f aca="false">2^-J8</f>
        <v>0.802524883614878</v>
      </c>
      <c r="L8" s="66" t="n">
        <f aca="false">2^-(J8+I8)</f>
        <v>0.733252026839822</v>
      </c>
      <c r="M8" s="66" t="n">
        <f aca="false">2^-(J8-I8)</f>
        <v>0.878342186924176</v>
      </c>
      <c r="N8" s="0"/>
      <c r="O8" s="0"/>
      <c r="P8" s="0"/>
      <c r="Q8" s="0"/>
      <c r="T8" s="71"/>
      <c r="U8" s="71"/>
    </row>
    <row r="9" customFormat="false" ht="15" hidden="false" customHeight="false" outlineLevel="0" collapsed="false">
      <c r="A9" s="84" t="s">
        <v>41</v>
      </c>
      <c r="B9" s="72" t="s">
        <v>39</v>
      </c>
      <c r="C9" s="73" t="n">
        <v>17.1893215264892</v>
      </c>
      <c r="D9" s="72" t="n">
        <v>17.1624623162841</v>
      </c>
      <c r="E9" s="74" t="n">
        <v>17.2927484326452</v>
      </c>
      <c r="F9" s="73" t="n">
        <f aca="false">AVERAGE(C9:E9)</f>
        <v>17.2148440918062</v>
      </c>
      <c r="G9" s="72" t="n">
        <f aca="false">STDEV(C9:E9)</f>
        <v>0.068790762711165</v>
      </c>
      <c r="H9" s="72" t="n">
        <f aca="false">F9-F$9</f>
        <v>0</v>
      </c>
      <c r="I9" s="75" t="n">
        <f aca="false">SQRT(G9^2 + G$9^2)</f>
        <v>0.097284829592119</v>
      </c>
      <c r="J9" s="76" t="n">
        <f aca="false">H9-H11</f>
        <v>0</v>
      </c>
      <c r="K9" s="72" t="n">
        <f aca="false">2^-J9</f>
        <v>1</v>
      </c>
      <c r="L9" s="72" t="n">
        <f aca="false">2^-(J9+I9)</f>
        <v>0.934790624913883</v>
      </c>
      <c r="M9" s="72" t="n">
        <f aca="false">2^-(J9-I9)</f>
        <v>1.06975826815992</v>
      </c>
      <c r="N9" s="0"/>
      <c r="O9" s="0"/>
      <c r="P9" s="0"/>
      <c r="Q9" s="0"/>
      <c r="T9" s="71"/>
      <c r="U9" s="71"/>
    </row>
    <row r="10" customFormat="false" ht="15" hidden="false" customHeight="false" outlineLevel="0" collapsed="false">
      <c r="A10" s="77" t="s">
        <v>42</v>
      </c>
      <c r="B10" s="78" t="s">
        <v>38</v>
      </c>
      <c r="C10" s="79" t="n">
        <v>27.5732108271484</v>
      </c>
      <c r="D10" s="78" t="n">
        <v>27.5600213059082</v>
      </c>
      <c r="E10" s="80" t="n">
        <v>27.5478450563264</v>
      </c>
      <c r="F10" s="79" t="n">
        <f aca="false">AVERAGE(C10:E10)</f>
        <v>27.5603590631277</v>
      </c>
      <c r="G10" s="78" t="n">
        <f aca="false">STDEV(C10:E10)</f>
        <v>0.012686258010267</v>
      </c>
      <c r="H10" s="78" t="n">
        <f aca="false">F10-F$11</f>
        <v>10.2407758485473</v>
      </c>
      <c r="I10" s="81" t="n">
        <f aca="false">SQRT(G10^2 + G$11^2)</f>
        <v>0.25052665976243</v>
      </c>
      <c r="J10" s="82" t="n">
        <f aca="false">H10-H10</f>
        <v>0</v>
      </c>
      <c r="K10" s="78" t="n">
        <f aca="false">2^-J10</f>
        <v>1</v>
      </c>
      <c r="L10" s="78" t="n">
        <f aca="false">2^-(J10+I10)</f>
        <v>0.840589499745728</v>
      </c>
      <c r="M10" s="78" t="n">
        <f aca="false">2^-(J10-I10)</f>
        <v>1.18964131755452</v>
      </c>
      <c r="N10" s="0"/>
      <c r="O10" s="0"/>
      <c r="P10" s="0"/>
      <c r="Q10" s="0"/>
      <c r="T10" s="71"/>
      <c r="U10" s="71"/>
    </row>
    <row r="11" customFormat="false" ht="15" hidden="false" customHeight="false" outlineLevel="0" collapsed="false">
      <c r="A11" s="77" t="s">
        <v>42</v>
      </c>
      <c r="B11" s="78" t="s">
        <v>39</v>
      </c>
      <c r="C11" s="79" t="n">
        <v>17.1401498008261</v>
      </c>
      <c r="D11" s="78" t="n">
        <v>17.6054004151611</v>
      </c>
      <c r="E11" s="80" t="n">
        <v>17.213199427754</v>
      </c>
      <c r="F11" s="79" t="n">
        <f aca="false">AVERAGE(C11:E11)</f>
        <v>17.3195832145804</v>
      </c>
      <c r="G11" s="78" t="n">
        <f aca="false">STDEV(C11:E11)</f>
        <v>0.25020524796538</v>
      </c>
      <c r="H11" s="78" t="n">
        <f aca="false">F11-F$11</f>
        <v>0</v>
      </c>
      <c r="I11" s="81" t="n">
        <f aca="false">SQRT(G11^2 + G$11^2)</f>
        <v>0.353843655049563</v>
      </c>
      <c r="J11" s="82" t="n">
        <f aca="false">H11-H11</f>
        <v>0</v>
      </c>
      <c r="K11" s="78" t="n">
        <f aca="false">2^-J11</f>
        <v>1</v>
      </c>
      <c r="L11" s="78" t="n">
        <f aca="false">2^-(J11+I11)</f>
        <v>0.782496576344002</v>
      </c>
      <c r="M11" s="78" t="n">
        <f aca="false">2^-(J11-I11)</f>
        <v>1.27796086300112</v>
      </c>
      <c r="N11" s="0"/>
      <c r="O11" s="0"/>
      <c r="P11" s="0"/>
      <c r="Q11" s="0"/>
      <c r="T11" s="71"/>
      <c r="U11" s="71"/>
    </row>
    <row r="12" customFormat="false" ht="15" hidden="false" customHeight="false" outlineLevel="0" collapsed="false">
      <c r="A12" s="66" t="s">
        <v>43</v>
      </c>
      <c r="B12" s="66" t="s">
        <v>38</v>
      </c>
      <c r="C12" s="67" t="n">
        <v>24.5892885498046</v>
      </c>
      <c r="D12" s="66" t="n">
        <v>24.3868181573486</v>
      </c>
      <c r="E12" s="68" t="n">
        <v>24.2176992834357</v>
      </c>
      <c r="F12" s="67" t="n">
        <f aca="false">AVERAGE(C12:E12)</f>
        <v>24.3979353301963</v>
      </c>
      <c r="G12" s="66" t="n">
        <f aca="false">STDEV(C12:E12)</f>
        <v>0.186043917850702</v>
      </c>
      <c r="H12" s="66" t="n">
        <f aca="false">F12-F$13</f>
        <v>6.26643600669297</v>
      </c>
      <c r="I12" s="69" t="n">
        <f aca="false">SQRT(G12^2 + G$13^2)</f>
        <v>0.333682164743714</v>
      </c>
      <c r="J12" s="70" t="n">
        <f aca="false">H12-H18</f>
        <v>-1.84279339430256</v>
      </c>
      <c r="K12" s="66" t="n">
        <f aca="false">2^-J12</f>
        <v>3.58703890863377</v>
      </c>
      <c r="L12" s="66" t="n">
        <f aca="false">2^-(J12+I12)</f>
        <v>2.84634636291711</v>
      </c>
      <c r="M12" s="66" t="n">
        <f aca="false">2^-(J12-I12)</f>
        <v>4.52047870901623</v>
      </c>
      <c r="N12" s="0"/>
      <c r="O12" s="0"/>
      <c r="P12" s="0"/>
      <c r="Q12" s="0"/>
      <c r="T12" s="71"/>
      <c r="U12" s="71"/>
    </row>
    <row r="13" customFormat="false" ht="15" hidden="false" customHeight="false" outlineLevel="0" collapsed="false">
      <c r="A13" s="72" t="s">
        <v>43</v>
      </c>
      <c r="B13" s="72" t="s">
        <v>39</v>
      </c>
      <c r="C13" s="73" t="n">
        <v>17.9856043945312</v>
      </c>
      <c r="D13" s="72" t="n">
        <v>17.9579362406005</v>
      </c>
      <c r="E13" s="74" t="n">
        <v>18.4509573353783</v>
      </c>
      <c r="F13" s="73" t="n">
        <f aca="false">AVERAGE(C13:E13)</f>
        <v>18.1314993235033</v>
      </c>
      <c r="G13" s="72" t="n">
        <f aca="false">STDEV(C13:E13)</f>
        <v>0.277004418193668</v>
      </c>
      <c r="H13" s="72" t="n">
        <f aca="false">F13-F$13</f>
        <v>0</v>
      </c>
      <c r="I13" s="75" t="n">
        <f aca="false">SQRT(G13^2 + G$13^2)</f>
        <v>0.391743405046753</v>
      </c>
      <c r="J13" s="76" t="n">
        <f aca="false">H13-H19</f>
        <v>0</v>
      </c>
      <c r="K13" s="72" t="n">
        <f aca="false">2^-J13</f>
        <v>1</v>
      </c>
      <c r="L13" s="72" t="n">
        <f aca="false">2^-(J13+I13)</f>
        <v>0.76220796795184</v>
      </c>
      <c r="M13" s="72" t="n">
        <f aca="false">2^-(J13-I13)</f>
        <v>1.31197788798658</v>
      </c>
      <c r="N13" s="0"/>
      <c r="O13" s="0"/>
      <c r="P13" s="0"/>
      <c r="Q13" s="0"/>
      <c r="T13" s="71"/>
      <c r="U13" s="71"/>
    </row>
    <row r="14" customFormat="false" ht="15" hidden="false" customHeight="false" outlineLevel="0" collapsed="false">
      <c r="A14" s="77" t="s">
        <v>44</v>
      </c>
      <c r="B14" s="78" t="s">
        <v>38</v>
      </c>
      <c r="C14" s="79" t="n">
        <v>22.9300937652587</v>
      </c>
      <c r="D14" s="78" t="n">
        <v>23.0819967285156</v>
      </c>
      <c r="E14" s="80" t="n">
        <v>22.8075438435454</v>
      </c>
      <c r="F14" s="79" t="n">
        <f aca="false">AVERAGE(C14:E14)</f>
        <v>22.9398781124399</v>
      </c>
      <c r="G14" s="78" t="n">
        <f aca="false">STDEV(C14:E14)</f>
        <v>0.137487805293553</v>
      </c>
      <c r="H14" s="78" t="n">
        <f aca="false">F14-F$15</f>
        <v>5.1123312826479</v>
      </c>
      <c r="I14" s="81" t="n">
        <f aca="false">SQRT(G14^2 + G$15^2)</f>
        <v>0.192844493892065</v>
      </c>
      <c r="J14" s="82" t="n">
        <f aca="false">H14-H18</f>
        <v>-2.99689811834763</v>
      </c>
      <c r="K14" s="78" t="n">
        <f aca="false">2^-J14</f>
        <v>7.98281799362164</v>
      </c>
      <c r="L14" s="78" t="n">
        <f aca="false">2^-(J14+I14)</f>
        <v>6.98400031702449</v>
      </c>
      <c r="M14" s="78" t="n">
        <f aca="false">2^-(J14-I14)</f>
        <v>9.12448170484038</v>
      </c>
      <c r="N14" s="0"/>
      <c r="O14" s="0"/>
      <c r="P14" s="0"/>
      <c r="Q14" s="0"/>
      <c r="T14" s="71"/>
      <c r="U14" s="71"/>
    </row>
    <row r="15" customFormat="false" ht="15" hidden="false" customHeight="false" outlineLevel="0" collapsed="false">
      <c r="A15" s="77" t="s">
        <v>44</v>
      </c>
      <c r="B15" s="78" t="s">
        <v>39</v>
      </c>
      <c r="C15" s="79" t="n">
        <v>17.8617343902588</v>
      </c>
      <c r="D15" s="78" t="n">
        <v>17.9423981527343</v>
      </c>
      <c r="E15" s="80" t="n">
        <v>17.6785079463829</v>
      </c>
      <c r="F15" s="79" t="n">
        <f aca="false">AVERAGE(C15:E15)</f>
        <v>17.827546829792</v>
      </c>
      <c r="G15" s="78" t="n">
        <f aca="false">STDEV(C15:E15)</f>
        <v>0.135226115155501</v>
      </c>
      <c r="H15" s="78" t="n">
        <f aca="false">F15-F$15</f>
        <v>0</v>
      </c>
      <c r="I15" s="81" t="n">
        <f aca="false">SQRT(G15^2 + G$15^2)</f>
        <v>0.191238606039936</v>
      </c>
      <c r="J15" s="82" t="n">
        <f aca="false">H15-H19</f>
        <v>0</v>
      </c>
      <c r="K15" s="78" t="n">
        <f aca="false">2^-J15</f>
        <v>1</v>
      </c>
      <c r="L15" s="78" t="n">
        <f aca="false">2^-(J15+I15)</f>
        <v>0.875853446471</v>
      </c>
      <c r="M15" s="78" t="n">
        <f aca="false">2^-(J15-I15)</f>
        <v>1.14174352345043</v>
      </c>
      <c r="N15" s="0"/>
      <c r="O15" s="0"/>
      <c r="P15" s="0"/>
      <c r="Q15" s="0"/>
      <c r="T15" s="71"/>
      <c r="U15" s="71"/>
    </row>
    <row r="16" customFormat="false" ht="15" hidden="false" customHeight="false" outlineLevel="0" collapsed="false">
      <c r="A16" s="83" t="s">
        <v>45</v>
      </c>
      <c r="B16" s="66" t="s">
        <v>38</v>
      </c>
      <c r="C16" s="67" t="n">
        <v>25.5103931427002</v>
      </c>
      <c r="D16" s="66" t="n">
        <v>25.484699138916</v>
      </c>
      <c r="E16" s="68" t="n">
        <v>25.493235648438</v>
      </c>
      <c r="F16" s="67" t="n">
        <f aca="false">AVERAGE(C16:E16)</f>
        <v>25.4961093100181</v>
      </c>
      <c r="G16" s="66" t="n">
        <f aca="false">STDEV(C16:E16)</f>
        <v>0.0130858284328172</v>
      </c>
      <c r="H16" s="66" t="n">
        <f aca="false">F16-F$17</f>
        <v>7.51602152303894</v>
      </c>
      <c r="I16" s="69" t="n">
        <f aca="false">SQRT(G16^2 + G$17^2)</f>
        <v>0.208391904890685</v>
      </c>
      <c r="J16" s="70" t="n">
        <f aca="false">H16-H18</f>
        <v>-0.593207877956594</v>
      </c>
      <c r="K16" s="66" t="n">
        <f aca="false">2^-J16</f>
        <v>1.50859743486046</v>
      </c>
      <c r="L16" s="66" t="n">
        <f aca="false">2^-(J16+I16)</f>
        <v>1.30569322517535</v>
      </c>
      <c r="M16" s="66" t="n">
        <f aca="false">2^-(J16-I16)</f>
        <v>1.74303287831023</v>
      </c>
      <c r="N16" s="0"/>
      <c r="O16" s="0"/>
      <c r="P16" s="0"/>
      <c r="Q16" s="0"/>
      <c r="T16" s="71"/>
      <c r="U16" s="71"/>
    </row>
    <row r="17" customFormat="false" ht="15" hidden="false" customHeight="false" outlineLevel="0" collapsed="false">
      <c r="A17" s="84" t="s">
        <v>45</v>
      </c>
      <c r="B17" s="72" t="s">
        <v>39</v>
      </c>
      <c r="C17" s="73" t="n">
        <v>17.9514848997558</v>
      </c>
      <c r="D17" s="72" t="n">
        <v>17.7878889805908</v>
      </c>
      <c r="E17" s="74" t="n">
        <v>18.2008894805908</v>
      </c>
      <c r="F17" s="73" t="n">
        <f aca="false">AVERAGE(C17:E17)</f>
        <v>17.9800877869791</v>
      </c>
      <c r="G17" s="72" t="n">
        <f aca="false">STDEV(C17:E17)</f>
        <v>0.207980641210174</v>
      </c>
      <c r="H17" s="72" t="n">
        <f aca="false">F17-F$17</f>
        <v>0</v>
      </c>
      <c r="I17" s="75" t="n">
        <f aca="false">SQRT(G17^2 + G$17^2)</f>
        <v>0.294129043510481</v>
      </c>
      <c r="J17" s="76" t="n">
        <f aca="false">H17-H19</f>
        <v>0</v>
      </c>
      <c r="K17" s="72" t="n">
        <f aca="false">2^-J17</f>
        <v>1</v>
      </c>
      <c r="L17" s="72" t="n">
        <f aca="false">2^-(J17+I17)</f>
        <v>0.815564540971841</v>
      </c>
      <c r="M17" s="72" t="n">
        <f aca="false">2^-(J17-I17)</f>
        <v>1.22614452905025</v>
      </c>
      <c r="N17" s="0"/>
      <c r="O17" s="0"/>
      <c r="P17" s="0"/>
      <c r="Q17" s="0"/>
      <c r="T17" s="71"/>
      <c r="U17" s="71"/>
    </row>
    <row r="18" customFormat="false" ht="15" hidden="false" customHeight="false" outlineLevel="0" collapsed="false">
      <c r="A18" s="77" t="s">
        <v>46</v>
      </c>
      <c r="B18" s="78" t="s">
        <v>38</v>
      </c>
      <c r="C18" s="79" t="n">
        <v>25.8643597453613</v>
      </c>
      <c r="D18" s="78" t="n">
        <v>25.8139209411621</v>
      </c>
      <c r="E18" s="80" t="n">
        <v>25.8110020941162</v>
      </c>
      <c r="F18" s="79" t="n">
        <f aca="false">AVERAGE(C18:E18)</f>
        <v>25.8297609268799</v>
      </c>
      <c r="G18" s="78" t="n">
        <f aca="false">STDEV(C18:E18)</f>
        <v>0.0299989766034219</v>
      </c>
      <c r="H18" s="78" t="n">
        <f aca="false">F18-F$19</f>
        <v>8.10922940099553</v>
      </c>
      <c r="I18" s="81" t="n">
        <f aca="false">SQRT(G18^2 + G$19^2)</f>
        <v>0.12562941224463</v>
      </c>
      <c r="J18" s="82" t="n">
        <f aca="false">H18-H18</f>
        <v>0</v>
      </c>
      <c r="K18" s="78" t="n">
        <f aca="false">2^-J18</f>
        <v>1</v>
      </c>
      <c r="L18" s="78" t="n">
        <f aca="false">2^-(J18+I18)</f>
        <v>0.916604064226559</v>
      </c>
      <c r="M18" s="78" t="n">
        <f aca="false">2^-(J18-I18)</f>
        <v>1.09098359807493</v>
      </c>
      <c r="N18" s="0"/>
      <c r="O18" s="0"/>
      <c r="P18" s="0"/>
      <c r="Q18" s="0"/>
      <c r="T18" s="71"/>
      <c r="U18" s="71"/>
    </row>
    <row r="19" customFormat="false" ht="15" hidden="false" customHeight="false" outlineLevel="0" collapsed="false">
      <c r="A19" s="77" t="s">
        <v>46</v>
      </c>
      <c r="B19" s="78" t="s">
        <v>39</v>
      </c>
      <c r="C19" s="79" t="n">
        <v>17.715038724121</v>
      </c>
      <c r="D19" s="78" t="n">
        <v>17.8451802748577</v>
      </c>
      <c r="E19" s="80" t="n">
        <v>17.6013755786743</v>
      </c>
      <c r="F19" s="79" t="n">
        <f aca="false">AVERAGE(C19:E19)</f>
        <v>17.7205315258843</v>
      </c>
      <c r="G19" s="78" t="n">
        <f aca="false">STDEV(C19:E19)</f>
        <v>0.121995125409495</v>
      </c>
      <c r="H19" s="78" t="n">
        <f aca="false">F19-F$19</f>
        <v>0</v>
      </c>
      <c r="I19" s="81" t="n">
        <f aca="false">SQRT(G19^2 + G$19^2)</f>
        <v>0.172527160897514</v>
      </c>
      <c r="J19" s="82" t="n">
        <f aca="false">H19-H19</f>
        <v>0</v>
      </c>
      <c r="K19" s="78" t="n">
        <f aca="false">2^-J19</f>
        <v>1</v>
      </c>
      <c r="L19" s="78" t="n">
        <f aca="false">2^-(J19+I19)</f>
        <v>0.887287063255625</v>
      </c>
      <c r="M19" s="78" t="n">
        <f aca="false">2^-(J19-I19)</f>
        <v>1.12703097048526</v>
      </c>
      <c r="N19" s="0"/>
      <c r="O19" s="0"/>
      <c r="P19" s="0"/>
      <c r="Q19" s="0"/>
    </row>
  </sheetData>
  <mergeCells count="1">
    <mergeCell ref="A1:M1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1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85" width="19.6962962962963"/>
    <col collapsed="false" hidden="false" max="13" min="2" style="85" width="8.81851851851852"/>
    <col collapsed="false" hidden="false" max="1025" min="14" style="85" width="11.9555555555556"/>
  </cols>
  <sheetData>
    <row r="1" customFormat="false" ht="15" hidden="false" customHeight="false" outlineLevel="0" collapsed="false">
      <c r="A1" s="2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0"/>
      <c r="O1" s="0"/>
      <c r="P1" s="0"/>
      <c r="Q1" s="0"/>
      <c r="R1" s="0"/>
      <c r="S1" s="0"/>
      <c r="T1" s="0"/>
      <c r="U1" s="0"/>
    </row>
    <row r="2" customFormat="false" ht="15" hidden="false" customHeight="false" outlineLevel="0" collapsed="false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0"/>
      <c r="O2" s="0"/>
      <c r="P2" s="0"/>
      <c r="Q2" s="0"/>
      <c r="R2" s="0"/>
      <c r="S2" s="0"/>
      <c r="T2" s="0"/>
      <c r="U2" s="0"/>
    </row>
    <row r="3" customFormat="false" ht="15.85" hidden="false" customHeight="false" outlineLevel="0" collapsed="false">
      <c r="A3" s="60" t="s">
        <v>24</v>
      </c>
      <c r="B3" s="60" t="s">
        <v>25</v>
      </c>
      <c r="C3" s="61" t="s">
        <v>26</v>
      </c>
      <c r="D3" s="62" t="s">
        <v>27</v>
      </c>
      <c r="E3" s="63" t="s">
        <v>28</v>
      </c>
      <c r="F3" s="61" t="s">
        <v>29</v>
      </c>
      <c r="G3" s="62" t="s">
        <v>30</v>
      </c>
      <c r="H3" s="64" t="s">
        <v>31</v>
      </c>
      <c r="I3" s="62" t="s">
        <v>32</v>
      </c>
      <c r="J3" s="65" t="s">
        <v>33</v>
      </c>
      <c r="K3" s="62" t="s">
        <v>34</v>
      </c>
      <c r="L3" s="62" t="s">
        <v>35</v>
      </c>
      <c r="M3" s="62" t="s">
        <v>36</v>
      </c>
      <c r="N3" s="0"/>
      <c r="O3" s="0"/>
      <c r="P3" s="0"/>
      <c r="Q3" s="0"/>
      <c r="R3" s="0"/>
      <c r="S3" s="0"/>
      <c r="T3" s="0"/>
      <c r="U3" s="0"/>
    </row>
    <row r="4" customFormat="false" ht="15" hidden="false" customHeight="false" outlineLevel="0" collapsed="false">
      <c r="A4" s="66" t="s">
        <v>37</v>
      </c>
      <c r="B4" s="66" t="s">
        <v>47</v>
      </c>
      <c r="C4" s="67" t="n">
        <v>27.012746810913</v>
      </c>
      <c r="D4" s="66" t="n">
        <v>26.3892507152099</v>
      </c>
      <c r="E4" s="68" t="n">
        <v>26.2152017152099</v>
      </c>
      <c r="F4" s="67" t="n">
        <f aca="false">AVERAGE(C4:E4)</f>
        <v>26.5390664137776</v>
      </c>
      <c r="G4" s="66" t="n">
        <f aca="false">STDEV(C4:E4)</f>
        <v>0.419348426219788</v>
      </c>
      <c r="H4" s="66" t="n">
        <f aca="false">F4-F$5</f>
        <v>9.08268156398137</v>
      </c>
      <c r="I4" s="69" t="n">
        <f aca="false">SQRT(G4^2 + G$5^2)</f>
        <v>0.423144371779822</v>
      </c>
      <c r="J4" s="70" t="n">
        <f aca="false">H4-H10</f>
        <v>0.67057417017006</v>
      </c>
      <c r="K4" s="66" t="n">
        <f aca="false">2^-J4</f>
        <v>0.628256601150872</v>
      </c>
      <c r="L4" s="66" t="n">
        <f aca="false">2^-(J4+I4)</f>
        <v>0.468552125222803</v>
      </c>
      <c r="M4" s="66" t="n">
        <f aca="false">2^-(J4-I4)</f>
        <v>0.842395830990965</v>
      </c>
      <c r="N4" s="0"/>
      <c r="O4" s="0"/>
      <c r="P4" s="0"/>
      <c r="Q4" s="0"/>
      <c r="R4" s="58"/>
      <c r="S4" s="58"/>
      <c r="T4" s="58"/>
      <c r="U4" s="58"/>
    </row>
    <row r="5" customFormat="false" ht="15" hidden="false" customHeight="false" outlineLevel="0" collapsed="false">
      <c r="A5" s="72" t="s">
        <v>37</v>
      </c>
      <c r="B5" s="72" t="s">
        <v>39</v>
      </c>
      <c r="C5" s="73" t="n">
        <v>17.392505447544</v>
      </c>
      <c r="D5" s="72" t="n">
        <v>17.5000558454737</v>
      </c>
      <c r="E5" s="74" t="n">
        <v>17.476593256371</v>
      </c>
      <c r="F5" s="73" t="n">
        <f aca="false">AVERAGE(C5:E5)</f>
        <v>17.4563848497962</v>
      </c>
      <c r="G5" s="72" t="n">
        <f aca="false">STDEV(C5:E5)</f>
        <v>0.0565513642269353</v>
      </c>
      <c r="H5" s="72" t="n">
        <f aca="false">F5-F$5</f>
        <v>0</v>
      </c>
      <c r="I5" s="75" t="n">
        <f aca="false">SQRT(G5^2 + G$5^2)</f>
        <v>0.0799757062604326</v>
      </c>
      <c r="J5" s="76" t="n">
        <f aca="false">H5-H11</f>
        <v>0</v>
      </c>
      <c r="K5" s="72" t="n">
        <f aca="false">2^-J5</f>
        <v>1</v>
      </c>
      <c r="L5" s="72" t="n">
        <f aca="false">2^-(J5+I5)</f>
        <v>0.946073577654132</v>
      </c>
      <c r="M5" s="72" t="n">
        <f aca="false">2^-(J5-I5)</f>
        <v>1.05700024143955</v>
      </c>
      <c r="N5" s="0"/>
      <c r="O5" s="0"/>
      <c r="P5" s="0"/>
      <c r="Q5" s="0"/>
      <c r="R5" s="58"/>
      <c r="S5" s="58"/>
      <c r="T5" s="58"/>
      <c r="U5" s="58"/>
    </row>
    <row r="6" customFormat="false" ht="15" hidden="false" customHeight="false" outlineLevel="0" collapsed="false">
      <c r="A6" s="77" t="s">
        <v>40</v>
      </c>
      <c r="B6" s="78" t="s">
        <v>47</v>
      </c>
      <c r="C6" s="79" t="n">
        <v>26.6464138031005</v>
      </c>
      <c r="D6" s="78" t="n">
        <v>26.55652</v>
      </c>
      <c r="E6" s="80" t="n">
        <v>26.679319</v>
      </c>
      <c r="F6" s="79" t="n">
        <f aca="false">AVERAGE(C6:E6)</f>
        <v>26.6274176010335</v>
      </c>
      <c r="G6" s="78" t="n">
        <f aca="false">STDEV(C6:E6)</f>
        <v>0.0635652449848011</v>
      </c>
      <c r="H6" s="78" t="n">
        <f aca="false">F6-F$7</f>
        <v>9.09899681848187</v>
      </c>
      <c r="I6" s="81" t="n">
        <f aca="false">SQRT(G6^2 + G$7^2)</f>
        <v>0.380788007376497</v>
      </c>
      <c r="J6" s="82" t="n">
        <f aca="false">H6-H10</f>
        <v>0.686889424670561</v>
      </c>
      <c r="K6" s="78" t="n">
        <f aca="false">2^-J6</f>
        <v>0.621191750295622</v>
      </c>
      <c r="L6" s="78" t="n">
        <f aca="false">2^-(J6+I6)</f>
        <v>0.477086433706087</v>
      </c>
      <c r="M6" s="78" t="n">
        <f aca="false">2^-(J6-I6)</f>
        <v>0.808824488338022</v>
      </c>
      <c r="N6" s="0"/>
      <c r="O6" s="0"/>
      <c r="P6" s="0"/>
      <c r="Q6" s="0"/>
      <c r="R6" s="58"/>
      <c r="S6" s="58"/>
      <c r="T6" s="58"/>
      <c r="U6" s="58"/>
    </row>
    <row r="7" customFormat="false" ht="15" hidden="false" customHeight="false" outlineLevel="0" collapsed="false">
      <c r="A7" s="77" t="s">
        <v>40</v>
      </c>
      <c r="B7" s="78" t="s">
        <v>39</v>
      </c>
      <c r="C7" s="79" t="n">
        <v>17.8563623476549</v>
      </c>
      <c r="D7" s="78" t="n">
        <v>17.61001</v>
      </c>
      <c r="E7" s="80" t="n">
        <v>17.11889</v>
      </c>
      <c r="F7" s="79" t="n">
        <f aca="false">AVERAGE(C7:E7)</f>
        <v>17.5284207825516</v>
      </c>
      <c r="G7" s="78" t="n">
        <f aca="false">STDEV(C7:E7)</f>
        <v>0.37544502419367</v>
      </c>
      <c r="H7" s="78" t="n">
        <f aca="false">F7-F$7</f>
        <v>0</v>
      </c>
      <c r="I7" s="81" t="n">
        <f aca="false">SQRT(G7^2 + G$7^2)</f>
        <v>0.530959445140183</v>
      </c>
      <c r="J7" s="82" t="n">
        <f aca="false">H7-H11</f>
        <v>0</v>
      </c>
      <c r="K7" s="78" t="n">
        <f aca="false">2^-J7</f>
        <v>1</v>
      </c>
      <c r="L7" s="78" t="n">
        <f aca="false">2^-(J7+I7)</f>
        <v>0.692094312860301</v>
      </c>
      <c r="M7" s="78" t="n">
        <f aca="false">2^-(J7-I7)</f>
        <v>1.44488978079762</v>
      </c>
      <c r="N7" s="0"/>
      <c r="O7" s="0"/>
      <c r="P7" s="0"/>
      <c r="Q7" s="0"/>
      <c r="R7" s="58"/>
      <c r="S7" s="58"/>
      <c r="T7" s="58"/>
      <c r="U7" s="58"/>
    </row>
    <row r="8" customFormat="false" ht="15" hidden="false" customHeight="false" outlineLevel="0" collapsed="false">
      <c r="A8" s="83" t="s">
        <v>41</v>
      </c>
      <c r="B8" s="66" t="s">
        <v>47</v>
      </c>
      <c r="C8" s="67" t="n">
        <v>26.1453758239746</v>
      </c>
      <c r="D8" s="66" t="n">
        <v>26.230947060791</v>
      </c>
      <c r="E8" s="68" t="n">
        <v>26.184806060791</v>
      </c>
      <c r="F8" s="67" t="n">
        <f aca="false">AVERAGE(C8:E8)</f>
        <v>26.1870429818522</v>
      </c>
      <c r="G8" s="66" t="n">
        <f aca="false">STDEV(C8:E8)</f>
        <v>0.0428294525349974</v>
      </c>
      <c r="H8" s="66" t="n">
        <f aca="false">F8-F$9</f>
        <v>8.74417603408477</v>
      </c>
      <c r="I8" s="69" t="n">
        <f aca="false">SQRT(G8^2 + G$9^2)</f>
        <v>0.311936261073269</v>
      </c>
      <c r="J8" s="70" t="n">
        <f aca="false">H8-H10</f>
        <v>0.332068640273459</v>
      </c>
      <c r="K8" s="66" t="n">
        <f aca="false">2^-J8</f>
        <v>0.7943966035447</v>
      </c>
      <c r="L8" s="66" t="n">
        <f aca="false">2^-(J8+I8)</f>
        <v>0.639934032835589</v>
      </c>
      <c r="M8" s="66" t="n">
        <f aca="false">2^-(J8-I8)</f>
        <v>0.986142213638898</v>
      </c>
      <c r="N8" s="0"/>
      <c r="O8" s="0"/>
      <c r="P8" s="0"/>
      <c r="Q8" s="0"/>
      <c r="R8" s="58"/>
      <c r="S8" s="58"/>
      <c r="T8" s="58"/>
      <c r="U8" s="58"/>
    </row>
    <row r="9" customFormat="false" ht="15" hidden="false" customHeight="false" outlineLevel="0" collapsed="false">
      <c r="A9" s="84" t="s">
        <v>41</v>
      </c>
      <c r="B9" s="72" t="s">
        <v>39</v>
      </c>
      <c r="C9" s="73" t="n">
        <v>17.5736227476879</v>
      </c>
      <c r="D9" s="72" t="n">
        <v>17.664973063986</v>
      </c>
      <c r="E9" s="74" t="n">
        <v>17.0900050316284</v>
      </c>
      <c r="F9" s="73" t="n">
        <f aca="false">AVERAGE(C9:E9)</f>
        <v>17.4428669477674</v>
      </c>
      <c r="G9" s="72" t="n">
        <f aca="false">STDEV(C9:E9)</f>
        <v>0.308981988096269</v>
      </c>
      <c r="H9" s="72" t="n">
        <f aca="false">F9-F$9</f>
        <v>0</v>
      </c>
      <c r="I9" s="75" t="n">
        <f aca="false">SQRT(G9^2 + G$9^2)</f>
        <v>0.436966518094746</v>
      </c>
      <c r="J9" s="76" t="n">
        <f aca="false">H9-H11</f>
        <v>0</v>
      </c>
      <c r="K9" s="72" t="n">
        <f aca="false">2^-J9</f>
        <v>1</v>
      </c>
      <c r="L9" s="72" t="n">
        <f aca="false">2^-(J9+I9)</f>
        <v>0.738686174938534</v>
      </c>
      <c r="M9" s="72" t="n">
        <f aca="false">2^-(J9-I9)</f>
        <v>1.35375486089639</v>
      </c>
      <c r="N9" s="0"/>
      <c r="O9" s="0"/>
      <c r="P9" s="0"/>
      <c r="Q9" s="0"/>
      <c r="R9" s="58"/>
      <c r="S9" s="58"/>
      <c r="T9" s="58"/>
      <c r="U9" s="58"/>
    </row>
    <row r="10" customFormat="false" ht="15" hidden="false" customHeight="false" outlineLevel="0" collapsed="false">
      <c r="A10" s="77" t="s">
        <v>42</v>
      </c>
      <c r="B10" s="78" t="s">
        <v>47</v>
      </c>
      <c r="C10" s="79" t="n">
        <v>25.5593213923339</v>
      </c>
      <c r="D10" s="78" t="n">
        <v>25.5388008829956</v>
      </c>
      <c r="E10" s="80" t="n">
        <v>25.988378829956</v>
      </c>
      <c r="F10" s="79" t="n">
        <f aca="false">AVERAGE(C10:E10)</f>
        <v>25.6955003684285</v>
      </c>
      <c r="G10" s="78" t="n">
        <f aca="false">STDEV(C10:E10)</f>
        <v>0.253847627024389</v>
      </c>
      <c r="H10" s="78" t="n">
        <f aca="false">F10-F$11</f>
        <v>8.41210739381131</v>
      </c>
      <c r="I10" s="81" t="n">
        <f aca="false">SQRT(G10^2 + G$11^2)</f>
        <v>0.294443858269151</v>
      </c>
      <c r="J10" s="82" t="n">
        <f aca="false">H10-H10</f>
        <v>0</v>
      </c>
      <c r="K10" s="78" t="n">
        <f aca="false">2^-J10</f>
        <v>1</v>
      </c>
      <c r="L10" s="78" t="n">
        <f aca="false">2^-(J10+I10)</f>
        <v>0.815386593633265</v>
      </c>
      <c r="M10" s="78" t="n">
        <f aca="false">2^-(J10-I10)</f>
        <v>1.22641211887495</v>
      </c>
      <c r="N10" s="0"/>
      <c r="O10" s="0"/>
      <c r="P10" s="0"/>
      <c r="Q10" s="0"/>
      <c r="R10" s="58"/>
      <c r="S10" s="58"/>
      <c r="T10" s="58"/>
      <c r="U10" s="58"/>
    </row>
    <row r="11" customFormat="false" ht="15" hidden="false" customHeight="false" outlineLevel="0" collapsed="false">
      <c r="A11" s="77" t="s">
        <v>42</v>
      </c>
      <c r="B11" s="78" t="s">
        <v>39</v>
      </c>
      <c r="C11" s="79" t="n">
        <v>17.1231498718262</v>
      </c>
      <c r="D11" s="78" t="n">
        <v>17.4182884151611</v>
      </c>
      <c r="E11" s="80" t="n">
        <v>17.3087406368643</v>
      </c>
      <c r="F11" s="79" t="n">
        <f aca="false">AVERAGE(C11:E11)</f>
        <v>17.2833929746172</v>
      </c>
      <c r="G11" s="78" t="n">
        <f aca="false">STDEV(C11:E11)</f>
        <v>0.149193055892394</v>
      </c>
      <c r="H11" s="78" t="n">
        <f aca="false">F11-F$11</f>
        <v>0</v>
      </c>
      <c r="I11" s="81" t="n">
        <f aca="false">SQRT(G11^2 + G$11^2)</f>
        <v>0.210990843054911</v>
      </c>
      <c r="J11" s="82" t="n">
        <f aca="false">H11-H11</f>
        <v>0</v>
      </c>
      <c r="K11" s="78" t="n">
        <f aca="false">2^-J11</f>
        <v>1</v>
      </c>
      <c r="L11" s="78" t="n">
        <f aca="false">2^-(J11+I11)</f>
        <v>0.863943670928968</v>
      </c>
      <c r="M11" s="78" t="n">
        <f aca="false">2^-(J11-I11)</f>
        <v>1.15748287029493</v>
      </c>
      <c r="N11" s="0"/>
      <c r="O11" s="0"/>
      <c r="P11" s="0"/>
      <c r="Q11" s="0"/>
      <c r="R11" s="58"/>
      <c r="S11" s="58"/>
      <c r="T11" s="58"/>
      <c r="U11" s="58"/>
    </row>
    <row r="12" customFormat="false" ht="15" hidden="false" customHeight="false" outlineLevel="0" collapsed="false">
      <c r="A12" s="66" t="s">
        <v>43</v>
      </c>
      <c r="B12" s="66" t="s">
        <v>47</v>
      </c>
      <c r="C12" s="67" t="n">
        <v>29.9529439544677</v>
      </c>
      <c r="D12" s="66" t="n">
        <v>29.9573809814453</v>
      </c>
      <c r="E12" s="68" t="n">
        <v>29.9417743368594</v>
      </c>
      <c r="F12" s="67" t="n">
        <f aca="false">AVERAGE(C12:E12)</f>
        <v>29.9506997575908</v>
      </c>
      <c r="G12" s="66" t="n">
        <f aca="false">STDEV(C12:E12)</f>
        <v>0.00804171334507593</v>
      </c>
      <c r="H12" s="66" t="n">
        <f aca="false">F12-F$13</f>
        <v>12.0476490858606</v>
      </c>
      <c r="I12" s="69" t="n">
        <f aca="false">SQRT(G12^2 + G$13^2)</f>
        <v>0.0971022210037035</v>
      </c>
      <c r="J12" s="70" t="n">
        <f aca="false">H12-H18</f>
        <v>0.957400623508285</v>
      </c>
      <c r="K12" s="66" t="n">
        <f aca="false">2^-J12</f>
        <v>0.514983950515748</v>
      </c>
      <c r="L12" s="66" t="n">
        <f aca="false">2^-(J12+I12)</f>
        <v>0.481463106080253</v>
      </c>
      <c r="M12" s="66" t="n">
        <f aca="false">2^-(J12-I12)</f>
        <v>0.550838612428592</v>
      </c>
      <c r="N12" s="0"/>
      <c r="O12" s="0"/>
      <c r="P12" s="0"/>
      <c r="Q12" s="0"/>
      <c r="R12" s="58"/>
      <c r="S12" s="58"/>
      <c r="T12" s="58"/>
      <c r="U12" s="58"/>
    </row>
    <row r="13" customFormat="false" ht="15" hidden="false" customHeight="false" outlineLevel="0" collapsed="false">
      <c r="A13" s="72" t="s">
        <v>43</v>
      </c>
      <c r="B13" s="72" t="s">
        <v>39</v>
      </c>
      <c r="C13" s="73" t="n">
        <v>17.7933643945312</v>
      </c>
      <c r="D13" s="72" t="n">
        <v>17.976356275387</v>
      </c>
      <c r="E13" s="74" t="n">
        <v>17.9394313452725</v>
      </c>
      <c r="F13" s="73" t="n">
        <f aca="false">AVERAGE(C13:E13)</f>
        <v>17.9030506717302</v>
      </c>
      <c r="G13" s="72" t="n">
        <f aca="false">STDEV(C13:E13)</f>
        <v>0.0967686528289389</v>
      </c>
      <c r="H13" s="72" t="n">
        <f aca="false">F13-F$13</f>
        <v>0</v>
      </c>
      <c r="I13" s="75" t="n">
        <f aca="false">SQRT(G13^2 + G$13^2)</f>
        <v>0.136851541243259</v>
      </c>
      <c r="J13" s="76" t="n">
        <f aca="false">H13-H19</f>
        <v>0</v>
      </c>
      <c r="K13" s="72" t="n">
        <f aca="false">2^-J13</f>
        <v>1</v>
      </c>
      <c r="L13" s="72" t="n">
        <f aca="false">2^-(J13+I13)</f>
        <v>0.90950183815221</v>
      </c>
      <c r="M13" s="72" t="n">
        <f aca="false">2^-(J13-I13)</f>
        <v>1.09950300049052</v>
      </c>
      <c r="N13" s="0"/>
      <c r="O13" s="0"/>
      <c r="P13" s="0"/>
      <c r="Q13" s="0"/>
      <c r="R13" s="58"/>
      <c r="S13" s="58"/>
      <c r="T13" s="58"/>
      <c r="U13" s="58"/>
    </row>
    <row r="14" customFormat="false" ht="15" hidden="false" customHeight="false" outlineLevel="0" collapsed="false">
      <c r="A14" s="77" t="s">
        <v>44</v>
      </c>
      <c r="B14" s="78" t="s">
        <v>47</v>
      </c>
      <c r="C14" s="79" t="n">
        <v>29.798048817749</v>
      </c>
      <c r="D14" s="78" t="n">
        <v>29.8999703826904</v>
      </c>
      <c r="E14" s="80" t="n">
        <v>29.9420975648633</v>
      </c>
      <c r="F14" s="79" t="n">
        <f aca="false">AVERAGE(C14:E14)</f>
        <v>29.8800389217676</v>
      </c>
      <c r="G14" s="78" t="n">
        <f aca="false">STDEV(C14:E14)</f>
        <v>0.0740638760610652</v>
      </c>
      <c r="H14" s="78" t="n">
        <f aca="false">F14-F$15</f>
        <v>12.2903373825076</v>
      </c>
      <c r="I14" s="81" t="n">
        <f aca="false">SQRT(G14^2 + G$15^2)</f>
        <v>0.324909594963608</v>
      </c>
      <c r="J14" s="82" t="n">
        <f aca="false">H14-H18</f>
        <v>1.20008892015528</v>
      </c>
      <c r="K14" s="78" t="n">
        <f aca="false">2^-J14</f>
        <v>0.435248454389505</v>
      </c>
      <c r="L14" s="78" t="n">
        <f aca="false">2^-(J14+I14)</f>
        <v>0.347479912601026</v>
      </c>
      <c r="M14" s="78" t="n">
        <f aca="false">2^-(J14-I14)</f>
        <v>0.545186096170019</v>
      </c>
      <c r="N14" s="0"/>
      <c r="O14" s="0"/>
      <c r="P14" s="0"/>
      <c r="Q14" s="0"/>
      <c r="R14" s="58"/>
      <c r="S14" s="58"/>
      <c r="T14" s="58"/>
      <c r="U14" s="58"/>
    </row>
    <row r="15" customFormat="false" ht="15" hidden="false" customHeight="false" outlineLevel="0" collapsed="false">
      <c r="A15" s="77" t="s">
        <v>44</v>
      </c>
      <c r="B15" s="78" t="s">
        <v>39</v>
      </c>
      <c r="C15" s="79" t="n">
        <v>17.8697943578</v>
      </c>
      <c r="D15" s="78" t="n">
        <v>17.6527358945</v>
      </c>
      <c r="E15" s="80" t="n">
        <v>17.24657436548</v>
      </c>
      <c r="F15" s="79" t="n">
        <f aca="false">AVERAGE(C15:E15)</f>
        <v>17.58970153926</v>
      </c>
      <c r="G15" s="78" t="n">
        <f aca="false">STDEV(C15:E15)</f>
        <v>0.316355475947907</v>
      </c>
      <c r="H15" s="78" t="n">
        <f aca="false">F15-F$15</f>
        <v>0</v>
      </c>
      <c r="I15" s="81" t="n">
        <f aca="false">SQRT(G15^2 + G$15^2)</f>
        <v>0.447394204616526</v>
      </c>
      <c r="J15" s="82" t="n">
        <f aca="false">H15-H19</f>
        <v>0</v>
      </c>
      <c r="K15" s="78" t="n">
        <f aca="false">2^-J15</f>
        <v>1</v>
      </c>
      <c r="L15" s="78" t="n">
        <f aca="false">2^-(J15+I15)</f>
        <v>0.733366258374134</v>
      </c>
      <c r="M15" s="78" t="n">
        <f aca="false">2^-(J15-I15)</f>
        <v>1.36357514213565</v>
      </c>
      <c r="N15" s="0"/>
      <c r="O15" s="0"/>
      <c r="P15" s="0"/>
      <c r="Q15" s="0"/>
      <c r="R15" s="58"/>
      <c r="S15" s="58"/>
      <c r="T15" s="58"/>
      <c r="U15" s="58"/>
    </row>
    <row r="16" customFormat="false" ht="15" hidden="false" customHeight="false" outlineLevel="0" collapsed="false">
      <c r="A16" s="83" t="s">
        <v>45</v>
      </c>
      <c r="B16" s="66" t="s">
        <v>47</v>
      </c>
      <c r="C16" s="67" t="n">
        <v>29.8247133446044</v>
      </c>
      <c r="D16" s="66" t="n">
        <v>29.796013986206</v>
      </c>
      <c r="E16" s="68" t="n">
        <v>29.734357646765</v>
      </c>
      <c r="F16" s="67" t="n">
        <f aca="false">AVERAGE(C16:E16)</f>
        <v>29.7850283258585</v>
      </c>
      <c r="G16" s="66" t="n">
        <f aca="false">STDEV(C16:E16)</f>
        <v>0.0461687294926415</v>
      </c>
      <c r="H16" s="66" t="n">
        <f aca="false">F16-F$17</f>
        <v>11.6170847349843</v>
      </c>
      <c r="I16" s="69" t="n">
        <f aca="false">SQRT(G16^2 + G$17^2)</f>
        <v>0.0567795389709779</v>
      </c>
      <c r="J16" s="70" t="n">
        <f aca="false">H16-H18</f>
        <v>0.526836272632021</v>
      </c>
      <c r="K16" s="66" t="n">
        <f aca="false">2^-J16</f>
        <v>0.694075123655388</v>
      </c>
      <c r="L16" s="66" t="n">
        <f aca="false">2^-(J16+I16)</f>
        <v>0.667289259712598</v>
      </c>
      <c r="M16" s="66" t="n">
        <f aca="false">2^-(J16-I16)</f>
        <v>0.721936207222528</v>
      </c>
      <c r="N16" s="0"/>
      <c r="O16" s="0"/>
      <c r="P16" s="0"/>
      <c r="Q16" s="0"/>
      <c r="R16" s="58"/>
      <c r="S16" s="58"/>
      <c r="T16" s="58"/>
      <c r="U16" s="58"/>
    </row>
    <row r="17" customFormat="false" ht="15" hidden="false" customHeight="false" outlineLevel="0" collapsed="false">
      <c r="A17" s="84" t="s">
        <v>45</v>
      </c>
      <c r="B17" s="72" t="s">
        <v>39</v>
      </c>
      <c r="C17" s="73" t="n">
        <v>18.1356288659</v>
      </c>
      <c r="D17" s="72" t="n">
        <v>18.2016845643435</v>
      </c>
      <c r="E17" s="74" t="n">
        <v>18.166517342379</v>
      </c>
      <c r="F17" s="73" t="n">
        <f aca="false">AVERAGE(C17:E17)</f>
        <v>18.1679435908742</v>
      </c>
      <c r="G17" s="72" t="n">
        <f aca="false">STDEV(C17:E17)</f>
        <v>0.0330509373965716</v>
      </c>
      <c r="H17" s="72" t="n">
        <f aca="false">F17-F$17</f>
        <v>0</v>
      </c>
      <c r="I17" s="75" t="n">
        <f aca="false">SQRT(G17^2 + G$17^2)</f>
        <v>0.0467410839153756</v>
      </c>
      <c r="J17" s="76" t="n">
        <f aca="false">H17-H19</f>
        <v>0</v>
      </c>
      <c r="K17" s="72" t="n">
        <f aca="false">2^-J17</f>
        <v>1</v>
      </c>
      <c r="L17" s="72" t="n">
        <f aca="false">2^-(J17+I17)</f>
        <v>0.968120756987283</v>
      </c>
      <c r="M17" s="72" t="n">
        <f aca="false">2^-(J17-I17)</f>
        <v>1.03292899442826</v>
      </c>
      <c r="N17" s="0"/>
      <c r="O17" s="0"/>
      <c r="P17" s="0"/>
      <c r="Q17" s="0"/>
      <c r="R17" s="58"/>
      <c r="S17" s="58"/>
      <c r="T17" s="58"/>
      <c r="U17" s="58"/>
    </row>
    <row r="18" customFormat="false" ht="15" hidden="false" customHeight="false" outlineLevel="0" collapsed="false">
      <c r="A18" s="77" t="s">
        <v>46</v>
      </c>
      <c r="B18" s="78" t="s">
        <v>47</v>
      </c>
      <c r="C18" s="79" t="n">
        <v>28.7800680847167</v>
      </c>
      <c r="D18" s="78" t="n">
        <v>28.7956246948242</v>
      </c>
      <c r="E18" s="80" t="n">
        <v>28.7752545873239</v>
      </c>
      <c r="F18" s="79" t="n">
        <f aca="false">AVERAGE(C18:E18)</f>
        <v>28.7836491222883</v>
      </c>
      <c r="G18" s="78" t="n">
        <f aca="false">STDEV(C18:E18)</f>
        <v>0.0106467456276627</v>
      </c>
      <c r="H18" s="78" t="n">
        <f aca="false">F18-F$19</f>
        <v>11.0902484623523</v>
      </c>
      <c r="I18" s="81" t="n">
        <f aca="false">SQRT(G18^2 + G$19^2)</f>
        <v>0.108717979017612</v>
      </c>
      <c r="J18" s="82" t="n">
        <f aca="false">H18-H18</f>
        <v>0</v>
      </c>
      <c r="K18" s="78" t="n">
        <f aca="false">2^-J18</f>
        <v>1</v>
      </c>
      <c r="L18" s="78" t="n">
        <f aca="false">2^-(J18+I18)</f>
        <v>0.927411821079783</v>
      </c>
      <c r="M18" s="78" t="n">
        <f aca="false">2^-(J18-I18)</f>
        <v>1.07826962873484</v>
      </c>
      <c r="N18" s="0"/>
      <c r="O18" s="0"/>
      <c r="P18" s="0"/>
      <c r="Q18" s="0"/>
      <c r="R18" s="58"/>
      <c r="S18" s="58"/>
      <c r="T18" s="58"/>
      <c r="U18" s="58"/>
    </row>
    <row r="19" customFormat="false" ht="15" hidden="false" customHeight="false" outlineLevel="0" collapsed="false">
      <c r="A19" s="77" t="s">
        <v>46</v>
      </c>
      <c r="B19" s="78" t="s">
        <v>39</v>
      </c>
      <c r="C19" s="79" t="n">
        <v>17.6507797241211</v>
      </c>
      <c r="D19" s="78" t="n">
        <v>17.8164157867432</v>
      </c>
      <c r="E19" s="80" t="n">
        <v>17.6130064689437</v>
      </c>
      <c r="F19" s="79" t="n">
        <f aca="false">AVERAGE(C19:E19)</f>
        <v>17.693400659936</v>
      </c>
      <c r="G19" s="78" t="n">
        <f aca="false">STDEV(C19:E19)</f>
        <v>0.108195405490316</v>
      </c>
      <c r="H19" s="78" t="n">
        <f aca="false">F19-F$19</f>
        <v>0</v>
      </c>
      <c r="I19" s="81" t="n">
        <f aca="false">SQRT(G19^2 + G$19^2)</f>
        <v>0.153011409830861</v>
      </c>
      <c r="J19" s="82" t="n">
        <f aca="false">H19-H19</f>
        <v>0</v>
      </c>
      <c r="K19" s="78" t="n">
        <f aca="false">2^-J19</f>
        <v>1</v>
      </c>
      <c r="L19" s="78" t="n">
        <f aca="false">2^-(J19+I19)</f>
        <v>0.899371199269734</v>
      </c>
      <c r="M19" s="78" t="n">
        <f aca="false">2^-(J19-I19)</f>
        <v>1.11188795106178</v>
      </c>
    </row>
  </sheetData>
  <mergeCells count="1">
    <mergeCell ref="A1:M1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18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RowHeight="15"/>
  <cols>
    <col collapsed="false" hidden="false" max="1" min="1" style="1" width="12.2481481481481"/>
    <col collapsed="false" hidden="false" max="2" min="2" style="1" width="14.7"/>
    <col collapsed="false" hidden="false" max="3" min="3" style="1" width="8.81851851851852"/>
    <col collapsed="false" hidden="false" max="4" min="4" style="1" width="9.8"/>
    <col collapsed="false" hidden="false" max="52" min="5" style="1" width="5.48888888888889"/>
    <col collapsed="false" hidden="false" max="1025" min="53" style="1" width="8.81851851851852"/>
  </cols>
  <sheetData>
    <row r="1" customFormat="false" ht="15" hidden="false" customHeight="false" outlineLevel="0" collapsed="false">
      <c r="A1" s="2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1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</row>
    <row r="3" customFormat="false" ht="15" hidden="false" customHeight="true" outlineLevel="0" collapsed="false">
      <c r="A3" s="86" t="s">
        <v>49</v>
      </c>
      <c r="B3" s="86" t="s">
        <v>50</v>
      </c>
      <c r="C3" s="86" t="s">
        <v>51</v>
      </c>
      <c r="D3" s="87" t="s">
        <v>52</v>
      </c>
      <c r="E3" s="88" t="s">
        <v>53</v>
      </c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 t="s">
        <v>16</v>
      </c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9" t="s">
        <v>17</v>
      </c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</row>
    <row r="4" customFormat="false" ht="15" hidden="false" customHeight="false" outlineLevel="0" collapsed="false">
      <c r="A4" s="86"/>
      <c r="B4" s="86"/>
      <c r="C4" s="86"/>
      <c r="D4" s="87"/>
      <c r="E4" s="90" t="s">
        <v>54</v>
      </c>
      <c r="F4" s="90"/>
      <c r="G4" s="90"/>
      <c r="H4" s="90"/>
      <c r="I4" s="88" t="s">
        <v>55</v>
      </c>
      <c r="J4" s="88"/>
      <c r="K4" s="88"/>
      <c r="L4" s="88"/>
      <c r="M4" s="88" t="s">
        <v>56</v>
      </c>
      <c r="N4" s="88"/>
      <c r="O4" s="88"/>
      <c r="P4" s="88"/>
      <c r="Q4" s="91" t="s">
        <v>57</v>
      </c>
      <c r="R4" s="91"/>
      <c r="S4" s="91"/>
      <c r="T4" s="91"/>
      <c r="U4" s="90" t="s">
        <v>54</v>
      </c>
      <c r="V4" s="90"/>
      <c r="W4" s="90"/>
      <c r="X4" s="90"/>
      <c r="Y4" s="88" t="s">
        <v>55</v>
      </c>
      <c r="Z4" s="88"/>
      <c r="AA4" s="88"/>
      <c r="AB4" s="88"/>
      <c r="AC4" s="88" t="s">
        <v>56</v>
      </c>
      <c r="AD4" s="88"/>
      <c r="AE4" s="88"/>
      <c r="AF4" s="88"/>
      <c r="AG4" s="91" t="s">
        <v>57</v>
      </c>
      <c r="AH4" s="91"/>
      <c r="AI4" s="91"/>
      <c r="AJ4" s="91"/>
      <c r="AK4" s="90" t="s">
        <v>54</v>
      </c>
      <c r="AL4" s="90"/>
      <c r="AM4" s="90"/>
      <c r="AN4" s="90"/>
      <c r="AO4" s="88" t="s">
        <v>55</v>
      </c>
      <c r="AP4" s="88"/>
      <c r="AQ4" s="88"/>
      <c r="AR4" s="88"/>
      <c r="AS4" s="88" t="s">
        <v>56</v>
      </c>
      <c r="AT4" s="88"/>
      <c r="AU4" s="88"/>
      <c r="AV4" s="88"/>
      <c r="AW4" s="91" t="s">
        <v>57</v>
      </c>
      <c r="AX4" s="91"/>
      <c r="AY4" s="91"/>
      <c r="AZ4" s="91"/>
    </row>
    <row r="5" customFormat="false" ht="15" hidden="false" customHeight="false" outlineLevel="0" collapsed="false">
      <c r="A5" s="86"/>
      <c r="B5" s="86"/>
      <c r="C5" s="86"/>
      <c r="D5" s="87"/>
      <c r="E5" s="61" t="s">
        <v>58</v>
      </c>
      <c r="F5" s="62" t="s">
        <v>59</v>
      </c>
      <c r="G5" s="62" t="s">
        <v>5</v>
      </c>
      <c r="H5" s="62" t="s">
        <v>6</v>
      </c>
      <c r="I5" s="61" t="s">
        <v>58</v>
      </c>
      <c r="J5" s="62" t="s">
        <v>59</v>
      </c>
      <c r="K5" s="62" t="s">
        <v>5</v>
      </c>
      <c r="L5" s="62" t="s">
        <v>6</v>
      </c>
      <c r="M5" s="61" t="s">
        <v>58</v>
      </c>
      <c r="N5" s="62" t="s">
        <v>59</v>
      </c>
      <c r="O5" s="62" t="s">
        <v>5</v>
      </c>
      <c r="P5" s="62" t="s">
        <v>6</v>
      </c>
      <c r="Q5" s="61" t="s">
        <v>58</v>
      </c>
      <c r="R5" s="62" t="s">
        <v>59</v>
      </c>
      <c r="S5" s="62" t="s">
        <v>5</v>
      </c>
      <c r="T5" s="62" t="s">
        <v>6</v>
      </c>
      <c r="U5" s="61" t="s">
        <v>58</v>
      </c>
      <c r="V5" s="62" t="s">
        <v>59</v>
      </c>
      <c r="W5" s="62" t="s">
        <v>5</v>
      </c>
      <c r="X5" s="62" t="s">
        <v>6</v>
      </c>
      <c r="Y5" s="61" t="s">
        <v>58</v>
      </c>
      <c r="Z5" s="62" t="s">
        <v>59</v>
      </c>
      <c r="AA5" s="62" t="s">
        <v>5</v>
      </c>
      <c r="AB5" s="62" t="s">
        <v>6</v>
      </c>
      <c r="AC5" s="61" t="s">
        <v>58</v>
      </c>
      <c r="AD5" s="62" t="s">
        <v>59</v>
      </c>
      <c r="AE5" s="62" t="s">
        <v>5</v>
      </c>
      <c r="AF5" s="62" t="s">
        <v>6</v>
      </c>
      <c r="AG5" s="61" t="s">
        <v>58</v>
      </c>
      <c r="AH5" s="62" t="s">
        <v>59</v>
      </c>
      <c r="AI5" s="62" t="s">
        <v>5</v>
      </c>
      <c r="AJ5" s="62" t="s">
        <v>6</v>
      </c>
      <c r="AK5" s="61" t="s">
        <v>58</v>
      </c>
      <c r="AL5" s="62" t="s">
        <v>59</v>
      </c>
      <c r="AM5" s="62" t="s">
        <v>5</v>
      </c>
      <c r="AN5" s="62" t="s">
        <v>6</v>
      </c>
      <c r="AO5" s="61" t="s">
        <v>58</v>
      </c>
      <c r="AP5" s="62" t="s">
        <v>59</v>
      </c>
      <c r="AQ5" s="62" t="s">
        <v>5</v>
      </c>
      <c r="AR5" s="62" t="s">
        <v>6</v>
      </c>
      <c r="AS5" s="61" t="s">
        <v>58</v>
      </c>
      <c r="AT5" s="62" t="s">
        <v>59</v>
      </c>
      <c r="AU5" s="62" t="s">
        <v>5</v>
      </c>
      <c r="AV5" s="62" t="s">
        <v>6</v>
      </c>
      <c r="AW5" s="61" t="s">
        <v>58</v>
      </c>
      <c r="AX5" s="62" t="s">
        <v>59</v>
      </c>
      <c r="AY5" s="62" t="s">
        <v>5</v>
      </c>
      <c r="AZ5" s="63" t="s">
        <v>6</v>
      </c>
    </row>
    <row r="6" customFormat="false" ht="15" hidden="false" customHeight="false" outlineLevel="0" collapsed="false">
      <c r="A6" s="12" t="s">
        <v>60</v>
      </c>
      <c r="B6" s="12" t="s">
        <v>61</v>
      </c>
      <c r="C6" s="12" t="s">
        <v>62</v>
      </c>
      <c r="D6" s="12" t="n">
        <v>312</v>
      </c>
      <c r="E6" s="92" t="n">
        <v>89.844</v>
      </c>
      <c r="F6" s="14" t="n">
        <v>84.495</v>
      </c>
      <c r="G6" s="14" t="n">
        <f aca="false">AVERAGE(E6:F6)</f>
        <v>87.1695</v>
      </c>
      <c r="H6" s="15" t="n">
        <f aca="false">STDEV(E6:F6)</f>
        <v>3.78231417256684</v>
      </c>
      <c r="I6" s="92" t="n">
        <v>90.769</v>
      </c>
      <c r="J6" s="14" t="n">
        <v>80.759</v>
      </c>
      <c r="K6" s="14" t="n">
        <f aca="false">AVERAGE(I6:J6)</f>
        <v>85.764</v>
      </c>
      <c r="L6" s="15" t="n">
        <f aca="false">STDEV(I6:J6)</f>
        <v>7.07813887967734</v>
      </c>
      <c r="M6" s="92" t="n">
        <v>87.467</v>
      </c>
      <c r="N6" s="14" t="n">
        <v>78.118</v>
      </c>
      <c r="O6" s="14" t="n">
        <f aca="false">AVERAGE(M6:N6)</f>
        <v>82.7925</v>
      </c>
      <c r="P6" s="15" t="n">
        <f aca="false">STDEV(M6:N6)</f>
        <v>6.61074129731304</v>
      </c>
      <c r="Q6" s="92" t="n">
        <v>88.122</v>
      </c>
      <c r="R6" s="14" t="n">
        <v>77.679</v>
      </c>
      <c r="S6" s="14" t="n">
        <f aca="false">AVERAGE(Q6:R6)</f>
        <v>82.9005</v>
      </c>
      <c r="T6" s="15" t="n">
        <f aca="false">STDEV(Q6:R6)</f>
        <v>7.38431611593111</v>
      </c>
      <c r="U6" s="92" t="n">
        <v>11.685</v>
      </c>
      <c r="V6" s="14" t="n">
        <v>9.854</v>
      </c>
      <c r="W6" s="14" t="n">
        <f aca="false">AVERAGE(U6:V6)</f>
        <v>10.7695</v>
      </c>
      <c r="X6" s="15" t="n">
        <f aca="false">STDEV(U6:V6)</f>
        <v>1.29471251635257</v>
      </c>
      <c r="Y6" s="92" t="n">
        <v>6.118</v>
      </c>
      <c r="Z6" s="14" t="n">
        <v>7.091</v>
      </c>
      <c r="AA6" s="14" t="n">
        <f aca="false">AVERAGE(Y6:Z6)</f>
        <v>6.6045</v>
      </c>
      <c r="AB6" s="15" t="n">
        <f aca="false">STDEV(Y6:Z6)</f>
        <v>0.688014898094511</v>
      </c>
      <c r="AC6" s="92" t="n">
        <v>23.989</v>
      </c>
      <c r="AD6" s="14" t="n">
        <v>16.14</v>
      </c>
      <c r="AE6" s="14" t="n">
        <f aca="false">AVERAGE(AC6:AD6)</f>
        <v>20.0645</v>
      </c>
      <c r="AF6" s="15" t="n">
        <f aca="false">STDEV(AC6:AD6)</f>
        <v>5.55008112553321</v>
      </c>
      <c r="AG6" s="92" t="n">
        <v>20.274</v>
      </c>
      <c r="AH6" s="14" t="n">
        <v>24.537</v>
      </c>
      <c r="AI6" s="14" t="n">
        <f aca="false">AVERAGE(AG6:AH6)</f>
        <v>22.4055</v>
      </c>
      <c r="AJ6" s="15" t="n">
        <f aca="false">STDEV(AG6:AH6)</f>
        <v>3.01439620819825</v>
      </c>
      <c r="AK6" s="92" t="n">
        <v>16.306</v>
      </c>
      <c r="AL6" s="14" t="n">
        <v>14.472</v>
      </c>
      <c r="AM6" s="14" t="n">
        <f aca="false">AVERAGE(AK6:AL6)</f>
        <v>15.389</v>
      </c>
      <c r="AN6" s="15" t="n">
        <f aca="false">STDEV(AK6:AL6)</f>
        <v>1.29683383669613</v>
      </c>
      <c r="AO6" s="92" t="n">
        <v>14.124</v>
      </c>
      <c r="AP6" s="14" t="n">
        <v>14.117</v>
      </c>
      <c r="AQ6" s="14" t="n">
        <f aca="false">AVERAGE(AO6:AP6)</f>
        <v>14.1205</v>
      </c>
      <c r="AR6" s="15" t="n">
        <f aca="false">STDEV(AO6:AP6)</f>
        <v>0.0049497474683056</v>
      </c>
      <c r="AS6" s="92" t="n">
        <v>15.857</v>
      </c>
      <c r="AT6" s="14" t="n">
        <v>23.597</v>
      </c>
      <c r="AU6" s="14" t="n">
        <f aca="false">AVERAGE(AS6:AT6)</f>
        <v>19.727</v>
      </c>
      <c r="AV6" s="15" t="n">
        <f aca="false">STDEV(AS6:AT6)</f>
        <v>5.47300648638388</v>
      </c>
      <c r="AW6" s="92" t="n">
        <v>18.393</v>
      </c>
      <c r="AX6" s="14" t="n">
        <v>26.038</v>
      </c>
      <c r="AY6" s="14" t="n">
        <f aca="false">AVERAGE(AW6:AX6)</f>
        <v>22.2155</v>
      </c>
      <c r="AZ6" s="15" t="n">
        <f aca="false">STDEV(AW6:AX6)</f>
        <v>5.40583134217116</v>
      </c>
    </row>
    <row r="7" customFormat="false" ht="15" hidden="false" customHeight="false" outlineLevel="0" collapsed="false">
      <c r="A7" s="17" t="s">
        <v>63</v>
      </c>
      <c r="B7" s="17" t="s">
        <v>64</v>
      </c>
      <c r="C7" s="17" t="s">
        <v>62</v>
      </c>
      <c r="D7" s="17" t="n">
        <v>519</v>
      </c>
      <c r="E7" s="93" t="n">
        <v>6.319</v>
      </c>
      <c r="F7" s="19" t="n">
        <v>11.887</v>
      </c>
      <c r="G7" s="19" t="n">
        <f aca="false">AVERAGE(E7:F7)</f>
        <v>9.103</v>
      </c>
      <c r="H7" s="20" t="n">
        <f aca="false">STDEV(E7:F7)</f>
        <v>3.9371705576467</v>
      </c>
      <c r="I7" s="93" t="n">
        <v>6.874</v>
      </c>
      <c r="J7" s="19" t="n">
        <v>15.953</v>
      </c>
      <c r="K7" s="19" t="n">
        <f aca="false">AVERAGE(I7:J7)</f>
        <v>11.4135</v>
      </c>
      <c r="L7" s="20" t="n">
        <f aca="false">STDEV(I7:J7)</f>
        <v>6.41982246639267</v>
      </c>
      <c r="M7" s="93" t="n">
        <v>7.033</v>
      </c>
      <c r="N7" s="19" t="n">
        <v>15.491</v>
      </c>
      <c r="O7" s="19" t="n">
        <f aca="false">AVERAGE(M7:N7)</f>
        <v>11.262</v>
      </c>
      <c r="P7" s="20" t="n">
        <f aca="false">STDEV(M7:N7)</f>
        <v>5.98070915527582</v>
      </c>
      <c r="Q7" s="93" t="n">
        <v>7.937</v>
      </c>
      <c r="R7" s="19" t="n">
        <v>16.934</v>
      </c>
      <c r="S7" s="19" t="n">
        <f aca="false">AVERAGE(Q7:R7)</f>
        <v>12.4355</v>
      </c>
      <c r="T7" s="20" t="n">
        <f aca="false">STDEV(Q7:R7)</f>
        <v>6.36183971033537</v>
      </c>
      <c r="U7" s="93" t="n">
        <v>0</v>
      </c>
      <c r="V7" s="19" t="n">
        <v>0</v>
      </c>
      <c r="W7" s="19" t="n">
        <f aca="false">AVERAGE(U7:V7)</f>
        <v>0</v>
      </c>
      <c r="X7" s="20" t="n">
        <f aca="false">STDEV(U7:V7)</f>
        <v>0</v>
      </c>
      <c r="Y7" s="93" t="n">
        <v>0</v>
      </c>
      <c r="Z7" s="19" t="n">
        <v>0</v>
      </c>
      <c r="AA7" s="19" t="n">
        <f aca="false">AVERAGE(Y7:Z7)</f>
        <v>0</v>
      </c>
      <c r="AB7" s="20" t="n">
        <f aca="false">STDEV(Y7:Z7)</f>
        <v>0</v>
      </c>
      <c r="AC7" s="93" t="n">
        <v>0</v>
      </c>
      <c r="AD7" s="19" t="n">
        <v>0</v>
      </c>
      <c r="AE7" s="19" t="n">
        <f aca="false">AVERAGE(AC7:AD7)</f>
        <v>0</v>
      </c>
      <c r="AF7" s="20" t="n">
        <f aca="false">STDEV(AC7:AD7)</f>
        <v>0</v>
      </c>
      <c r="AG7" s="93" t="n">
        <v>0</v>
      </c>
      <c r="AH7" s="19" t="n">
        <v>0</v>
      </c>
      <c r="AI7" s="19" t="n">
        <f aca="false">AVERAGE(AG7:AH7)</f>
        <v>0</v>
      </c>
      <c r="AJ7" s="20" t="n">
        <f aca="false">STDEV(AG7:AH7)</f>
        <v>0</v>
      </c>
      <c r="AK7" s="93" t="n">
        <v>0</v>
      </c>
      <c r="AL7" s="19" t="n">
        <v>0</v>
      </c>
      <c r="AM7" s="19" t="n">
        <f aca="false">AVERAGE(AK7:AL7)</f>
        <v>0</v>
      </c>
      <c r="AN7" s="20" t="n">
        <f aca="false">STDEV(AK7:AL7)</f>
        <v>0</v>
      </c>
      <c r="AO7" s="93" t="n">
        <v>0</v>
      </c>
      <c r="AP7" s="19" t="n">
        <v>0</v>
      </c>
      <c r="AQ7" s="19" t="n">
        <f aca="false">AVERAGE(AO7:AP7)</f>
        <v>0</v>
      </c>
      <c r="AR7" s="20" t="n">
        <f aca="false">STDEV(AO7:AP7)</f>
        <v>0</v>
      </c>
      <c r="AS7" s="93" t="n">
        <v>0</v>
      </c>
      <c r="AT7" s="19" t="n">
        <v>0</v>
      </c>
      <c r="AU7" s="19" t="n">
        <f aca="false">AVERAGE(AS7:AT7)</f>
        <v>0</v>
      </c>
      <c r="AV7" s="20" t="n">
        <f aca="false">STDEV(AS7:AT7)</f>
        <v>0</v>
      </c>
      <c r="AW7" s="93" t="n">
        <v>0</v>
      </c>
      <c r="AX7" s="19" t="n">
        <v>0</v>
      </c>
      <c r="AY7" s="19" t="n">
        <f aca="false">AVERAGE(AW7:AX7)</f>
        <v>0</v>
      </c>
      <c r="AZ7" s="20" t="n">
        <f aca="false">STDEV(AW7:AX7)</f>
        <v>0</v>
      </c>
    </row>
    <row r="8" customFormat="false" ht="15" hidden="false" customHeight="false" outlineLevel="0" collapsed="false">
      <c r="A8" s="12" t="s">
        <v>65</v>
      </c>
      <c r="B8" s="12" t="s">
        <v>64</v>
      </c>
      <c r="C8" s="12" t="s">
        <v>62</v>
      </c>
      <c r="D8" s="12" t="n">
        <v>609</v>
      </c>
      <c r="E8" s="92" t="n">
        <v>0</v>
      </c>
      <c r="F8" s="14" t="n">
        <v>0</v>
      </c>
      <c r="G8" s="14" t="n">
        <f aca="false">AVERAGE(E8:F8)</f>
        <v>0</v>
      </c>
      <c r="H8" s="15" t="n">
        <f aca="false">STDEV(E8:F8)</f>
        <v>0</v>
      </c>
      <c r="I8" s="92" t="n">
        <v>0</v>
      </c>
      <c r="J8" s="14" t="n">
        <v>0</v>
      </c>
      <c r="K8" s="14" t="n">
        <f aca="false">AVERAGE(I8:J8)</f>
        <v>0</v>
      </c>
      <c r="L8" s="15" t="n">
        <f aca="false">STDEV(I8:J8)</f>
        <v>0</v>
      </c>
      <c r="M8" s="92" t="n">
        <v>0</v>
      </c>
      <c r="N8" s="14" t="n">
        <v>0</v>
      </c>
      <c r="O8" s="14" t="n">
        <f aca="false">AVERAGE(M8:N8)</f>
        <v>0</v>
      </c>
      <c r="P8" s="15" t="n">
        <f aca="false">STDEV(M8:N8)</f>
        <v>0</v>
      </c>
      <c r="Q8" s="92" t="n">
        <v>0</v>
      </c>
      <c r="R8" s="14" t="n">
        <v>0</v>
      </c>
      <c r="S8" s="14" t="n">
        <f aca="false">AVERAGE(Q8:R8)</f>
        <v>0</v>
      </c>
      <c r="T8" s="15" t="n">
        <f aca="false">STDEV(Q8:R8)</f>
        <v>0</v>
      </c>
      <c r="U8" s="92" t="n">
        <v>7.413</v>
      </c>
      <c r="V8" s="14" t="n">
        <v>3.749</v>
      </c>
      <c r="W8" s="14" t="n">
        <f aca="false">AVERAGE(U8:V8)</f>
        <v>5.581</v>
      </c>
      <c r="X8" s="15" t="n">
        <f aca="false">STDEV(U8:V8)</f>
        <v>2.59083924626751</v>
      </c>
      <c r="Y8" s="92" t="n">
        <v>3.546</v>
      </c>
      <c r="Z8" s="14" t="n">
        <v>2.366</v>
      </c>
      <c r="AA8" s="14" t="n">
        <f aca="false">AVERAGE(Y8:Z8)</f>
        <v>2.956</v>
      </c>
      <c r="AB8" s="15" t="n">
        <f aca="false">STDEV(Y8:Z8)</f>
        <v>0.834386001800126</v>
      </c>
      <c r="AC8" s="92" t="n">
        <v>3.799</v>
      </c>
      <c r="AD8" s="14" t="n">
        <v>1.96</v>
      </c>
      <c r="AE8" s="14" t="n">
        <f aca="false">AVERAGE(AC8:AD8)</f>
        <v>2.8795</v>
      </c>
      <c r="AF8" s="15" t="n">
        <f aca="false">STDEV(AC8:AD8)</f>
        <v>1.30036937060206</v>
      </c>
      <c r="AG8" s="92" t="n">
        <v>2.431</v>
      </c>
      <c r="AH8" s="14" t="n">
        <v>1.439</v>
      </c>
      <c r="AI8" s="14" t="n">
        <f aca="false">AVERAGE(AG8:AH8)</f>
        <v>1.935</v>
      </c>
      <c r="AJ8" s="15" t="n">
        <f aca="false">STDEV(AG8:AH8)</f>
        <v>0.701449926937055</v>
      </c>
      <c r="AK8" s="92" t="n">
        <v>9.677</v>
      </c>
      <c r="AL8" s="14" t="n">
        <v>5.971</v>
      </c>
      <c r="AM8" s="14" t="n">
        <f aca="false">AVERAGE(AK8:AL8)</f>
        <v>7.824</v>
      </c>
      <c r="AN8" s="15" t="n">
        <f aca="false">STDEV(AK8:AL8)</f>
        <v>2.62053773107734</v>
      </c>
      <c r="AO8" s="92" t="n">
        <v>9.814</v>
      </c>
      <c r="AP8" s="14" t="n">
        <v>5.284</v>
      </c>
      <c r="AQ8" s="14" t="n">
        <f aca="false">AVERAGE(AO8:AP8)</f>
        <v>7.549</v>
      </c>
      <c r="AR8" s="15" t="n">
        <f aca="false">STDEV(AO8:AP8)</f>
        <v>3.20319371877506</v>
      </c>
      <c r="AS8" s="92" t="n">
        <v>12.739</v>
      </c>
      <c r="AT8" s="14" t="n">
        <v>4.922</v>
      </c>
      <c r="AU8" s="14" t="n">
        <f aca="false">AVERAGE(AS8:AT8)</f>
        <v>8.8305</v>
      </c>
      <c r="AV8" s="15" t="n">
        <f aca="false">STDEV(AS8:AT8)</f>
        <v>5.52745370853524</v>
      </c>
      <c r="AW8" s="92" t="n">
        <v>9.948</v>
      </c>
      <c r="AX8" s="14" t="n">
        <v>4.764</v>
      </c>
      <c r="AY8" s="14" t="n">
        <f aca="false">AVERAGE(AW8:AX8)</f>
        <v>7.356</v>
      </c>
      <c r="AZ8" s="15" t="n">
        <f aca="false">STDEV(AW8:AX8)</f>
        <v>3.66564155367106</v>
      </c>
    </row>
    <row r="9" customFormat="false" ht="15" hidden="false" customHeight="false" outlineLevel="0" collapsed="false">
      <c r="A9" s="17" t="s">
        <v>66</v>
      </c>
      <c r="B9" s="17" t="s">
        <v>64</v>
      </c>
      <c r="C9" s="17" t="s">
        <v>62</v>
      </c>
      <c r="D9" s="17" t="n">
        <v>711</v>
      </c>
      <c r="E9" s="93" t="n">
        <v>0</v>
      </c>
      <c r="F9" s="19" t="n">
        <v>0</v>
      </c>
      <c r="G9" s="19" t="n">
        <f aca="false">AVERAGE(E9:F9)</f>
        <v>0</v>
      </c>
      <c r="H9" s="20" t="n">
        <f aca="false">STDEV(E9:F9)</f>
        <v>0</v>
      </c>
      <c r="I9" s="93" t="n">
        <v>0</v>
      </c>
      <c r="J9" s="19" t="n">
        <v>0</v>
      </c>
      <c r="K9" s="19" t="n">
        <f aca="false">AVERAGE(I9:J9)</f>
        <v>0</v>
      </c>
      <c r="L9" s="20" t="n">
        <f aca="false">STDEV(I9:J9)</f>
        <v>0</v>
      </c>
      <c r="M9" s="93" t="n">
        <v>0</v>
      </c>
      <c r="N9" s="19" t="n">
        <v>0</v>
      </c>
      <c r="O9" s="19" t="n">
        <f aca="false">AVERAGE(M9:N9)</f>
        <v>0</v>
      </c>
      <c r="P9" s="20" t="n">
        <f aca="false">STDEV(M9:N9)</f>
        <v>0</v>
      </c>
      <c r="Q9" s="93" t="n">
        <v>0</v>
      </c>
      <c r="R9" s="19" t="n">
        <v>0</v>
      </c>
      <c r="S9" s="19" t="n">
        <f aca="false">AVERAGE(Q9:R9)</f>
        <v>0</v>
      </c>
      <c r="T9" s="20" t="n">
        <f aca="false">STDEV(Q9:R9)</f>
        <v>0</v>
      </c>
      <c r="U9" s="93" t="n">
        <v>9.568</v>
      </c>
      <c r="V9" s="19" t="n">
        <v>4.687</v>
      </c>
      <c r="W9" s="19" t="n">
        <f aca="false">AVERAGE(U9:V9)</f>
        <v>7.1275</v>
      </c>
      <c r="X9" s="20" t="n">
        <f aca="false">STDEV(U9:V9)</f>
        <v>3.45138819897154</v>
      </c>
      <c r="Y9" s="93" t="n">
        <v>8.104</v>
      </c>
      <c r="Z9" s="19" t="n">
        <v>5.507</v>
      </c>
      <c r="AA9" s="19" t="n">
        <f aca="false">AVERAGE(Y9:Z9)</f>
        <v>6.8055</v>
      </c>
      <c r="AB9" s="20" t="n">
        <f aca="false">STDEV(Y9:Z9)</f>
        <v>1.83635631074146</v>
      </c>
      <c r="AC9" s="93" t="n">
        <v>7.002</v>
      </c>
      <c r="AD9" s="19" t="n">
        <v>3.422</v>
      </c>
      <c r="AE9" s="19" t="n">
        <f aca="false">AVERAGE(AC9:AD9)</f>
        <v>5.212</v>
      </c>
      <c r="AF9" s="20" t="n">
        <f aca="false">STDEV(AC9:AD9)</f>
        <v>2.53144227664784</v>
      </c>
      <c r="AG9" s="93" t="n">
        <v>5.425</v>
      </c>
      <c r="AH9" s="19" t="n">
        <v>1.764</v>
      </c>
      <c r="AI9" s="19" t="n">
        <f aca="false">AVERAGE(AG9:AH9)</f>
        <v>3.5945</v>
      </c>
      <c r="AJ9" s="20" t="n">
        <f aca="false">STDEV(AG9:AH9)</f>
        <v>2.58871792592395</v>
      </c>
      <c r="AK9" s="93" t="n">
        <v>16.823</v>
      </c>
      <c r="AL9" s="19" t="n">
        <v>16.202</v>
      </c>
      <c r="AM9" s="19" t="n">
        <f aca="false">AVERAGE(AK9:AL9)</f>
        <v>16.5125</v>
      </c>
      <c r="AN9" s="20" t="n">
        <f aca="false">STDEV(AK9:AL9)</f>
        <v>0.439113311116845</v>
      </c>
      <c r="AO9" s="93" t="n">
        <v>16.592</v>
      </c>
      <c r="AP9" s="19" t="n">
        <v>16.62</v>
      </c>
      <c r="AQ9" s="19" t="n">
        <f aca="false">AVERAGE(AO9:AP9)</f>
        <v>16.606</v>
      </c>
      <c r="AR9" s="20" t="n">
        <f aca="false">STDEV(AO9:AP9)</f>
        <v>0.0197989898732249</v>
      </c>
      <c r="AS9" s="93" t="n">
        <v>15.871</v>
      </c>
      <c r="AT9" s="19" t="n">
        <v>17.338</v>
      </c>
      <c r="AU9" s="19" t="n">
        <f aca="false">AVERAGE(AS9:AT9)</f>
        <v>16.6045</v>
      </c>
      <c r="AV9" s="20" t="n">
        <f aca="false">STDEV(AS9:AT9)</f>
        <v>1.03732564800067</v>
      </c>
      <c r="AW9" s="93" t="n">
        <v>13.04</v>
      </c>
      <c r="AX9" s="19" t="n">
        <v>14.786</v>
      </c>
      <c r="AY9" s="19" t="n">
        <f aca="false">AVERAGE(AW9:AX9)</f>
        <v>13.913</v>
      </c>
      <c r="AZ9" s="20" t="n">
        <f aca="false">STDEV(AW9:AX9)</f>
        <v>1.23460843995171</v>
      </c>
    </row>
    <row r="10" customFormat="false" ht="15" hidden="false" customHeight="false" outlineLevel="0" collapsed="false">
      <c r="A10" s="94" t="s">
        <v>67</v>
      </c>
      <c r="B10" s="94" t="s">
        <v>64</v>
      </c>
      <c r="C10" s="94" t="s">
        <v>62</v>
      </c>
      <c r="D10" s="94" t="n">
        <v>837</v>
      </c>
      <c r="E10" s="95" t="n">
        <v>0</v>
      </c>
      <c r="F10" s="22" t="n">
        <v>0</v>
      </c>
      <c r="G10" s="22" t="n">
        <f aca="false">AVERAGE(E10:F10)</f>
        <v>0</v>
      </c>
      <c r="H10" s="96" t="n">
        <f aca="false">STDEV(E10:F10)</f>
        <v>0</v>
      </c>
      <c r="I10" s="95" t="n">
        <v>0</v>
      </c>
      <c r="J10" s="22" t="n">
        <v>0</v>
      </c>
      <c r="K10" s="22" t="n">
        <f aca="false">AVERAGE(I10:J10)</f>
        <v>0</v>
      </c>
      <c r="L10" s="96" t="n">
        <f aca="false">STDEV(I10:J10)</f>
        <v>0</v>
      </c>
      <c r="M10" s="95" t="n">
        <v>0</v>
      </c>
      <c r="N10" s="22" t="n">
        <v>0</v>
      </c>
      <c r="O10" s="22" t="n">
        <f aca="false">AVERAGE(M10:N10)</f>
        <v>0</v>
      </c>
      <c r="P10" s="96" t="n">
        <f aca="false">STDEV(M10:N10)</f>
        <v>0</v>
      </c>
      <c r="Q10" s="95" t="n">
        <v>0</v>
      </c>
      <c r="R10" s="22" t="n">
        <v>0</v>
      </c>
      <c r="S10" s="22" t="n">
        <f aca="false">AVERAGE(Q10:R10)</f>
        <v>0</v>
      </c>
      <c r="T10" s="96" t="n">
        <f aca="false">STDEV(Q10:R10)</f>
        <v>0</v>
      </c>
      <c r="U10" s="95" t="n">
        <v>11.703</v>
      </c>
      <c r="V10" s="22" t="n">
        <v>9.524</v>
      </c>
      <c r="W10" s="22" t="n">
        <f aca="false">AVERAGE(U10:V10)</f>
        <v>10.6135</v>
      </c>
      <c r="X10" s="96" t="n">
        <f aca="false">STDEV(U10:V10)</f>
        <v>1.54078567620549</v>
      </c>
      <c r="Y10" s="95" t="n">
        <v>9.496</v>
      </c>
      <c r="Z10" s="22" t="n">
        <v>6.238</v>
      </c>
      <c r="AA10" s="22" t="n">
        <f aca="false">AVERAGE(Y10:Z10)</f>
        <v>7.867</v>
      </c>
      <c r="AB10" s="96" t="n">
        <f aca="false">STDEV(Y10:Z10)</f>
        <v>2.30375389310577</v>
      </c>
      <c r="AC10" s="95" t="n">
        <v>9.733</v>
      </c>
      <c r="AD10" s="22" t="n">
        <v>5.963</v>
      </c>
      <c r="AE10" s="22" t="n">
        <f aca="false">AVERAGE(AC10:AD10)</f>
        <v>7.848</v>
      </c>
      <c r="AF10" s="96" t="n">
        <f aca="false">STDEV(AC10:AD10)</f>
        <v>2.66579256507328</v>
      </c>
      <c r="AG10" s="95" t="n">
        <v>7.921</v>
      </c>
      <c r="AH10" s="22" t="n">
        <v>4.245</v>
      </c>
      <c r="AI10" s="22" t="n">
        <f aca="false">AVERAGE(AG10:AH10)</f>
        <v>6.083</v>
      </c>
      <c r="AJ10" s="96" t="n">
        <f aca="false">STDEV(AG10:AH10)</f>
        <v>2.59932452764175</v>
      </c>
      <c r="AK10" s="95" t="n">
        <v>14.771</v>
      </c>
      <c r="AL10" s="22" t="n">
        <v>18.249</v>
      </c>
      <c r="AM10" s="22" t="n">
        <f aca="false">AVERAGE(AK10:AL10)</f>
        <v>16.51</v>
      </c>
      <c r="AN10" s="96" t="n">
        <f aca="false">STDEV(AK10:AL10)</f>
        <v>2.45931738496681</v>
      </c>
      <c r="AO10" s="95" t="n">
        <v>14.501</v>
      </c>
      <c r="AP10" s="22" t="n">
        <v>15.734</v>
      </c>
      <c r="AQ10" s="22" t="n">
        <f aca="false">AVERAGE(AO10:AP10)</f>
        <v>15.1175</v>
      </c>
      <c r="AR10" s="96" t="n">
        <f aca="false">STDEV(AO10:AP10)</f>
        <v>0.871862661203013</v>
      </c>
      <c r="AS10" s="95" t="n">
        <v>9.95</v>
      </c>
      <c r="AT10" s="22" t="n">
        <v>18.162</v>
      </c>
      <c r="AU10" s="22" t="n">
        <f aca="false">AVERAGE(AS10:AT10)</f>
        <v>14.056</v>
      </c>
      <c r="AV10" s="96" t="n">
        <f aca="false">STDEV(AS10:AT10)</f>
        <v>5.80676088710393</v>
      </c>
      <c r="AW10" s="95" t="n">
        <v>12.803</v>
      </c>
      <c r="AX10" s="22" t="n">
        <v>14.272</v>
      </c>
      <c r="AY10" s="22" t="n">
        <f aca="false">AVERAGE(AW10:AX10)</f>
        <v>13.5375</v>
      </c>
      <c r="AZ10" s="96" t="n">
        <f aca="false">STDEV(AW10:AX10)</f>
        <v>1.03873986156304</v>
      </c>
    </row>
    <row r="11" customFormat="false" ht="15" hidden="false" customHeight="false" outlineLevel="0" collapsed="false">
      <c r="A11" s="17" t="s">
        <v>68</v>
      </c>
      <c r="B11" s="17" t="s">
        <v>64</v>
      </c>
      <c r="C11" s="17" t="s">
        <v>62</v>
      </c>
      <c r="D11" s="17" t="n">
        <v>957</v>
      </c>
      <c r="E11" s="93" t="n">
        <v>0</v>
      </c>
      <c r="F11" s="19" t="n">
        <v>0</v>
      </c>
      <c r="G11" s="19" t="n">
        <f aca="false">AVERAGE(E11:F11)</f>
        <v>0</v>
      </c>
      <c r="H11" s="20" t="n">
        <f aca="false">STDEV(E11:F11)</f>
        <v>0</v>
      </c>
      <c r="I11" s="93" t="n">
        <v>0</v>
      </c>
      <c r="J11" s="19" t="n">
        <v>0</v>
      </c>
      <c r="K11" s="19" t="n">
        <f aca="false">AVERAGE(I11:J11)</f>
        <v>0</v>
      </c>
      <c r="L11" s="20" t="n">
        <f aca="false">STDEV(I11:J11)</f>
        <v>0</v>
      </c>
      <c r="M11" s="93" t="n">
        <v>0</v>
      </c>
      <c r="N11" s="19" t="n">
        <v>0</v>
      </c>
      <c r="O11" s="19" t="n">
        <f aca="false">AVERAGE(M11:N11)</f>
        <v>0</v>
      </c>
      <c r="P11" s="20" t="n">
        <f aca="false">STDEV(M11:N11)</f>
        <v>0</v>
      </c>
      <c r="Q11" s="93" t="n">
        <v>0</v>
      </c>
      <c r="R11" s="19" t="n">
        <v>0</v>
      </c>
      <c r="S11" s="19" t="n">
        <f aca="false">AVERAGE(Q11:R11)</f>
        <v>0</v>
      </c>
      <c r="T11" s="20" t="n">
        <f aca="false">STDEV(Q11:R11)</f>
        <v>0</v>
      </c>
      <c r="U11" s="93" t="n">
        <v>13.046</v>
      </c>
      <c r="V11" s="19" t="n">
        <v>12.421</v>
      </c>
      <c r="W11" s="19" t="n">
        <f aca="false">AVERAGE(U11:V11)</f>
        <v>12.7335</v>
      </c>
      <c r="X11" s="20" t="n">
        <f aca="false">STDEV(U11:V11)</f>
        <v>0.441941738241592</v>
      </c>
      <c r="Y11" s="93" t="n">
        <v>12.202</v>
      </c>
      <c r="Z11" s="19" t="n">
        <v>11.395</v>
      </c>
      <c r="AA11" s="19" t="n">
        <f aca="false">AVERAGE(Y11:Z11)</f>
        <v>11.7985</v>
      </c>
      <c r="AB11" s="20" t="n">
        <f aca="false">STDEV(Y11:Z11)</f>
        <v>0.570635172417544</v>
      </c>
      <c r="AC11" s="93" t="n">
        <v>16.527</v>
      </c>
      <c r="AD11" s="19" t="n">
        <v>13.119</v>
      </c>
      <c r="AE11" s="19" t="n">
        <f aca="false">AVERAGE(AC11:AD11)</f>
        <v>14.823</v>
      </c>
      <c r="AF11" s="20" t="n">
        <f aca="false">STDEV(AC11:AD11)</f>
        <v>2.40981991028375</v>
      </c>
      <c r="AG11" s="93" t="n">
        <v>13.2</v>
      </c>
      <c r="AH11" s="19" t="n">
        <v>7.17</v>
      </c>
      <c r="AI11" s="19" t="n">
        <f aca="false">AVERAGE(AG11:AH11)</f>
        <v>10.185</v>
      </c>
      <c r="AJ11" s="20" t="n">
        <f aca="false">STDEV(AG11:AH11)</f>
        <v>4.26385389055488</v>
      </c>
      <c r="AK11" s="93" t="n">
        <v>13.589</v>
      </c>
      <c r="AL11" s="19" t="n">
        <v>18.602</v>
      </c>
      <c r="AM11" s="19" t="n">
        <f aca="false">AVERAGE(AK11:AL11)</f>
        <v>16.0955</v>
      </c>
      <c r="AN11" s="20" t="n">
        <f aca="false">STDEV(AK11:AL11)</f>
        <v>3.54472629408816</v>
      </c>
      <c r="AO11" s="93" t="n">
        <v>10.498</v>
      </c>
      <c r="AP11" s="19" t="n">
        <v>19.565</v>
      </c>
      <c r="AQ11" s="19" t="n">
        <f aca="false">AVERAGE(AO11:AP11)</f>
        <v>15.0315</v>
      </c>
      <c r="AR11" s="20" t="n">
        <f aca="false">STDEV(AO11:AP11)</f>
        <v>6.41133718501843</v>
      </c>
      <c r="AS11" s="93" t="n">
        <v>13.044</v>
      </c>
      <c r="AT11" s="19" t="n">
        <v>17.263</v>
      </c>
      <c r="AU11" s="19" t="n">
        <f aca="false">AVERAGE(AS11:AT11)</f>
        <v>15.1535</v>
      </c>
      <c r="AV11" s="20" t="n">
        <f aca="false">STDEV(AS11:AT11)</f>
        <v>2.98328350982604</v>
      </c>
      <c r="AW11" s="93" t="n">
        <v>13.78</v>
      </c>
      <c r="AX11" s="19" t="n">
        <v>15.84</v>
      </c>
      <c r="AY11" s="19" t="n">
        <f aca="false">AVERAGE(AW11:AX11)</f>
        <v>14.81</v>
      </c>
      <c r="AZ11" s="20" t="n">
        <f aca="false">STDEV(AW11:AX11)</f>
        <v>1.45663996924429</v>
      </c>
    </row>
    <row r="12" customFormat="false" ht="15" hidden="false" customHeight="false" outlineLevel="0" collapsed="false">
      <c r="A12" s="12" t="s">
        <v>69</v>
      </c>
      <c r="B12" s="12" t="s">
        <v>64</v>
      </c>
      <c r="C12" s="12" t="s">
        <v>62</v>
      </c>
      <c r="D12" s="12" t="n">
        <v>1188</v>
      </c>
      <c r="E12" s="92" t="n">
        <v>0</v>
      </c>
      <c r="F12" s="14" t="n">
        <v>0</v>
      </c>
      <c r="G12" s="14" t="n">
        <f aca="false">AVERAGE(E12:F12)</f>
        <v>0</v>
      </c>
      <c r="H12" s="15" t="n">
        <f aca="false">STDEV(E12:F12)</f>
        <v>0</v>
      </c>
      <c r="I12" s="92" t="n">
        <v>0</v>
      </c>
      <c r="J12" s="14" t="n">
        <v>0</v>
      </c>
      <c r="K12" s="14" t="n">
        <f aca="false">AVERAGE(I12:J12)</f>
        <v>0</v>
      </c>
      <c r="L12" s="15" t="n">
        <f aca="false">STDEV(I12:J12)</f>
        <v>0</v>
      </c>
      <c r="M12" s="92" t="n">
        <v>0</v>
      </c>
      <c r="N12" s="14" t="n">
        <v>0</v>
      </c>
      <c r="O12" s="14" t="n">
        <f aca="false">AVERAGE(M12:N12)</f>
        <v>0</v>
      </c>
      <c r="P12" s="15" t="n">
        <f aca="false">STDEV(M12:N12)</f>
        <v>0</v>
      </c>
      <c r="Q12" s="92" t="n">
        <v>0</v>
      </c>
      <c r="R12" s="14" t="n">
        <v>0</v>
      </c>
      <c r="S12" s="14" t="n">
        <f aca="false">AVERAGE(Q12:R12)</f>
        <v>0</v>
      </c>
      <c r="T12" s="15" t="n">
        <f aca="false">STDEV(Q12:R12)</f>
        <v>0</v>
      </c>
      <c r="U12" s="92" t="n">
        <v>10.613</v>
      </c>
      <c r="V12" s="14" t="n">
        <v>14.541</v>
      </c>
      <c r="W12" s="14" t="n">
        <f aca="false">AVERAGE(U12:V12)</f>
        <v>12.577</v>
      </c>
      <c r="X12" s="15" t="n">
        <f aca="false">STDEV(U12:V12)</f>
        <v>2.77751543650076</v>
      </c>
      <c r="Y12" s="92" t="n">
        <v>17.486</v>
      </c>
      <c r="Z12" s="14" t="n">
        <v>13.105</v>
      </c>
      <c r="AA12" s="14" t="n">
        <f aca="false">AVERAGE(Y12:Z12)</f>
        <v>15.2955</v>
      </c>
      <c r="AB12" s="15" t="n">
        <f aca="false">STDEV(Y12:Z12)</f>
        <v>3.09783480837826</v>
      </c>
      <c r="AC12" s="92" t="n">
        <v>13.827</v>
      </c>
      <c r="AD12" s="14" t="n">
        <v>13.046</v>
      </c>
      <c r="AE12" s="14" t="n">
        <f aca="false">AVERAGE(AC12:AD12)</f>
        <v>13.4365</v>
      </c>
      <c r="AF12" s="15" t="n">
        <f aca="false">STDEV(AC12:AD12)</f>
        <v>0.552250396106694</v>
      </c>
      <c r="AG12" s="92" t="n">
        <v>17.186</v>
      </c>
      <c r="AH12" s="14" t="n">
        <v>14.821</v>
      </c>
      <c r="AI12" s="14" t="n">
        <f aca="false">AVERAGE(AG12:AH12)</f>
        <v>16.0035</v>
      </c>
      <c r="AJ12" s="15" t="n">
        <f aca="false">STDEV(AG12:AH12)</f>
        <v>1.67230753750618</v>
      </c>
      <c r="AK12" s="92" t="n">
        <v>10.434</v>
      </c>
      <c r="AL12" s="14" t="n">
        <v>10.5</v>
      </c>
      <c r="AM12" s="14" t="n">
        <f aca="false">AVERAGE(AK12:AL12)</f>
        <v>10.467</v>
      </c>
      <c r="AN12" s="15" t="n">
        <f aca="false">STDEV(AK12:AL12)</f>
        <v>0.0466690475583127</v>
      </c>
      <c r="AO12" s="92" t="n">
        <v>7.807</v>
      </c>
      <c r="AP12" s="14" t="n">
        <v>10.347</v>
      </c>
      <c r="AQ12" s="14" t="n">
        <f aca="false">AVERAGE(AO12:AP12)</f>
        <v>9.077</v>
      </c>
      <c r="AR12" s="15" t="n">
        <f aca="false">STDEV(AO12:AP12)</f>
        <v>1.79605122421383</v>
      </c>
      <c r="AS12" s="92" t="n">
        <v>10.063</v>
      </c>
      <c r="AT12" s="14" t="n">
        <v>8.647</v>
      </c>
      <c r="AU12" s="14" t="n">
        <f aca="false">AVERAGE(AS12:AT12)</f>
        <v>9.355</v>
      </c>
      <c r="AV12" s="15" t="n">
        <f aca="false">STDEV(AS12:AT12)</f>
        <v>1.00126320216015</v>
      </c>
      <c r="AW12" s="92" t="n">
        <v>9.115</v>
      </c>
      <c r="AX12" s="14" t="n">
        <v>9.024</v>
      </c>
      <c r="AY12" s="14" t="n">
        <f aca="false">AVERAGE(AW12:AX12)</f>
        <v>9.0695</v>
      </c>
      <c r="AZ12" s="15" t="n">
        <f aca="false">STDEV(AW12:AX12)</f>
        <v>0.0643467170879766</v>
      </c>
    </row>
    <row r="13" customFormat="false" ht="15" hidden="false" customHeight="false" outlineLevel="0" collapsed="false">
      <c r="A13" s="17" t="s">
        <v>70</v>
      </c>
      <c r="B13" s="17" t="s">
        <v>71</v>
      </c>
      <c r="C13" s="17" t="s">
        <v>72</v>
      </c>
      <c r="D13" s="17" t="n">
        <v>1314</v>
      </c>
      <c r="E13" s="93" t="n">
        <v>0</v>
      </c>
      <c r="F13" s="19" t="n">
        <v>0</v>
      </c>
      <c r="G13" s="19" t="n">
        <f aca="false">AVERAGE(E13:F13)</f>
        <v>0</v>
      </c>
      <c r="H13" s="20" t="n">
        <f aca="false">STDEV(E13:F13)</f>
        <v>0</v>
      </c>
      <c r="I13" s="93" t="n">
        <v>0</v>
      </c>
      <c r="J13" s="19" t="n">
        <v>0</v>
      </c>
      <c r="K13" s="19" t="n">
        <f aca="false">AVERAGE(I13:J13)</f>
        <v>0</v>
      </c>
      <c r="L13" s="20" t="n">
        <f aca="false">STDEV(I13:J13)</f>
        <v>0</v>
      </c>
      <c r="M13" s="93" t="n">
        <v>0</v>
      </c>
      <c r="N13" s="19" t="n">
        <v>0</v>
      </c>
      <c r="O13" s="19" t="n">
        <f aca="false">AVERAGE(M13:N13)</f>
        <v>0</v>
      </c>
      <c r="P13" s="20" t="n">
        <f aca="false">STDEV(M13:N13)</f>
        <v>0</v>
      </c>
      <c r="Q13" s="93" t="n">
        <v>0</v>
      </c>
      <c r="R13" s="19" t="n">
        <v>0</v>
      </c>
      <c r="S13" s="19" t="n">
        <f aca="false">AVERAGE(Q13:R13)</f>
        <v>0</v>
      </c>
      <c r="T13" s="20" t="n">
        <f aca="false">STDEV(Q13:R13)</f>
        <v>0</v>
      </c>
      <c r="U13" s="93" t="n">
        <v>10.398</v>
      </c>
      <c r="V13" s="19" t="n">
        <v>11.203</v>
      </c>
      <c r="W13" s="19" t="n">
        <f aca="false">AVERAGE(U13:V13)</f>
        <v>10.8005</v>
      </c>
      <c r="X13" s="20" t="n">
        <f aca="false">STDEV(U13:V13)</f>
        <v>0.569220958855171</v>
      </c>
      <c r="Y13" s="93" t="n">
        <v>12.682</v>
      </c>
      <c r="Z13" s="19" t="n">
        <v>12.925</v>
      </c>
      <c r="AA13" s="19" t="n">
        <f aca="false">AVERAGE(Y13:Z13)</f>
        <v>12.8035</v>
      </c>
      <c r="AB13" s="20" t="n">
        <f aca="false">STDEV(Y13:Z13)</f>
        <v>0.171826947828331</v>
      </c>
      <c r="AC13" s="93" t="n">
        <v>0</v>
      </c>
      <c r="AD13" s="19" t="n">
        <v>0</v>
      </c>
      <c r="AE13" s="19" t="n">
        <f aca="false">AVERAGE(AC13:AD13)</f>
        <v>0</v>
      </c>
      <c r="AF13" s="20" t="n">
        <f aca="false">STDEV(AC13:AD13)</f>
        <v>0</v>
      </c>
      <c r="AG13" s="93" t="n">
        <v>19.505</v>
      </c>
      <c r="AH13" s="19" t="n">
        <v>0</v>
      </c>
      <c r="AI13" s="19" t="n">
        <f aca="false">AVERAGE(AG13:AH13)</f>
        <v>9.7525</v>
      </c>
      <c r="AJ13" s="20" t="n">
        <f aca="false">STDEV(AG13:AH13)</f>
        <v>13.7921177670436</v>
      </c>
      <c r="AK13" s="93" t="n">
        <v>0</v>
      </c>
      <c r="AL13" s="19" t="n">
        <v>5.64</v>
      </c>
      <c r="AM13" s="19" t="n">
        <f aca="false">AVERAGE(AK13:AL13)</f>
        <v>2.82</v>
      </c>
      <c r="AN13" s="20" t="n">
        <f aca="false">STDEV(AK13:AL13)</f>
        <v>3.98808224589213</v>
      </c>
      <c r="AO13" s="93" t="n">
        <v>4.85</v>
      </c>
      <c r="AP13" s="19" t="n">
        <v>4.73</v>
      </c>
      <c r="AQ13" s="19" t="n">
        <f aca="false">AVERAGE(AO13:AP13)</f>
        <v>4.79</v>
      </c>
      <c r="AR13" s="20" t="n">
        <f aca="false">STDEV(AO13:AP13)</f>
        <v>0.0848528137423851</v>
      </c>
      <c r="AS13" s="93" t="n">
        <v>6.86</v>
      </c>
      <c r="AT13" s="19" t="n">
        <v>0</v>
      </c>
      <c r="AU13" s="19" t="n">
        <f aca="false">AVERAGE(AS13:AT13)</f>
        <v>3.43</v>
      </c>
      <c r="AV13" s="20" t="n">
        <f aca="false">STDEV(AS13:AT13)</f>
        <v>4.85075251893972</v>
      </c>
      <c r="AW13" s="93" t="n">
        <v>7.566</v>
      </c>
      <c r="AX13" s="19" t="n">
        <v>3.819</v>
      </c>
      <c r="AY13" s="19" t="n">
        <f aca="false">AVERAGE(AW13:AX13)</f>
        <v>5.6925</v>
      </c>
      <c r="AZ13" s="20" t="n">
        <f aca="false">STDEV(AW13:AX13)</f>
        <v>2.64952910910599</v>
      </c>
    </row>
    <row r="14" customFormat="false" ht="15" hidden="false" customHeight="false" outlineLevel="0" collapsed="false">
      <c r="A14" s="12" t="s">
        <v>73</v>
      </c>
      <c r="B14" s="12" t="s">
        <v>71</v>
      </c>
      <c r="C14" s="12" t="s">
        <v>72</v>
      </c>
      <c r="D14" s="12" t="n">
        <v>1431</v>
      </c>
      <c r="E14" s="92" t="n">
        <v>0</v>
      </c>
      <c r="F14" s="14" t="n">
        <v>0</v>
      </c>
      <c r="G14" s="14" t="n">
        <f aca="false">AVERAGE(E14:F14)</f>
        <v>0</v>
      </c>
      <c r="H14" s="15" t="n">
        <f aca="false">STDEV(E14:F14)</f>
        <v>0</v>
      </c>
      <c r="I14" s="92" t="n">
        <v>0</v>
      </c>
      <c r="J14" s="14" t="n">
        <v>0</v>
      </c>
      <c r="K14" s="14" t="n">
        <f aca="false">AVERAGE(I14:J14)</f>
        <v>0</v>
      </c>
      <c r="L14" s="15" t="n">
        <f aca="false">STDEV(I14:J14)</f>
        <v>0</v>
      </c>
      <c r="M14" s="92" t="n">
        <v>0</v>
      </c>
      <c r="N14" s="14" t="n">
        <v>0</v>
      </c>
      <c r="O14" s="14" t="n">
        <f aca="false">AVERAGE(M14:N14)</f>
        <v>0</v>
      </c>
      <c r="P14" s="15" t="n">
        <f aca="false">STDEV(M14:N14)</f>
        <v>0</v>
      </c>
      <c r="Q14" s="92" t="n">
        <v>0</v>
      </c>
      <c r="R14" s="14" t="n">
        <v>0</v>
      </c>
      <c r="S14" s="14" t="n">
        <f aca="false">AVERAGE(Q14:R14)</f>
        <v>0</v>
      </c>
      <c r="T14" s="15" t="n">
        <f aca="false">STDEV(Q14:R14)</f>
        <v>0</v>
      </c>
      <c r="U14" s="92" t="n">
        <v>15.226</v>
      </c>
      <c r="V14" s="14" t="n">
        <v>14.283</v>
      </c>
      <c r="W14" s="14" t="n">
        <f aca="false">AVERAGE(U14:V14)</f>
        <v>14.7545</v>
      </c>
      <c r="X14" s="15" t="n">
        <f aca="false">STDEV(U14:V14)</f>
        <v>0.666801694658915</v>
      </c>
      <c r="Y14" s="92" t="n">
        <v>14.642</v>
      </c>
      <c r="Z14" s="14" t="n">
        <v>14.333</v>
      </c>
      <c r="AA14" s="14" t="n">
        <f aca="false">AVERAGE(Y14:Z14)</f>
        <v>14.4875</v>
      </c>
      <c r="AB14" s="15" t="n">
        <f aca="false">STDEV(Y14:Z14)</f>
        <v>0.218495995386643</v>
      </c>
      <c r="AC14" s="92" t="n">
        <v>13.71</v>
      </c>
      <c r="AD14" s="14" t="n">
        <v>14.567</v>
      </c>
      <c r="AE14" s="14" t="n">
        <f aca="false">AVERAGE(AC14:AD14)</f>
        <v>14.1385</v>
      </c>
      <c r="AF14" s="15" t="n">
        <f aca="false">STDEV(AC14:AD14)</f>
        <v>0.605990511476871</v>
      </c>
      <c r="AG14" s="92" t="n">
        <v>0</v>
      </c>
      <c r="AH14" s="14" t="n">
        <v>18.144</v>
      </c>
      <c r="AI14" s="14" t="n">
        <f aca="false">AVERAGE(AG14:AH14)</f>
        <v>9.072</v>
      </c>
      <c r="AJ14" s="15" t="n">
        <f aca="false">STDEV(AG14:AH14)</f>
        <v>12.8297454378487</v>
      </c>
      <c r="AK14" s="92" t="n">
        <v>9.198</v>
      </c>
      <c r="AL14" s="14" t="n">
        <v>3.459</v>
      </c>
      <c r="AM14" s="14" t="n">
        <f aca="false">AVERAGE(AK14:AL14)</f>
        <v>6.3285</v>
      </c>
      <c r="AN14" s="15" t="n">
        <f aca="false">STDEV(AK14:AL14)</f>
        <v>4.0580858172296</v>
      </c>
      <c r="AO14" s="92" t="n">
        <v>6.669</v>
      </c>
      <c r="AP14" s="14" t="n">
        <v>5.792</v>
      </c>
      <c r="AQ14" s="14" t="n">
        <f aca="false">AVERAGE(AO14:AP14)</f>
        <v>6.2305</v>
      </c>
      <c r="AR14" s="15" t="n">
        <f aca="false">STDEV(AO14:AP14)</f>
        <v>0.620132647100603</v>
      </c>
      <c r="AS14" s="92" t="n">
        <v>8.429</v>
      </c>
      <c r="AT14" s="14" t="n">
        <v>4.642</v>
      </c>
      <c r="AU14" s="14" t="n">
        <f aca="false">AVERAGE(AS14:AT14)</f>
        <v>6.5355</v>
      </c>
      <c r="AV14" s="15" t="n">
        <f aca="false">STDEV(AS14:AT14)</f>
        <v>2.67781338035346</v>
      </c>
      <c r="AW14" s="92" t="n">
        <v>7.317</v>
      </c>
      <c r="AX14" s="14" t="n">
        <v>3.306</v>
      </c>
      <c r="AY14" s="14" t="n">
        <f aca="false">AVERAGE(AW14:AX14)</f>
        <v>5.3115</v>
      </c>
      <c r="AZ14" s="15" t="n">
        <f aca="false">STDEV(AW14:AX14)</f>
        <v>2.83620529933924</v>
      </c>
    </row>
    <row r="15" customFormat="false" ht="15" hidden="false" customHeight="false" outlineLevel="0" collapsed="false">
      <c r="A15" s="97" t="s">
        <v>74</v>
      </c>
      <c r="B15" s="97" t="s">
        <v>64</v>
      </c>
      <c r="C15" s="97" t="s">
        <v>62</v>
      </c>
      <c r="D15" s="97" t="n">
        <v>1557</v>
      </c>
      <c r="E15" s="98" t="n">
        <v>3.837</v>
      </c>
      <c r="F15" s="99" t="n">
        <v>3.619</v>
      </c>
      <c r="G15" s="99" t="n">
        <f aca="false">AVERAGE(E15:F15)</f>
        <v>3.728</v>
      </c>
      <c r="H15" s="100" t="n">
        <f aca="false">STDEV(E15:F15)</f>
        <v>0.154149278298667</v>
      </c>
      <c r="I15" s="98" t="n">
        <v>2.357</v>
      </c>
      <c r="J15" s="99" t="n">
        <v>3.288</v>
      </c>
      <c r="K15" s="99" t="n">
        <f aca="false">AVERAGE(I15:J15)</f>
        <v>2.8225</v>
      </c>
      <c r="L15" s="100" t="n">
        <f aca="false">STDEV(I15:J15)</f>
        <v>0.658316413284676</v>
      </c>
      <c r="M15" s="98" t="n">
        <v>5.5</v>
      </c>
      <c r="N15" s="99" t="n">
        <v>6.391</v>
      </c>
      <c r="O15" s="99" t="n">
        <f aca="false">AVERAGE(M15:N15)</f>
        <v>5.9455</v>
      </c>
      <c r="P15" s="100" t="n">
        <f aca="false">STDEV(M15:N15)</f>
        <v>0.630032142037214</v>
      </c>
      <c r="Q15" s="98" t="n">
        <v>3.941</v>
      </c>
      <c r="R15" s="99" t="n">
        <v>5.387</v>
      </c>
      <c r="S15" s="99" t="n">
        <f aca="false">AVERAGE(Q15:R15)</f>
        <v>4.664</v>
      </c>
      <c r="T15" s="100" t="n">
        <f aca="false">STDEV(Q15:R15)</f>
        <v>1.02247640559575</v>
      </c>
      <c r="U15" s="98" t="n">
        <v>10.349</v>
      </c>
      <c r="V15" s="99" t="n">
        <v>11.641</v>
      </c>
      <c r="W15" s="99" t="n">
        <f aca="false">AVERAGE(U15:V15)</f>
        <v>10.995</v>
      </c>
      <c r="X15" s="100" t="n">
        <f aca="false">STDEV(U15:V15)</f>
        <v>0.913581961293019</v>
      </c>
      <c r="Y15" s="98" t="n">
        <v>15.724</v>
      </c>
      <c r="Z15" s="99" t="n">
        <v>18.742</v>
      </c>
      <c r="AA15" s="99" t="n">
        <f aca="false">AVERAGE(Y15:Z15)</f>
        <v>17.233</v>
      </c>
      <c r="AB15" s="100" t="n">
        <f aca="false">STDEV(Y15:Z15)</f>
        <v>2.134048265621</v>
      </c>
      <c r="AC15" s="98" t="n">
        <v>11.411</v>
      </c>
      <c r="AD15" s="99" t="n">
        <v>20.982</v>
      </c>
      <c r="AE15" s="99" t="n">
        <f aca="false">AVERAGE(AC15:AD15)</f>
        <v>16.1965</v>
      </c>
      <c r="AF15" s="100" t="n">
        <f aca="false">STDEV(AC15:AD15)</f>
        <v>6.76771900273645</v>
      </c>
      <c r="AG15" s="98" t="n">
        <v>14.056</v>
      </c>
      <c r="AH15" s="99" t="n">
        <v>19.618</v>
      </c>
      <c r="AI15" s="99" t="n">
        <f aca="false">AVERAGE(AG15:AH15)</f>
        <v>16.837</v>
      </c>
      <c r="AJ15" s="100" t="n">
        <f aca="false">STDEV(AG15:AH15)</f>
        <v>3.93292791695958</v>
      </c>
      <c r="AK15" s="98" t="n">
        <v>0</v>
      </c>
      <c r="AL15" s="99" t="n">
        <v>0</v>
      </c>
      <c r="AM15" s="99" t="n">
        <f aca="false">AVERAGE(AK15:AL15)</f>
        <v>0</v>
      </c>
      <c r="AN15" s="100" t="n">
        <f aca="false">STDEV(AK15:AL15)</f>
        <v>0</v>
      </c>
      <c r="AO15" s="98" t="n">
        <v>6.954</v>
      </c>
      <c r="AP15" s="99" t="n">
        <v>2.244</v>
      </c>
      <c r="AQ15" s="99" t="n">
        <f aca="false">AVERAGE(AO15:AP15)</f>
        <v>4.599</v>
      </c>
      <c r="AR15" s="100" t="n">
        <f aca="false">STDEV(AO15:AP15)</f>
        <v>3.33047293938864</v>
      </c>
      <c r="AS15" s="98" t="n">
        <v>0</v>
      </c>
      <c r="AT15" s="99" t="n">
        <v>0</v>
      </c>
      <c r="AU15" s="99" t="n">
        <f aca="false">AVERAGE(AS15:AT15)</f>
        <v>0</v>
      </c>
      <c r="AV15" s="100" t="n">
        <f aca="false">STDEV(AS15:AT15)</f>
        <v>0</v>
      </c>
      <c r="AW15" s="98" t="n">
        <v>0</v>
      </c>
      <c r="AX15" s="99" t="n">
        <v>0</v>
      </c>
      <c r="AY15" s="99" t="n">
        <f aca="false">AVERAGE(AW15:AX15)</f>
        <v>0</v>
      </c>
      <c r="AZ15" s="100" t="n">
        <f aca="false">STDEV(AW15:AX15)</f>
        <v>0</v>
      </c>
    </row>
    <row r="16" customFormat="false" ht="15" hidden="false" customHeight="false" outlineLevel="0" collapsed="false">
      <c r="A16" s="101" t="s">
        <v>61</v>
      </c>
      <c r="B16" s="101"/>
      <c r="C16" s="101"/>
      <c r="D16" s="101"/>
      <c r="E16" s="92" t="n">
        <f aca="false">E6</f>
        <v>89.844</v>
      </c>
      <c r="F16" s="14" t="n">
        <f aca="false">F6</f>
        <v>84.495</v>
      </c>
      <c r="G16" s="102" t="n">
        <f aca="false">AVERAGE(E16:F16)</f>
        <v>87.1695</v>
      </c>
      <c r="H16" s="103" t="n">
        <f aca="false">STDEV(E16:F16)</f>
        <v>3.78231417256684</v>
      </c>
      <c r="I16" s="92" t="n">
        <f aca="false">I6</f>
        <v>90.769</v>
      </c>
      <c r="J16" s="14" t="n">
        <f aca="false">J6</f>
        <v>80.759</v>
      </c>
      <c r="K16" s="102" t="n">
        <f aca="false">AVERAGE(I16:J16)</f>
        <v>85.764</v>
      </c>
      <c r="L16" s="103" t="n">
        <f aca="false">STDEV(I16:J16)</f>
        <v>7.07813887967734</v>
      </c>
      <c r="M16" s="92" t="n">
        <f aca="false">M6</f>
        <v>87.467</v>
      </c>
      <c r="N16" s="14" t="n">
        <f aca="false">N6</f>
        <v>78.118</v>
      </c>
      <c r="O16" s="102" t="n">
        <f aca="false">AVERAGE(M16:N16)</f>
        <v>82.7925</v>
      </c>
      <c r="P16" s="103" t="n">
        <f aca="false">STDEV(M16:N16)</f>
        <v>6.61074129731304</v>
      </c>
      <c r="Q16" s="92" t="n">
        <f aca="false">Q6</f>
        <v>88.122</v>
      </c>
      <c r="R16" s="14" t="n">
        <f aca="false">R6</f>
        <v>77.679</v>
      </c>
      <c r="S16" s="102" t="n">
        <f aca="false">AVERAGE(Q16:R16)</f>
        <v>82.9005</v>
      </c>
      <c r="T16" s="103" t="n">
        <f aca="false">STDEV(Q16:R16)</f>
        <v>7.38431611593111</v>
      </c>
      <c r="U16" s="92" t="n">
        <f aca="false">U6</f>
        <v>11.685</v>
      </c>
      <c r="V16" s="14" t="n">
        <f aca="false">V6</f>
        <v>9.854</v>
      </c>
      <c r="W16" s="102" t="n">
        <f aca="false">AVERAGE(U16:V16)</f>
        <v>10.7695</v>
      </c>
      <c r="X16" s="103" t="n">
        <f aca="false">STDEV(U16:V16)</f>
        <v>1.29471251635257</v>
      </c>
      <c r="Y16" s="92" t="n">
        <f aca="false">Y6</f>
        <v>6.118</v>
      </c>
      <c r="Z16" s="14" t="n">
        <f aca="false">Z6</f>
        <v>7.091</v>
      </c>
      <c r="AA16" s="102" t="n">
        <f aca="false">AVERAGE(Y16:Z16)</f>
        <v>6.6045</v>
      </c>
      <c r="AB16" s="103" t="n">
        <f aca="false">STDEV(Y16:Z16)</f>
        <v>0.688014898094511</v>
      </c>
      <c r="AC16" s="92" t="n">
        <f aca="false">AC6</f>
        <v>23.989</v>
      </c>
      <c r="AD16" s="14" t="n">
        <f aca="false">AD6</f>
        <v>16.14</v>
      </c>
      <c r="AE16" s="102" t="n">
        <f aca="false">AVERAGE(AC16:AD16)</f>
        <v>20.0645</v>
      </c>
      <c r="AF16" s="103" t="n">
        <f aca="false">STDEV(AC16:AD16)</f>
        <v>5.55008112553321</v>
      </c>
      <c r="AG16" s="92" t="n">
        <f aca="false">AG6</f>
        <v>20.274</v>
      </c>
      <c r="AH16" s="14" t="n">
        <f aca="false">AH6</f>
        <v>24.537</v>
      </c>
      <c r="AI16" s="102" t="n">
        <f aca="false">AVERAGE(AG16:AH16)</f>
        <v>22.4055</v>
      </c>
      <c r="AJ16" s="103" t="n">
        <f aca="false">STDEV(AG16:AH16)</f>
        <v>3.01439620819825</v>
      </c>
      <c r="AK16" s="92" t="n">
        <f aca="false">AK6</f>
        <v>16.306</v>
      </c>
      <c r="AL16" s="14" t="n">
        <f aca="false">AL6</f>
        <v>14.472</v>
      </c>
      <c r="AM16" s="102" t="n">
        <f aca="false">AVERAGE(AK16:AL16)</f>
        <v>15.389</v>
      </c>
      <c r="AN16" s="103" t="n">
        <f aca="false">STDEV(AK16:AL16)</f>
        <v>1.29683383669613</v>
      </c>
      <c r="AO16" s="92" t="n">
        <f aca="false">AO6</f>
        <v>14.124</v>
      </c>
      <c r="AP16" s="14" t="n">
        <f aca="false">AP6</f>
        <v>14.117</v>
      </c>
      <c r="AQ16" s="102" t="n">
        <f aca="false">AVERAGE(AO16:AP16)</f>
        <v>14.1205</v>
      </c>
      <c r="AR16" s="103" t="n">
        <f aca="false">STDEV(AO16:AP16)</f>
        <v>0.0049497474683056</v>
      </c>
      <c r="AS16" s="92" t="n">
        <f aca="false">AS6</f>
        <v>15.857</v>
      </c>
      <c r="AT16" s="14" t="n">
        <f aca="false">AT6</f>
        <v>23.597</v>
      </c>
      <c r="AU16" s="102" t="n">
        <f aca="false">AVERAGE(AS16:AT16)</f>
        <v>19.727</v>
      </c>
      <c r="AV16" s="103" t="n">
        <f aca="false">STDEV(AS16:AT16)</f>
        <v>5.47300648638388</v>
      </c>
      <c r="AW16" s="92" t="n">
        <f aca="false">AW6</f>
        <v>18.393</v>
      </c>
      <c r="AX16" s="14" t="n">
        <f aca="false">AX6</f>
        <v>26.038</v>
      </c>
      <c r="AY16" s="102" t="n">
        <f aca="false">AVERAGE(AW16:AX16)</f>
        <v>22.2155</v>
      </c>
      <c r="AZ16" s="103" t="n">
        <f aca="false">STDEV(AW16:AX16)</f>
        <v>5.40583134217116</v>
      </c>
    </row>
    <row r="17" customFormat="false" ht="15" hidden="false" customHeight="false" outlineLevel="0" collapsed="false">
      <c r="A17" s="104" t="s">
        <v>64</v>
      </c>
      <c r="B17" s="104"/>
      <c r="C17" s="104"/>
      <c r="D17" s="104"/>
      <c r="E17" s="93" t="n">
        <f aca="false">SUM(E7:E12,E15)</f>
        <v>10.156</v>
      </c>
      <c r="F17" s="19" t="n">
        <f aca="false">SUM(F7:F12,F15)</f>
        <v>15.506</v>
      </c>
      <c r="G17" s="105" t="n">
        <f aca="false">AVERAGE(E17:F17)</f>
        <v>12.831</v>
      </c>
      <c r="H17" s="106" t="n">
        <f aca="false">STDEV(E17:F17)</f>
        <v>3.78302127934803</v>
      </c>
      <c r="I17" s="93" t="n">
        <f aca="false">SUM(I7:I12,I15)</f>
        <v>9.231</v>
      </c>
      <c r="J17" s="19" t="n">
        <f aca="false">SUM(J7:J12,J15)</f>
        <v>19.241</v>
      </c>
      <c r="K17" s="105" t="n">
        <f aca="false">AVERAGE(I17:J17)</f>
        <v>14.236</v>
      </c>
      <c r="L17" s="106" t="n">
        <f aca="false">STDEV(I17:J17)</f>
        <v>7.07813887967734</v>
      </c>
      <c r="M17" s="93" t="n">
        <f aca="false">SUM(M7:M12,M15)</f>
        <v>12.533</v>
      </c>
      <c r="N17" s="19" t="n">
        <f aca="false">SUM(N7:N12,N15)</f>
        <v>21.882</v>
      </c>
      <c r="O17" s="105" t="n">
        <f aca="false">AVERAGE(M17:N17)</f>
        <v>17.2075</v>
      </c>
      <c r="P17" s="106" t="n">
        <f aca="false">STDEV(M17:N17)</f>
        <v>6.61074129731303</v>
      </c>
      <c r="Q17" s="93" t="n">
        <f aca="false">SUM(Q7:Q12,Q15)</f>
        <v>11.878</v>
      </c>
      <c r="R17" s="19" t="n">
        <f aca="false">SUM(R7:R12,R15)</f>
        <v>22.321</v>
      </c>
      <c r="S17" s="105" t="n">
        <f aca="false">AVERAGE(Q17:R17)</f>
        <v>17.0995</v>
      </c>
      <c r="T17" s="106" t="n">
        <f aca="false">STDEV(Q17:R17)</f>
        <v>7.38431611593112</v>
      </c>
      <c r="U17" s="93" t="n">
        <f aca="false">SUM(U7:U12,U15)</f>
        <v>62.692</v>
      </c>
      <c r="V17" s="19" t="n">
        <f aca="false">SUM(V7:V12,V15)</f>
        <v>56.563</v>
      </c>
      <c r="W17" s="105" t="n">
        <f aca="false">AVERAGE(U17:V17)</f>
        <v>59.6275</v>
      </c>
      <c r="X17" s="106" t="n">
        <f aca="false">STDEV(U17:V17)</f>
        <v>4.33385746189235</v>
      </c>
      <c r="Y17" s="93" t="n">
        <f aca="false">SUM(Y7:Y12,Y15)</f>
        <v>66.558</v>
      </c>
      <c r="Z17" s="19" t="n">
        <f aca="false">SUM(Z7:Z12,Z15)</f>
        <v>57.353</v>
      </c>
      <c r="AA17" s="105" t="n">
        <f aca="false">AVERAGE(Y17:Z17)</f>
        <v>61.9555</v>
      </c>
      <c r="AB17" s="106" t="n">
        <f aca="false">STDEV(Y17:Z17)</f>
        <v>6.50891792082216</v>
      </c>
      <c r="AC17" s="93" t="n">
        <f aca="false">SUM(AC7:AC12,AC15)</f>
        <v>62.299</v>
      </c>
      <c r="AD17" s="19" t="n">
        <f aca="false">SUM(AD7:AD12,AD15)</f>
        <v>58.492</v>
      </c>
      <c r="AE17" s="105" t="n">
        <f aca="false">AVERAGE(AC17:AD17)</f>
        <v>60.3955</v>
      </c>
      <c r="AF17" s="106" t="n">
        <f aca="false">STDEV(AC17:AD17)</f>
        <v>2.69195551597719</v>
      </c>
      <c r="AG17" s="93" t="n">
        <f aca="false">SUM(AG7:AG12,AG15)</f>
        <v>60.219</v>
      </c>
      <c r="AH17" s="19" t="n">
        <f aca="false">SUM(AH7:AH12,AH15)</f>
        <v>49.057</v>
      </c>
      <c r="AI17" s="105" t="n">
        <f aca="false">AVERAGE(AG17:AH17)</f>
        <v>54.638</v>
      </c>
      <c r="AJ17" s="106" t="n">
        <f aca="false">STDEV(AG17:AH17)</f>
        <v>7.89272589160424</v>
      </c>
      <c r="AK17" s="93" t="n">
        <f aca="false">SUM(AK7:AK12,AK15)</f>
        <v>65.294</v>
      </c>
      <c r="AL17" s="19" t="n">
        <f aca="false">SUM(AL7:AL12,AL15)</f>
        <v>69.524</v>
      </c>
      <c r="AM17" s="105" t="n">
        <f aca="false">AVERAGE(AK17:AL17)</f>
        <v>67.409</v>
      </c>
      <c r="AN17" s="106" t="n">
        <f aca="false">STDEV(AK17:AL17)</f>
        <v>2.9910616844191</v>
      </c>
      <c r="AO17" s="93" t="n">
        <f aca="false">SUM(AO7:AO12,AO15)</f>
        <v>66.166</v>
      </c>
      <c r="AP17" s="19" t="n">
        <f aca="false">SUM(AP7:AP12,AP15)</f>
        <v>69.794</v>
      </c>
      <c r="AQ17" s="105" t="n">
        <f aca="false">AVERAGE(AO17:AP17)</f>
        <v>67.98</v>
      </c>
      <c r="AR17" s="106" t="n">
        <f aca="false">STDEV(AO17:AP17)</f>
        <v>2.56538340214479</v>
      </c>
      <c r="AS17" s="93" t="n">
        <f aca="false">SUM(AS7:AS12,AS15)</f>
        <v>61.667</v>
      </c>
      <c r="AT17" s="19" t="n">
        <f aca="false">SUM(AT7:AT12,AT15)</f>
        <v>66.332</v>
      </c>
      <c r="AU17" s="105" t="n">
        <f aca="false">AVERAGE(AS17:AT17)</f>
        <v>63.9995</v>
      </c>
      <c r="AV17" s="106" t="n">
        <f aca="false">STDEV(AS17:AT17)</f>
        <v>3.29865313423525</v>
      </c>
      <c r="AW17" s="93" t="n">
        <f aca="false">SUM(AW7:AW12,AW15)</f>
        <v>58.686</v>
      </c>
      <c r="AX17" s="19" t="n">
        <f aca="false">SUM(AX7:AX12,AX15)</f>
        <v>58.686</v>
      </c>
      <c r="AY17" s="105" t="n">
        <f aca="false">AVERAGE(AW17:AX17)</f>
        <v>58.686</v>
      </c>
      <c r="AZ17" s="106" t="n">
        <f aca="false">STDEV(AW17:AX17)</f>
        <v>0</v>
      </c>
    </row>
    <row r="18" customFormat="false" ht="15" hidden="false" customHeight="false" outlineLevel="0" collapsed="false">
      <c r="A18" s="101" t="s">
        <v>71</v>
      </c>
      <c r="B18" s="101"/>
      <c r="C18" s="101"/>
      <c r="D18" s="101"/>
      <c r="E18" s="92" t="n">
        <f aca="false">SUM(E13:E14)</f>
        <v>0</v>
      </c>
      <c r="F18" s="14" t="n">
        <f aca="false">SUM(F13:F14)</f>
        <v>0</v>
      </c>
      <c r="G18" s="102" t="n">
        <f aca="false">AVERAGE(E18:F18)</f>
        <v>0</v>
      </c>
      <c r="H18" s="103" t="n">
        <f aca="false">STDEV(E18:F18)</f>
        <v>0</v>
      </c>
      <c r="I18" s="92" t="n">
        <f aca="false">SUM(I13:I14)</f>
        <v>0</v>
      </c>
      <c r="J18" s="14" t="n">
        <f aca="false">SUM(J13:J14)</f>
        <v>0</v>
      </c>
      <c r="K18" s="102" t="n">
        <f aca="false">AVERAGE(I18:J18)</f>
        <v>0</v>
      </c>
      <c r="L18" s="103" t="n">
        <f aca="false">STDEV(I18:J18)</f>
        <v>0</v>
      </c>
      <c r="M18" s="92" t="n">
        <f aca="false">SUM(M13:M14)</f>
        <v>0</v>
      </c>
      <c r="N18" s="14" t="n">
        <f aca="false">SUM(N13:N14)</f>
        <v>0</v>
      </c>
      <c r="O18" s="102" t="n">
        <f aca="false">AVERAGE(M18:N18)</f>
        <v>0</v>
      </c>
      <c r="P18" s="103" t="n">
        <f aca="false">STDEV(M18:N18)</f>
        <v>0</v>
      </c>
      <c r="Q18" s="92" t="n">
        <f aca="false">SUM(Q13:Q14)</f>
        <v>0</v>
      </c>
      <c r="R18" s="14" t="n">
        <f aca="false">SUM(R13:R14)</f>
        <v>0</v>
      </c>
      <c r="S18" s="102" t="n">
        <f aca="false">AVERAGE(Q18:R18)</f>
        <v>0</v>
      </c>
      <c r="T18" s="103" t="n">
        <f aca="false">STDEV(Q18:R18)</f>
        <v>0</v>
      </c>
      <c r="U18" s="92" t="n">
        <f aca="false">SUM(U13:U14)</f>
        <v>25.624</v>
      </c>
      <c r="V18" s="14" t="n">
        <f aca="false">SUM(V13:V14)</f>
        <v>25.486</v>
      </c>
      <c r="W18" s="102" t="n">
        <f aca="false">AVERAGE(U18:V18)</f>
        <v>25.555</v>
      </c>
      <c r="X18" s="103" t="n">
        <f aca="false">STDEV(U18:V18)</f>
        <v>0.0975807358037473</v>
      </c>
      <c r="Y18" s="92" t="n">
        <f aca="false">SUM(Y13:Y14)</f>
        <v>27.324</v>
      </c>
      <c r="Z18" s="14" t="n">
        <f aca="false">SUM(Z13:Z14)</f>
        <v>27.258</v>
      </c>
      <c r="AA18" s="102" t="n">
        <f aca="false">AVERAGE(Y18:Z18)</f>
        <v>27.291</v>
      </c>
      <c r="AB18" s="103" t="n">
        <f aca="false">STDEV(Y18:Z18)</f>
        <v>0.0466690475583089</v>
      </c>
      <c r="AC18" s="92" t="n">
        <f aca="false">SUM(AC13:AC14)</f>
        <v>13.71</v>
      </c>
      <c r="AD18" s="14" t="n">
        <f aca="false">SUM(AD13:AD14)</f>
        <v>14.567</v>
      </c>
      <c r="AE18" s="102" t="n">
        <f aca="false">AVERAGE(AC18:AD18)</f>
        <v>14.1385</v>
      </c>
      <c r="AF18" s="103" t="n">
        <f aca="false">STDEV(AC18:AD18)</f>
        <v>0.605990511476871</v>
      </c>
      <c r="AG18" s="92" t="n">
        <f aca="false">SUM(AG13:AG14)</f>
        <v>19.505</v>
      </c>
      <c r="AH18" s="14" t="n">
        <f aca="false">SUM(AH13:AH14)</f>
        <v>18.144</v>
      </c>
      <c r="AI18" s="102" t="n">
        <f aca="false">AVERAGE(AG18:AH18)</f>
        <v>18.8245</v>
      </c>
      <c r="AJ18" s="103" t="n">
        <f aca="false">STDEV(AG18:AH18)</f>
        <v>0.962372329194892</v>
      </c>
      <c r="AK18" s="92" t="n">
        <f aca="false">SUM(AK13:AK14)</f>
        <v>9.198</v>
      </c>
      <c r="AL18" s="14" t="n">
        <f aca="false">SUM(AL13:AL14)</f>
        <v>9.099</v>
      </c>
      <c r="AM18" s="102" t="n">
        <f aca="false">AVERAGE(AK18:AL18)</f>
        <v>9.1485</v>
      </c>
      <c r="AN18" s="103" t="n">
        <f aca="false">STDEV(AK18:AL18)</f>
        <v>0.0700035713374683</v>
      </c>
      <c r="AO18" s="92" t="n">
        <f aca="false">SUM(AO13:AO14)</f>
        <v>11.519</v>
      </c>
      <c r="AP18" s="14" t="n">
        <f aca="false">SUM(AP13:AP14)</f>
        <v>10.522</v>
      </c>
      <c r="AQ18" s="102" t="n">
        <f aca="false">AVERAGE(AO18:AP18)</f>
        <v>11.0205</v>
      </c>
      <c r="AR18" s="103" t="n">
        <f aca="false">STDEV(AO18:AP18)</f>
        <v>0.704985460842988</v>
      </c>
      <c r="AS18" s="92" t="n">
        <f aca="false">SUM(AS13:AS14)</f>
        <v>15.289</v>
      </c>
      <c r="AT18" s="14" t="n">
        <f aca="false">SUM(AT13:AT14)</f>
        <v>4.642</v>
      </c>
      <c r="AU18" s="102" t="n">
        <f aca="false">AVERAGE(AS18:AT18)</f>
        <v>9.9655</v>
      </c>
      <c r="AV18" s="103" t="n">
        <f aca="false">STDEV(AS18:AT18)</f>
        <v>7.52856589929317</v>
      </c>
      <c r="AW18" s="92" t="n">
        <f aca="false">SUM(AW13:AW14)</f>
        <v>14.883</v>
      </c>
      <c r="AX18" s="14" t="n">
        <f aca="false">SUM(AX13:AX14)</f>
        <v>7.125</v>
      </c>
      <c r="AY18" s="102" t="n">
        <f aca="false">AVERAGE(AW18:AX18)</f>
        <v>11.004</v>
      </c>
      <c r="AZ18" s="103" t="n">
        <f aca="false">STDEV(AW18:AX18)</f>
        <v>5.48573440844524</v>
      </c>
    </row>
  </sheetData>
  <mergeCells count="23">
    <mergeCell ref="A1:AZ1"/>
    <mergeCell ref="A3:A5"/>
    <mergeCell ref="B3:B5"/>
    <mergeCell ref="C3:C5"/>
    <mergeCell ref="D3:D5"/>
    <mergeCell ref="E3:T3"/>
    <mergeCell ref="U3:AJ3"/>
    <mergeCell ref="AK3:AZ3"/>
    <mergeCell ref="E4:H4"/>
    <mergeCell ref="I4:L4"/>
    <mergeCell ref="M4:P4"/>
    <mergeCell ref="Q4:T4"/>
    <mergeCell ref="U4:X4"/>
    <mergeCell ref="Y4:AB4"/>
    <mergeCell ref="AC4:AF4"/>
    <mergeCell ref="AG4:AJ4"/>
    <mergeCell ref="AK4:AN4"/>
    <mergeCell ref="AO4:AR4"/>
    <mergeCell ref="AS4:AV4"/>
    <mergeCell ref="AW4:AZ4"/>
    <mergeCell ref="A16:D16"/>
    <mergeCell ref="A17:D17"/>
    <mergeCell ref="A18:D1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Roman,Regular"&amp;A</oddHeader>
    <oddFooter>&amp;C&amp;"Times New Roman,Regular"Page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1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4.0148148148148"/>
    <col collapsed="false" hidden="false" max="13" min="2" style="0" width="8.81851851851852"/>
    <col collapsed="false" hidden="false" max="1025" min="14" style="0" width="11.562962962963"/>
  </cols>
  <sheetData>
    <row r="1" customFormat="false" ht="15" hidden="false" customHeight="false" outlineLevel="0" collapsed="false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3" customFormat="false" ht="15" hidden="false" customHeight="false" outlineLevel="0" collapsed="false">
      <c r="A3" s="60" t="s">
        <v>1</v>
      </c>
      <c r="B3" s="60" t="s">
        <v>25</v>
      </c>
      <c r="C3" s="61" t="s">
        <v>26</v>
      </c>
      <c r="D3" s="62" t="s">
        <v>27</v>
      </c>
      <c r="E3" s="63" t="s">
        <v>28</v>
      </c>
      <c r="F3" s="61" t="s">
        <v>29</v>
      </c>
      <c r="G3" s="62" t="s">
        <v>30</v>
      </c>
      <c r="H3" s="64" t="s">
        <v>31</v>
      </c>
      <c r="I3" s="62" t="s">
        <v>32</v>
      </c>
      <c r="J3" s="65" t="s">
        <v>33</v>
      </c>
      <c r="K3" s="62" t="s">
        <v>34</v>
      </c>
      <c r="L3" s="62" t="s">
        <v>35</v>
      </c>
      <c r="M3" s="62" t="s">
        <v>36</v>
      </c>
    </row>
    <row r="4" customFormat="false" ht="15" hidden="false" customHeight="false" outlineLevel="0" collapsed="false">
      <c r="A4" s="107" t="s">
        <v>11</v>
      </c>
      <c r="B4" s="107" t="s">
        <v>11</v>
      </c>
      <c r="C4" s="67" t="n">
        <v>17.32</v>
      </c>
      <c r="D4" s="66" t="n">
        <v>17.51</v>
      </c>
      <c r="E4" s="68" t="n">
        <v>17.67</v>
      </c>
      <c r="F4" s="67" t="n">
        <f aca="false">AVERAGE(C4:E4)</f>
        <v>17.5</v>
      </c>
      <c r="G4" s="66" t="n">
        <f aca="false">STDEV(C4:E4)</f>
        <v>0.175214154679353</v>
      </c>
      <c r="H4" s="66" t="n">
        <f aca="false">F4-F$5</f>
        <v>-0.43333333333333</v>
      </c>
      <c r="I4" s="69" t="n">
        <f aca="false">SQRT(G4^2 + G$5^2)</f>
        <v>0.196807858921674</v>
      </c>
      <c r="J4" s="70" t="n">
        <f aca="false">H4-H8</f>
        <v>-6.77666666666666</v>
      </c>
      <c r="K4" s="107" t="n">
        <f aca="false">2^-J4</f>
        <v>109.642754428218</v>
      </c>
      <c r="L4" s="107" t="n">
        <f aca="false">2^-(J4+I4)</f>
        <v>95.6609893991641</v>
      </c>
      <c r="M4" s="107" t="n">
        <f aca="false">2^-(J4-I4)</f>
        <v>125.668087630208</v>
      </c>
      <c r="P4" s="108"/>
    </row>
    <row r="5" customFormat="false" ht="15" hidden="false" customHeight="false" outlineLevel="0" collapsed="false">
      <c r="A5" s="72" t="s">
        <v>11</v>
      </c>
      <c r="B5" s="72" t="s">
        <v>39</v>
      </c>
      <c r="C5" s="73" t="n">
        <v>17.98</v>
      </c>
      <c r="D5" s="72" t="n">
        <v>17.99</v>
      </c>
      <c r="E5" s="74" t="n">
        <v>17.83</v>
      </c>
      <c r="F5" s="73" t="n">
        <f aca="false">AVERAGE(C5:E5)</f>
        <v>17.9333333333333</v>
      </c>
      <c r="G5" s="72" t="n">
        <f aca="false">STDEV(C5:E5)</f>
        <v>0.0896288643983256</v>
      </c>
      <c r="H5" s="72" t="n">
        <f aca="false">F5-F$5</f>
        <v>0</v>
      </c>
      <c r="I5" s="75" t="n">
        <f aca="false">SQRT(G5^2 + G$5^2)</f>
        <v>0.126754355612211</v>
      </c>
      <c r="J5" s="76" t="n">
        <f aca="false">H5-H10</f>
        <v>0</v>
      </c>
      <c r="K5" s="72" t="n">
        <f aca="false">2^-J5</f>
        <v>1</v>
      </c>
      <c r="L5" s="72" t="n">
        <f aca="false">2^-(J5+I5)</f>
        <v>0.915889619575107</v>
      </c>
      <c r="M5" s="72" t="n">
        <f aca="false">2^-(J5-I5)</f>
        <v>1.09183462573133</v>
      </c>
    </row>
    <row r="6" customFormat="false" ht="15" hidden="false" customHeight="false" outlineLevel="0" collapsed="false">
      <c r="A6" s="77" t="s">
        <v>12</v>
      </c>
      <c r="B6" s="78" t="s">
        <v>12</v>
      </c>
      <c r="C6" s="79" t="n">
        <v>16.77</v>
      </c>
      <c r="D6" s="78" t="n">
        <v>16.81</v>
      </c>
      <c r="E6" s="80" t="n">
        <v>16.52</v>
      </c>
      <c r="F6" s="79" t="n">
        <f aca="false">AVERAGE(C6:E6)</f>
        <v>16.7</v>
      </c>
      <c r="G6" s="78" t="n">
        <f aca="false">STDEV(C6:E6)</f>
        <v>0.157162336455017</v>
      </c>
      <c r="H6" s="78" t="n">
        <f aca="false">F6-F$7</f>
        <v>-1.86</v>
      </c>
      <c r="I6" s="81" t="n">
        <f aca="false">SQRT(G6^2 + G$7^2)</f>
        <v>0.16093476939431</v>
      </c>
      <c r="J6" s="82" t="n">
        <f aca="false">H6-H9</f>
        <v>-6.61</v>
      </c>
      <c r="K6" s="78" t="n">
        <f aca="false">2^-J6</f>
        <v>97.6805893734757</v>
      </c>
      <c r="L6" s="78" t="n">
        <f aca="false">2^-(J6+I6)</f>
        <v>87.3699482360428</v>
      </c>
      <c r="M6" s="78" t="n">
        <f aca="false">2^-(J6-I6)</f>
        <v>109.20800267126</v>
      </c>
      <c r="P6" s="108"/>
    </row>
    <row r="7" customFormat="false" ht="15" hidden="false" customHeight="false" outlineLevel="0" collapsed="false">
      <c r="A7" s="77" t="s">
        <v>12</v>
      </c>
      <c r="B7" s="78" t="s">
        <v>39</v>
      </c>
      <c r="C7" s="79" t="n">
        <v>18.58</v>
      </c>
      <c r="D7" s="78" t="n">
        <v>18.58</v>
      </c>
      <c r="E7" s="80" t="n">
        <v>18.52</v>
      </c>
      <c r="F7" s="79" t="n">
        <f aca="false">AVERAGE(C7:E7)</f>
        <v>18.56</v>
      </c>
      <c r="G7" s="78" t="n">
        <f aca="false">STDEV(C7:E7)</f>
        <v>0.0346410161513768</v>
      </c>
      <c r="H7" s="78" t="n">
        <f aca="false">F7-F$7</f>
        <v>0</v>
      </c>
      <c r="I7" s="81" t="n">
        <f aca="false">SQRT(G7^2 + G$7^2)</f>
        <v>0.0489897948556625</v>
      </c>
      <c r="J7" s="82" t="n">
        <f aca="false">H7-H10</f>
        <v>0</v>
      </c>
      <c r="K7" s="78" t="n">
        <f aca="false">2^-J7</f>
        <v>1</v>
      </c>
      <c r="L7" s="78" t="n">
        <f aca="false">2^-(J7+I7)</f>
        <v>0.966612934538831</v>
      </c>
      <c r="M7" s="78" t="n">
        <f aca="false">2^-(J7-I7)</f>
        <v>1.03454026349968</v>
      </c>
    </row>
    <row r="8" customFormat="false" ht="15" hidden="false" customHeight="false" outlineLevel="0" collapsed="false">
      <c r="A8" s="83" t="s">
        <v>9</v>
      </c>
      <c r="B8" s="66" t="s">
        <v>11</v>
      </c>
      <c r="C8" s="67" t="n">
        <v>24.51</v>
      </c>
      <c r="D8" s="66" t="n">
        <v>24.24</v>
      </c>
      <c r="E8" s="68" t="n">
        <v>24.42</v>
      </c>
      <c r="F8" s="67" t="n">
        <f aca="false">AVERAGE(C8:E8)</f>
        <v>24.39</v>
      </c>
      <c r="G8" s="66" t="n">
        <f aca="false">STDEV(C8:E8)</f>
        <v>0.137477270848677</v>
      </c>
      <c r="H8" s="66" t="n">
        <f aca="false">F8-F$10</f>
        <v>6.34333333333333</v>
      </c>
      <c r="I8" s="69" t="n">
        <f aca="false">SQRT(G8^2 + G$10^2)</f>
        <v>0.138323292808311</v>
      </c>
      <c r="J8" s="70" t="n">
        <f aca="false">H8-H8</f>
        <v>0</v>
      </c>
      <c r="K8" s="66" t="n">
        <f aca="false">2^-J8</f>
        <v>1</v>
      </c>
      <c r="L8" s="66" t="n">
        <f aca="false">2^-(J8+I8)</f>
        <v>0.908574491632032</v>
      </c>
      <c r="M8" s="66" t="n">
        <f aca="false">2^-(J8-I8)</f>
        <v>1.10062522028738</v>
      </c>
    </row>
    <row r="9" customFormat="false" ht="15" hidden="false" customHeight="false" outlineLevel="0" collapsed="false">
      <c r="A9" s="109" t="s">
        <v>9</v>
      </c>
      <c r="B9" s="107" t="s">
        <v>12</v>
      </c>
      <c r="C9" s="110" t="n">
        <v>22.72</v>
      </c>
      <c r="D9" s="107" t="n">
        <v>22.87</v>
      </c>
      <c r="E9" s="111" t="n">
        <v>22.8</v>
      </c>
      <c r="F9" s="110" t="n">
        <f aca="false">AVERAGE(C9:E9)</f>
        <v>22.7966666666667</v>
      </c>
      <c r="G9" s="107" t="n">
        <f aca="false">STDEV(C9:E9)</f>
        <v>0.0750555349946524</v>
      </c>
      <c r="H9" s="107" t="n">
        <f aca="false">F9-F$10</f>
        <v>4.75</v>
      </c>
      <c r="I9" s="112" t="n">
        <f aca="false">SQRT(G9^2 + G$10^2)</f>
        <v>0.0765941686205079</v>
      </c>
      <c r="J9" s="113" t="n">
        <f aca="false">H9-H9</f>
        <v>0</v>
      </c>
      <c r="K9" s="107" t="n">
        <f aca="false">2^-J9</f>
        <v>1</v>
      </c>
      <c r="L9" s="107" t="n">
        <f aca="false">2^-(J9+I9)</f>
        <v>0.948293683457151</v>
      </c>
      <c r="M9" s="107" t="n">
        <f aca="false">2^-(J9-I9)</f>
        <v>1.05452563635597</v>
      </c>
    </row>
    <row r="10" customFormat="false" ht="15" hidden="false" customHeight="false" outlineLevel="0" collapsed="false">
      <c r="A10" s="109" t="s">
        <v>9</v>
      </c>
      <c r="B10" s="107" t="s">
        <v>39</v>
      </c>
      <c r="C10" s="110" t="n">
        <v>18.03</v>
      </c>
      <c r="D10" s="107" t="n">
        <v>18.05</v>
      </c>
      <c r="E10" s="111" t="n">
        <v>18.06</v>
      </c>
      <c r="F10" s="110" t="n">
        <f aca="false">AVERAGE(C10:E10)</f>
        <v>18.0466666666667</v>
      </c>
      <c r="G10" s="107" t="n">
        <f aca="false">STDEV(C10:E10)</f>
        <v>0.0152752523165184</v>
      </c>
      <c r="H10" s="107" t="n">
        <f aca="false">F10-F$10</f>
        <v>0</v>
      </c>
      <c r="I10" s="112" t="n">
        <f aca="false">SQRT(G10^2 + G$10^2)</f>
        <v>0.0216024689946913</v>
      </c>
      <c r="J10" s="113" t="n">
        <f aca="false">H10-H10</f>
        <v>0</v>
      </c>
      <c r="K10" s="107" t="n">
        <f aca="false">2^-J10</f>
        <v>1</v>
      </c>
      <c r="L10" s="107" t="n">
        <f aca="false">2^-(J10+I10)</f>
        <v>0.985137857769434</v>
      </c>
      <c r="M10" s="107" t="n">
        <f aca="false">2^-(J10-I10)</f>
        <v>1.01508635782632</v>
      </c>
    </row>
    <row r="15" customFormat="false" ht="15" hidden="false" customHeight="false" outlineLevel="0" collapsed="false"/>
    <row r="16" customFormat="false" ht="15" hidden="false" customHeight="false" outlineLevel="0" collapsed="false"/>
    <row r="17" customFormat="false" ht="15" hidden="false" customHeight="false" outlineLevel="0" collapsed="false"/>
    <row r="18" customFormat="false" ht="15" hidden="false" customHeight="false" outlineLevel="0" collapsed="false"/>
  </sheetData>
  <mergeCells count="1">
    <mergeCell ref="A1:M1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4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59" width="7.44814814814815"/>
    <col collapsed="false" hidden="false" max="13" min="2" style="59" width="8.81851851851852"/>
    <col collapsed="false" hidden="false" max="14" min="14" style="59" width="14.8962962962963"/>
    <col collapsed="false" hidden="false" max="19" min="15" style="59" width="5.78148148148148"/>
    <col collapsed="false" hidden="false" max="21" min="20" style="59" width="7.25185185185185"/>
    <col collapsed="false" hidden="false" max="90" min="22" style="59" width="5.78148148148148"/>
    <col collapsed="false" hidden="false" max="1025" min="91" style="59" width="14.8962962962963"/>
  </cols>
  <sheetData>
    <row r="1" s="85" customFormat="true" ht="15" hidden="false" customHeight="false" outlineLevel="0" collapsed="false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15" hidden="false" customHeight="false" outlineLevel="0" collapsed="false">
      <c r="A2" s="0"/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T2" s="0"/>
      <c r="U2" s="0"/>
    </row>
    <row r="3" customFormat="false" ht="15" hidden="false" customHeight="false" outlineLevel="0" collapsed="false">
      <c r="A3" s="60" t="s">
        <v>24</v>
      </c>
      <c r="B3" s="60" t="s">
        <v>25</v>
      </c>
      <c r="C3" s="61" t="s">
        <v>26</v>
      </c>
      <c r="D3" s="62" t="s">
        <v>27</v>
      </c>
      <c r="E3" s="63" t="s">
        <v>28</v>
      </c>
      <c r="F3" s="61" t="s">
        <v>29</v>
      </c>
      <c r="G3" s="62" t="s">
        <v>30</v>
      </c>
      <c r="H3" s="64" t="s">
        <v>31</v>
      </c>
      <c r="I3" s="62" t="s">
        <v>32</v>
      </c>
      <c r="J3" s="65" t="s">
        <v>33</v>
      </c>
      <c r="K3" s="62" t="s">
        <v>34</v>
      </c>
      <c r="L3" s="62" t="s">
        <v>35</v>
      </c>
      <c r="M3" s="62" t="s">
        <v>36</v>
      </c>
      <c r="T3" s="0"/>
      <c r="U3" s="0"/>
    </row>
    <row r="4" customFormat="false" ht="15" hidden="false" customHeight="false" outlineLevel="0" collapsed="false">
      <c r="A4" s="66" t="s">
        <v>77</v>
      </c>
      <c r="B4" s="66" t="s">
        <v>78</v>
      </c>
      <c r="C4" s="67" t="n">
        <v>21.62420845</v>
      </c>
      <c r="D4" s="66" t="n">
        <v>21.39834533</v>
      </c>
      <c r="E4" s="68" t="n">
        <v>21.51138508</v>
      </c>
      <c r="F4" s="67" t="n">
        <f aca="false">AVERAGE(C4:E4)</f>
        <v>21.5113129533333</v>
      </c>
      <c r="G4" s="66" t="n">
        <f aca="false">STDEV(C4:E4)</f>
        <v>0.112931577274585</v>
      </c>
      <c r="H4" s="66" t="n">
        <f aca="false">F4-F$10</f>
        <v>5.48406551</v>
      </c>
      <c r="I4" s="69" t="n">
        <f aca="false">SQRT(G4^2 + G$10^2)</f>
        <v>0.149783872306581</v>
      </c>
      <c r="J4" s="70" t="n">
        <f aca="false">H4-H4</f>
        <v>0</v>
      </c>
      <c r="K4" s="66" t="n">
        <f aca="false">2^-J4</f>
        <v>1</v>
      </c>
      <c r="L4" s="66" t="n">
        <f aca="false">2^-(J4+I4)</f>
        <v>0.901385487525385</v>
      </c>
      <c r="M4" s="66" t="n">
        <f aca="false">2^-(J4-I4)</f>
        <v>1.10940326180017</v>
      </c>
      <c r="T4" s="114"/>
      <c r="U4" s="114"/>
    </row>
    <row r="5" customFormat="false" ht="15" hidden="false" customHeight="false" outlineLevel="0" collapsed="false">
      <c r="A5" s="107" t="s">
        <v>77</v>
      </c>
      <c r="B5" s="107" t="s">
        <v>79</v>
      </c>
      <c r="C5" s="110" t="n">
        <v>20.67882347</v>
      </c>
      <c r="D5" s="107" t="n">
        <v>20.59236336</v>
      </c>
      <c r="E5" s="111" t="n">
        <v>20.58976644</v>
      </c>
      <c r="F5" s="110" t="n">
        <f aca="false">AVERAGE(C5:E5)</f>
        <v>20.6203177566667</v>
      </c>
      <c r="G5" s="107" t="n">
        <f aca="false">STDEV(C5:E5)</f>
        <v>0.0506840691722098</v>
      </c>
      <c r="H5" s="107" t="n">
        <f aca="false">F5-F$10</f>
        <v>4.59307031333333</v>
      </c>
      <c r="I5" s="112" t="n">
        <f aca="false">SQRT(G5^2 + G$10^2)</f>
        <v>0.110682167151181</v>
      </c>
      <c r="J5" s="113" t="n">
        <f aca="false">H5-H5</f>
        <v>0</v>
      </c>
      <c r="K5" s="107" t="n">
        <f aca="false">2^-J5</f>
        <v>1</v>
      </c>
      <c r="L5" s="107" t="n">
        <f aca="false">2^-(J5+I5)</f>
        <v>0.926150035484789</v>
      </c>
      <c r="M5" s="107" t="n">
        <f aca="false">2^-(J5-I5)</f>
        <v>1.07973866186439</v>
      </c>
      <c r="T5" s="114"/>
      <c r="U5" s="114"/>
    </row>
    <row r="6" customFormat="false" ht="15" hidden="false" customHeight="false" outlineLevel="0" collapsed="false">
      <c r="A6" s="107" t="s">
        <v>77</v>
      </c>
      <c r="B6" s="107" t="s">
        <v>80</v>
      </c>
      <c r="C6" s="110" t="n">
        <v>34.90796661</v>
      </c>
      <c r="D6" s="107" t="n">
        <v>35.05361938</v>
      </c>
      <c r="E6" s="111" t="n">
        <v>34.85657435</v>
      </c>
      <c r="F6" s="110" t="n">
        <f aca="false">AVERAGE(C6:E6)</f>
        <v>34.93938678</v>
      </c>
      <c r="G6" s="107" t="n">
        <f aca="false">STDEV(C6:E6)</f>
        <v>0.102211086845052</v>
      </c>
      <c r="H6" s="107" t="n">
        <f aca="false">F6-F$10</f>
        <v>18.9121393366667</v>
      </c>
      <c r="I6" s="112" t="n">
        <f aca="false">SQRT(G6^2 + G$10^2)</f>
        <v>0.141875908918587</v>
      </c>
      <c r="J6" s="113" t="n">
        <f aca="false">H6-H6</f>
        <v>0</v>
      </c>
      <c r="K6" s="107" t="n">
        <f aca="false">2^-J6</f>
        <v>1</v>
      </c>
      <c r="L6" s="107" t="n">
        <f aca="false">2^-(J6+I6)</f>
        <v>0.906339892275219</v>
      </c>
      <c r="M6" s="107" t="n">
        <f aca="false">2^-(J6-I6)</f>
        <v>1.10333883405448</v>
      </c>
      <c r="T6" s="114"/>
      <c r="U6" s="114"/>
    </row>
    <row r="7" customFormat="false" ht="15" hidden="false" customHeight="false" outlineLevel="0" collapsed="false">
      <c r="A7" s="107" t="s">
        <v>77</v>
      </c>
      <c r="B7" s="107" t="s">
        <v>81</v>
      </c>
      <c r="C7" s="110" t="n">
        <v>28.66544724</v>
      </c>
      <c r="D7" s="107" t="n">
        <v>28.52696991</v>
      </c>
      <c r="E7" s="111" t="n">
        <v>28.47532237</v>
      </c>
      <c r="F7" s="110" t="n">
        <f aca="false">AVERAGE(C7:E7)</f>
        <v>28.5559131733333</v>
      </c>
      <c r="G7" s="107" t="n">
        <f aca="false">STDEV(C7:E7)</f>
        <v>0.0983114994159692</v>
      </c>
      <c r="H7" s="107" t="n">
        <f aca="false">F7-F$10</f>
        <v>12.52866573</v>
      </c>
      <c r="I7" s="112" t="n">
        <f aca="false">SQRT(G7^2 + G$10^2)</f>
        <v>0.139092840127897</v>
      </c>
      <c r="J7" s="113" t="n">
        <f aca="false">H7-H7</f>
        <v>0</v>
      </c>
      <c r="K7" s="107" t="n">
        <f aca="false">2^-J7</f>
        <v>1</v>
      </c>
      <c r="L7" s="107" t="n">
        <f aca="false">2^-(J7+I7)</f>
        <v>0.908089978550318</v>
      </c>
      <c r="M7" s="107" t="n">
        <f aca="false">2^-(J7-I7)</f>
        <v>1.10121246090218</v>
      </c>
      <c r="T7" s="114"/>
      <c r="U7" s="114"/>
    </row>
    <row r="8" customFormat="false" ht="15" hidden="false" customHeight="false" outlineLevel="0" collapsed="false">
      <c r="A8" s="107" t="s">
        <v>77</v>
      </c>
      <c r="B8" s="107" t="s">
        <v>82</v>
      </c>
      <c r="C8" s="110" t="n">
        <v>25.72486115</v>
      </c>
      <c r="D8" s="107" t="n">
        <v>25.9375466</v>
      </c>
      <c r="E8" s="111" t="n">
        <v>25.99357465</v>
      </c>
      <c r="F8" s="110" t="n">
        <f aca="false">AVERAGE(C8:E8)</f>
        <v>25.8853274666667</v>
      </c>
      <c r="G8" s="107" t="n">
        <f aca="false">STDEV(C8:E8)</f>
        <v>0.141763410953342</v>
      </c>
      <c r="H8" s="107" t="n">
        <f aca="false">F8-F$10</f>
        <v>9.85808002333333</v>
      </c>
      <c r="I8" s="112" t="n">
        <f aca="false">SQRT(G8^2 + G$10^2)</f>
        <v>0.172564573254636</v>
      </c>
      <c r="J8" s="113" t="n">
        <f aca="false">H8-H8</f>
        <v>0</v>
      </c>
      <c r="K8" s="107" t="n">
        <f aca="false">2^-J8</f>
        <v>1</v>
      </c>
      <c r="L8" s="107" t="n">
        <f aca="false">2^-(J8+I8)</f>
        <v>0.8872640541864</v>
      </c>
      <c r="M8" s="107" t="n">
        <f aca="false">2^-(J8-I8)</f>
        <v>1.12706019733548</v>
      </c>
      <c r="T8" s="114"/>
      <c r="U8" s="114"/>
    </row>
    <row r="9" customFormat="false" ht="15" hidden="false" customHeight="false" outlineLevel="0" collapsed="false">
      <c r="A9" s="107" t="s">
        <v>77</v>
      </c>
      <c r="B9" s="107" t="s">
        <v>83</v>
      </c>
      <c r="C9" s="110" t="n">
        <v>28.96003653</v>
      </c>
      <c r="D9" s="107" t="n">
        <v>29.03442442</v>
      </c>
      <c r="E9" s="111" t="n">
        <v>29.23821577</v>
      </c>
      <c r="F9" s="110" t="n">
        <f aca="false">AVERAGE(C9:E9)</f>
        <v>29.0775589066667</v>
      </c>
      <c r="G9" s="107" t="n">
        <f aca="false">STDEV(C9:E9)</f>
        <v>0.144018611112391</v>
      </c>
      <c r="H9" s="107" t="n">
        <f aca="false">F9-F$10</f>
        <v>13.0503114633333</v>
      </c>
      <c r="I9" s="112" t="n">
        <f aca="false">SQRT(G9^2 + G$10^2)</f>
        <v>0.17442198142485</v>
      </c>
      <c r="J9" s="113" t="n">
        <f aca="false">H9-H9</f>
        <v>0</v>
      </c>
      <c r="K9" s="107" t="n">
        <f aca="false">2^-J9</f>
        <v>1</v>
      </c>
      <c r="L9" s="107" t="n">
        <f aca="false">2^-(J9+I9)</f>
        <v>0.88612247468438</v>
      </c>
      <c r="M9" s="107" t="n">
        <f aca="false">2^-(J9-I9)</f>
        <v>1.12851217362045</v>
      </c>
      <c r="T9" s="114"/>
      <c r="U9" s="114"/>
    </row>
    <row r="10" customFormat="false" ht="15" hidden="false" customHeight="false" outlineLevel="0" collapsed="false">
      <c r="A10" s="72" t="s">
        <v>77</v>
      </c>
      <c r="B10" s="72" t="s">
        <v>39</v>
      </c>
      <c r="C10" s="73" t="n">
        <v>16.10001084</v>
      </c>
      <c r="D10" s="72" t="n">
        <v>15.91529602</v>
      </c>
      <c r="E10" s="74" t="n">
        <v>16.06643547</v>
      </c>
      <c r="F10" s="73" t="n">
        <f aca="false">AVERAGE(C10:E10)</f>
        <v>16.0272474433333</v>
      </c>
      <c r="G10" s="72" t="n">
        <f aca="false">STDEV(C10:E10)</f>
        <v>0.0983954636018784</v>
      </c>
      <c r="H10" s="72" t="n">
        <f aca="false">F10-F$10</f>
        <v>0</v>
      </c>
      <c r="I10" s="75" t="n">
        <f aca="false">SQRT(G10^2 + G$10^2)</f>
        <v>0.139152199101765</v>
      </c>
      <c r="J10" s="76" t="n">
        <f aca="false">H10-H10</f>
        <v>0</v>
      </c>
      <c r="K10" s="72" t="n">
        <f aca="false">2^-J10</f>
        <v>1</v>
      </c>
      <c r="L10" s="72" t="n">
        <f aca="false">2^-(J10+I10)</f>
        <v>0.908052616405941</v>
      </c>
      <c r="M10" s="72" t="n">
        <f aca="false">2^-(J10-I10)</f>
        <v>1.10125777067631</v>
      </c>
      <c r="T10" s="114"/>
      <c r="U10" s="114"/>
    </row>
    <row r="11" customFormat="false" ht="15" hidden="false" customHeight="false" outlineLevel="0" collapsed="false">
      <c r="A11" s="77" t="s">
        <v>57</v>
      </c>
      <c r="B11" s="78" t="s">
        <v>78</v>
      </c>
      <c r="C11" s="79" t="n">
        <v>21.70374489</v>
      </c>
      <c r="D11" s="78" t="n">
        <v>21.71448112</v>
      </c>
      <c r="E11" s="80" t="n">
        <v>21.69537854</v>
      </c>
      <c r="F11" s="79" t="n">
        <f aca="false">AVERAGE(C11:E11)</f>
        <v>21.70453485</v>
      </c>
      <c r="G11" s="78" t="n">
        <f aca="false">STDEV(C11:E11)</f>
        <v>0.00957575940932545</v>
      </c>
      <c r="H11" s="78" t="n">
        <f aca="false">F11-F$17</f>
        <v>5.24491431666666</v>
      </c>
      <c r="I11" s="81" t="n">
        <f aca="false">SQRT(G11^2 + G$17^2)</f>
        <v>0.205043401463144</v>
      </c>
      <c r="J11" s="82" t="n">
        <f aca="false">H11-H4</f>
        <v>-0.239151193333338</v>
      </c>
      <c r="K11" s="78" t="n">
        <f aca="false">2^-J11</f>
        <v>1.18029803118295</v>
      </c>
      <c r="L11" s="78" t="n">
        <f aca="false">2^-(J11+I11)</f>
        <v>1.02392340065341</v>
      </c>
      <c r="M11" s="78" t="n">
        <f aca="false">2^-(J11-I11)</f>
        <v>1.36055435545797</v>
      </c>
      <c r="T11" s="114"/>
      <c r="U11" s="114"/>
    </row>
    <row r="12" customFormat="false" ht="15" hidden="false" customHeight="false" outlineLevel="0" collapsed="false">
      <c r="A12" s="77" t="s">
        <v>57</v>
      </c>
      <c r="B12" s="78" t="s">
        <v>79</v>
      </c>
      <c r="C12" s="79" t="n">
        <v>20.92613983</v>
      </c>
      <c r="D12" s="78" t="n">
        <v>20.90331078</v>
      </c>
      <c r="E12" s="80" t="n">
        <v>20.87147915</v>
      </c>
      <c r="F12" s="79" t="n">
        <f aca="false">AVERAGE(C12:E12)</f>
        <v>20.90030992</v>
      </c>
      <c r="G12" s="78" t="n">
        <f aca="false">STDEV(C12:E12)</f>
        <v>0.0274536218934833</v>
      </c>
      <c r="H12" s="78" t="n">
        <f aca="false">F12-F$17</f>
        <v>4.44068938666666</v>
      </c>
      <c r="I12" s="81" t="n">
        <f aca="false">SQRT(G12^2 + G$17^2)</f>
        <v>0.206651403746457</v>
      </c>
      <c r="J12" s="82" t="n">
        <f aca="false">H12-H5</f>
        <v>-0.15238092666667</v>
      </c>
      <c r="K12" s="78" t="n">
        <f aca="false">2^-J12</f>
        <v>1.11140214258836</v>
      </c>
      <c r="L12" s="78" t="n">
        <f aca="false">2^-(J12+I12)</f>
        <v>0.963081318198364</v>
      </c>
      <c r="M12" s="78" t="n">
        <f aca="false">2^-(J12-I12)</f>
        <v>1.28256534438931</v>
      </c>
      <c r="T12" s="114"/>
      <c r="U12" s="114"/>
    </row>
    <row r="13" customFormat="false" ht="15" hidden="false" customHeight="false" outlineLevel="0" collapsed="false">
      <c r="A13" s="77" t="s">
        <v>57</v>
      </c>
      <c r="B13" s="78" t="s">
        <v>80</v>
      </c>
      <c r="C13" s="79" t="n">
        <v>35.04998457</v>
      </c>
      <c r="D13" s="78" t="n">
        <v>35.29819946</v>
      </c>
      <c r="E13" s="80" t="n">
        <v>35.32995674</v>
      </c>
      <c r="F13" s="79" t="n">
        <f aca="false">AVERAGE(C13:E13)</f>
        <v>35.2260469233333</v>
      </c>
      <c r="G13" s="78" t="n">
        <f aca="false">STDEV(C13:E13)</f>
        <v>0.153299039149641</v>
      </c>
      <c r="H13" s="78" t="n">
        <f aca="false">F13-F$17</f>
        <v>18.76642639</v>
      </c>
      <c r="I13" s="81" t="n">
        <f aca="false">SQRT(G13^2 + G$17^2)</f>
        <v>0.255835292169619</v>
      </c>
      <c r="J13" s="82" t="n">
        <f aca="false">H13-H6</f>
        <v>-0.145712946666666</v>
      </c>
      <c r="K13" s="78" t="n">
        <f aca="false">2^-J13</f>
        <v>1.10627721498422</v>
      </c>
      <c r="L13" s="78" t="n">
        <f aca="false">2^-(J13+I13)</f>
        <v>0.926509487366607</v>
      </c>
      <c r="M13" s="78" t="n">
        <f aca="false">2^-(J13-I13)</f>
        <v>1.32092471051944</v>
      </c>
      <c r="T13" s="114"/>
      <c r="U13" s="114"/>
    </row>
    <row r="14" customFormat="false" ht="15" hidden="false" customHeight="false" outlineLevel="0" collapsed="false">
      <c r="A14" s="77" t="s">
        <v>57</v>
      </c>
      <c r="B14" s="78" t="s">
        <v>81</v>
      </c>
      <c r="C14" s="79" t="n">
        <v>28.91243752</v>
      </c>
      <c r="D14" s="78" t="n">
        <v>28.8901516</v>
      </c>
      <c r="E14" s="80" t="n">
        <v>28.86363467</v>
      </c>
      <c r="F14" s="79" t="n">
        <f aca="false">AVERAGE(C14:E14)</f>
        <v>28.8887412633333</v>
      </c>
      <c r="G14" s="78" t="n">
        <f aca="false">STDEV(C14:E14)</f>
        <v>0.0244319735012476</v>
      </c>
      <c r="H14" s="78" t="n">
        <f aca="false">F14-F$17</f>
        <v>12.42912073</v>
      </c>
      <c r="I14" s="81" t="n">
        <f aca="false">SQRT(G14^2 + G$17^2)</f>
        <v>0.206271720418667</v>
      </c>
      <c r="J14" s="82" t="n">
        <f aca="false">H14-H7</f>
        <v>-0.0995450000000027</v>
      </c>
      <c r="K14" s="78" t="n">
        <f aca="false">2^-J14</f>
        <v>1.07143549781013</v>
      </c>
      <c r="L14" s="78" t="n">
        <f aca="false">2^-(J14+I14)</f>
        <v>0.928692751386939</v>
      </c>
      <c r="M14" s="78" t="n">
        <f aca="false">2^-(J14-I14)</f>
        <v>1.23611821482747</v>
      </c>
      <c r="T14" s="114"/>
      <c r="U14" s="114"/>
    </row>
    <row r="15" customFormat="false" ht="15" hidden="false" customHeight="false" outlineLevel="0" collapsed="false">
      <c r="A15" s="77" t="s">
        <v>57</v>
      </c>
      <c r="B15" s="78" t="s">
        <v>82</v>
      </c>
      <c r="C15" s="79" t="n">
        <v>26.69896727</v>
      </c>
      <c r="D15" s="78" t="n">
        <v>26.63898515</v>
      </c>
      <c r="E15" s="80" t="n">
        <v>26.62648379</v>
      </c>
      <c r="F15" s="79" t="n">
        <f aca="false">AVERAGE(C15:E15)</f>
        <v>26.65481207</v>
      </c>
      <c r="G15" s="78" t="n">
        <f aca="false">STDEV(C15:E15)</f>
        <v>0.0387470291215002</v>
      </c>
      <c r="H15" s="78" t="n">
        <f aca="false">F15-F$17</f>
        <v>10.1951915366667</v>
      </c>
      <c r="I15" s="81" t="n">
        <f aca="false">SQRT(G15^2 + G$17^2)</f>
        <v>0.208452473194859</v>
      </c>
      <c r="J15" s="82" t="n">
        <f aca="false">H15-H8</f>
        <v>0.337111513333333</v>
      </c>
      <c r="K15" s="78" t="n">
        <f aca="false">2^-J15</f>
        <v>0.791624674756381</v>
      </c>
      <c r="L15" s="78" t="n">
        <f aca="false">2^-(J15+I15)</f>
        <v>0.685123517760246</v>
      </c>
      <c r="M15" s="78" t="n">
        <f aca="false">2^-(J15-I15)</f>
        <v>0.914681235482627</v>
      </c>
      <c r="T15" s="114"/>
      <c r="U15" s="114"/>
    </row>
    <row r="16" customFormat="false" ht="15" hidden="false" customHeight="false" outlineLevel="0" collapsed="false">
      <c r="A16" s="77" t="s">
        <v>57</v>
      </c>
      <c r="B16" s="78" t="s">
        <v>83</v>
      </c>
      <c r="C16" s="79" t="n">
        <v>30.50512324</v>
      </c>
      <c r="D16" s="78" t="n">
        <v>30.5851635</v>
      </c>
      <c r="E16" s="80" t="n">
        <v>30.56008584</v>
      </c>
      <c r="F16" s="79" t="n">
        <f aca="false">AVERAGE(C16:E16)</f>
        <v>30.5501241933333</v>
      </c>
      <c r="G16" s="78" t="n">
        <f aca="false">STDEV(C16:E16)</f>
        <v>0.0409394260884364</v>
      </c>
      <c r="H16" s="78" t="n">
        <f aca="false">F16-F$17</f>
        <v>14.09050366</v>
      </c>
      <c r="I16" s="81" t="n">
        <f aca="false">SQRT(G16^2 + G$17^2)</f>
        <v>0.208871103611202</v>
      </c>
      <c r="J16" s="82" t="n">
        <f aca="false">H16-H9</f>
        <v>1.04019219666666</v>
      </c>
      <c r="K16" s="78" t="n">
        <f aca="false">2^-J16</f>
        <v>0.486262689194599</v>
      </c>
      <c r="L16" s="78" t="n">
        <f aca="false">2^-(J16+I16)</f>
        <v>0.420721280998656</v>
      </c>
      <c r="M16" s="78" t="n">
        <f aca="false">2^-(J16-I16)</f>
        <v>0.562014363384481</v>
      </c>
      <c r="T16" s="114"/>
      <c r="U16" s="114"/>
    </row>
    <row r="17" customFormat="false" ht="15" hidden="false" customHeight="false" outlineLevel="0" collapsed="false">
      <c r="A17" s="77" t="s">
        <v>57</v>
      </c>
      <c r="B17" s="78" t="s">
        <v>39</v>
      </c>
      <c r="C17" s="79" t="n">
        <v>16.2548008</v>
      </c>
      <c r="D17" s="78" t="n">
        <v>16.66444016</v>
      </c>
      <c r="E17" s="80" t="n">
        <v>16.45962064</v>
      </c>
      <c r="F17" s="79" t="n">
        <f aca="false">AVERAGE(C17:E17)</f>
        <v>16.4596205333333</v>
      </c>
      <c r="G17" s="78" t="n">
        <f aca="false">STDEV(C17:E17)</f>
        <v>0.204819680000021</v>
      </c>
      <c r="H17" s="78" t="n">
        <f aca="false">F17-F$17</f>
        <v>0</v>
      </c>
      <c r="I17" s="81" t="n">
        <f aca="false">SQRT(G17^2 + G$17^2)</f>
        <v>0.289658769296947</v>
      </c>
      <c r="J17" s="82" t="n">
        <f aca="false">H17-H10</f>
        <v>0</v>
      </c>
      <c r="K17" s="78" t="n">
        <f aca="false">2^-J17</f>
        <v>1</v>
      </c>
      <c r="L17" s="78" t="n">
        <f aca="false">2^-(J17+I17)</f>
        <v>0.81809553416778</v>
      </c>
      <c r="M17" s="78" t="n">
        <f aca="false">2^-(J17-I17)</f>
        <v>1.22235112922021</v>
      </c>
      <c r="T17" s="114"/>
      <c r="U17" s="114"/>
    </row>
    <row r="18" customFormat="false" ht="15" hidden="false" customHeight="false" outlineLevel="0" collapsed="false">
      <c r="A18" s="83" t="s">
        <v>56</v>
      </c>
      <c r="B18" s="66" t="s">
        <v>78</v>
      </c>
      <c r="C18" s="67" t="n">
        <v>21.56893346</v>
      </c>
      <c r="D18" s="66" t="n">
        <v>21.78342513</v>
      </c>
      <c r="E18" s="68" t="n">
        <v>21.88286372</v>
      </c>
      <c r="F18" s="67" t="n">
        <f aca="false">AVERAGE(C18:E18)</f>
        <v>21.7450741033333</v>
      </c>
      <c r="G18" s="66" t="n">
        <f aca="false">STDEV(C18:E18)</f>
        <v>0.160440496666856</v>
      </c>
      <c r="H18" s="66" t="n">
        <f aca="false">F18-F$24</f>
        <v>5.23480543666667</v>
      </c>
      <c r="I18" s="69" t="n">
        <f aca="false">SQRT(G18^2 + G$24^2)</f>
        <v>0.282069341002238</v>
      </c>
      <c r="J18" s="70" t="n">
        <f aca="false">H18-H4</f>
        <v>-0.249260073333332</v>
      </c>
      <c r="K18" s="66" t="n">
        <f aca="false">2^-J18</f>
        <v>1.18859735311762</v>
      </c>
      <c r="L18" s="66" t="n">
        <f aca="false">2^-(J18+I18)</f>
        <v>0.977514990802437</v>
      </c>
      <c r="M18" s="66" t="n">
        <f aca="false">2^-(J18-I18)</f>
        <v>1.44526036033318</v>
      </c>
      <c r="T18" s="114"/>
      <c r="U18" s="114"/>
    </row>
    <row r="19" customFormat="false" ht="15" hidden="false" customHeight="false" outlineLevel="0" collapsed="false">
      <c r="A19" s="109" t="s">
        <v>56</v>
      </c>
      <c r="B19" s="107" t="s">
        <v>79</v>
      </c>
      <c r="C19" s="110" t="n">
        <v>20.79716534</v>
      </c>
      <c r="D19" s="107" t="n">
        <v>20.88182296</v>
      </c>
      <c r="E19" s="111" t="n">
        <v>20.93018832</v>
      </c>
      <c r="F19" s="110" t="n">
        <f aca="false">AVERAGE(C19:E19)</f>
        <v>20.86972554</v>
      </c>
      <c r="G19" s="107" t="n">
        <f aca="false">STDEV(C19:E19)</f>
        <v>0.0673315600592501</v>
      </c>
      <c r="H19" s="107" t="n">
        <f aca="false">F19-F$24</f>
        <v>4.35945687333334</v>
      </c>
      <c r="I19" s="112" t="n">
        <f aca="false">SQRT(G19^2 + G$24^2)</f>
        <v>0.241568828996504</v>
      </c>
      <c r="J19" s="113" t="n">
        <f aca="false">H19-H5</f>
        <v>-0.233613439999996</v>
      </c>
      <c r="K19" s="107" t="n">
        <f aca="false">2^-J19</f>
        <v>1.17577616711757</v>
      </c>
      <c r="L19" s="107" t="n">
        <f aca="false">2^-(J19+I19)</f>
        <v>0.994500920146557</v>
      </c>
      <c r="M19" s="107" t="n">
        <f aca="false">2^-(J19-I19)</f>
        <v>1.39009383214845</v>
      </c>
      <c r="T19" s="114"/>
      <c r="U19" s="114"/>
    </row>
    <row r="20" customFormat="false" ht="15" hidden="false" customHeight="false" outlineLevel="0" collapsed="false">
      <c r="A20" s="109" t="s">
        <v>56</v>
      </c>
      <c r="B20" s="107" t="s">
        <v>80</v>
      </c>
      <c r="C20" s="110" t="n">
        <v>35.21593094</v>
      </c>
      <c r="D20" s="107" t="n">
        <v>35.67783356</v>
      </c>
      <c r="E20" s="111" t="n">
        <v>35.32292375</v>
      </c>
      <c r="F20" s="110" t="n">
        <f aca="false">AVERAGE(C20:E20)</f>
        <v>35.40556275</v>
      </c>
      <c r="G20" s="107" t="n">
        <f aca="false">STDEV(C20:E20)</f>
        <v>0.241785878064595</v>
      </c>
      <c r="H20" s="107" t="n">
        <f aca="false">F20-F$24</f>
        <v>18.8952940833333</v>
      </c>
      <c r="I20" s="112" t="n">
        <f aca="false">SQRT(G20^2 + G$24^2)</f>
        <v>0.33508561740874</v>
      </c>
      <c r="J20" s="113" t="n">
        <f aca="false">H20-H6</f>
        <v>-0.0168452533333294</v>
      </c>
      <c r="K20" s="107" t="n">
        <f aca="false">2^-J20</f>
        <v>1.01174467323119</v>
      </c>
      <c r="L20" s="107" t="n">
        <f aca="false">2^-(J20+I20)</f>
        <v>0.802047527941377</v>
      </c>
      <c r="M20" s="107" t="n">
        <f aca="false">2^-(J20-I20)</f>
        <v>1.27626761276734</v>
      </c>
      <c r="T20" s="114"/>
      <c r="U20" s="114"/>
    </row>
    <row r="21" customFormat="false" ht="15" hidden="false" customHeight="false" outlineLevel="0" collapsed="false">
      <c r="A21" s="109" t="s">
        <v>56</v>
      </c>
      <c r="B21" s="107" t="s">
        <v>81</v>
      </c>
      <c r="C21" s="110" t="n">
        <v>28.97578888</v>
      </c>
      <c r="D21" s="107" t="n">
        <v>28.91957599</v>
      </c>
      <c r="E21" s="111" t="n">
        <v>28.89839275</v>
      </c>
      <c r="F21" s="110" t="n">
        <f aca="false">AVERAGE(C21:E21)</f>
        <v>28.93125254</v>
      </c>
      <c r="G21" s="107" t="n">
        <f aca="false">STDEV(C21:E21)</f>
        <v>0.0399974574150798</v>
      </c>
      <c r="H21" s="107" t="n">
        <f aca="false">F21-F$24</f>
        <v>12.4209838733333</v>
      </c>
      <c r="I21" s="112" t="n">
        <f aca="false">SQRT(G21^2 + G$24^2)</f>
        <v>0.235418259194993</v>
      </c>
      <c r="J21" s="113" t="n">
        <f aca="false">H21-H7</f>
        <v>-0.107681856666666</v>
      </c>
      <c r="K21" s="107" t="n">
        <f aca="false">2^-J21</f>
        <v>1.07749550936669</v>
      </c>
      <c r="L21" s="107" t="n">
        <f aca="false">2^-(J21+I21)</f>
        <v>0.915266382860239</v>
      </c>
      <c r="M21" s="107" t="n">
        <f aca="false">2^-(J21-I21)</f>
        <v>1.26847942243572</v>
      </c>
      <c r="T21" s="114"/>
      <c r="U21" s="114"/>
    </row>
    <row r="22" customFormat="false" ht="15" hidden="false" customHeight="false" outlineLevel="0" collapsed="false">
      <c r="A22" s="109" t="s">
        <v>56</v>
      </c>
      <c r="B22" s="107" t="s">
        <v>82</v>
      </c>
      <c r="C22" s="110" t="n">
        <v>26.2322644</v>
      </c>
      <c r="D22" s="107" t="n">
        <v>26.18020129</v>
      </c>
      <c r="E22" s="111" t="n">
        <v>26.29658469</v>
      </c>
      <c r="F22" s="110" t="n">
        <f aca="false">AVERAGE(C22:E22)</f>
        <v>26.2363501266667</v>
      </c>
      <c r="G22" s="107" t="n">
        <f aca="false">STDEV(C22:E22)</f>
        <v>0.0582991751286933</v>
      </c>
      <c r="H22" s="107" t="n">
        <f aca="false">F22-F$24</f>
        <v>9.72608146</v>
      </c>
      <c r="I22" s="112" t="n">
        <f aca="false">SQRT(G22^2 + G$24^2)</f>
        <v>0.239208599309088</v>
      </c>
      <c r="J22" s="113" t="n">
        <f aca="false">H22-H8</f>
        <v>-0.13199856333333</v>
      </c>
      <c r="K22" s="107" t="n">
        <f aca="false">2^-J22</f>
        <v>1.09581067521537</v>
      </c>
      <c r="L22" s="107" t="n">
        <f aca="false">2^-(J22+I22)</f>
        <v>0.928381683236325</v>
      </c>
      <c r="M22" s="107" t="n">
        <f aca="false">2^-(J22-I22)</f>
        <v>1.29343464826879</v>
      </c>
      <c r="T22" s="114"/>
      <c r="U22" s="114"/>
    </row>
    <row r="23" customFormat="false" ht="15" hidden="false" customHeight="false" outlineLevel="0" collapsed="false">
      <c r="A23" s="109" t="s">
        <v>56</v>
      </c>
      <c r="B23" s="107" t="s">
        <v>83</v>
      </c>
      <c r="C23" s="110" t="n">
        <v>29.35289307</v>
      </c>
      <c r="D23" s="107" t="n">
        <v>29.55016861</v>
      </c>
      <c r="E23" s="111" t="n">
        <v>29.65859385</v>
      </c>
      <c r="F23" s="110" t="n">
        <f aca="false">AVERAGE(C23:E23)</f>
        <v>29.5205518433333</v>
      </c>
      <c r="G23" s="107" t="n">
        <f aca="false">STDEV(C23:E23)</f>
        <v>0.154987439407175</v>
      </c>
      <c r="H23" s="107" t="n">
        <f aca="false">F23-F$24</f>
        <v>13.0102831766667</v>
      </c>
      <c r="I23" s="112" t="n">
        <f aca="false">SQRT(G23^2 + G$24^2)</f>
        <v>0.279003703446249</v>
      </c>
      <c r="J23" s="113" t="n">
        <f aca="false">H23-H9</f>
        <v>-0.040028286666665</v>
      </c>
      <c r="K23" s="107" t="n">
        <f aca="false">2^-J23</f>
        <v>1.02813398489976</v>
      </c>
      <c r="L23" s="107" t="n">
        <f aca="false">2^-(J23+I23)</f>
        <v>0.847346873435817</v>
      </c>
      <c r="M23" s="107" t="n">
        <f aca="false">2^-(J23-I23)</f>
        <v>1.2474932333434</v>
      </c>
      <c r="T23" s="114"/>
      <c r="U23" s="114"/>
    </row>
    <row r="24" customFormat="false" ht="15" hidden="false" customHeight="false" outlineLevel="0" collapsed="false">
      <c r="A24" s="84" t="s">
        <v>56</v>
      </c>
      <c r="B24" s="72" t="s">
        <v>39</v>
      </c>
      <c r="C24" s="73" t="n">
        <v>16.27821922</v>
      </c>
      <c r="D24" s="72" t="n">
        <v>16.74221039</v>
      </c>
      <c r="E24" s="74" t="n">
        <v>16.51037639</v>
      </c>
      <c r="F24" s="73" t="n">
        <f aca="false">AVERAGE(C24:E24)</f>
        <v>16.5102686666667</v>
      </c>
      <c r="G24" s="72" t="n">
        <f aca="false">STDEV(C24:E24)</f>
        <v>0.231995603757333</v>
      </c>
      <c r="H24" s="72" t="n">
        <f aca="false">F24-F$24</f>
        <v>0</v>
      </c>
      <c r="I24" s="75" t="n">
        <f aca="false">SQRT(G24^2 + G$24^2)</f>
        <v>0.328091329244555</v>
      </c>
      <c r="J24" s="76" t="n">
        <f aca="false">H24-H10</f>
        <v>0</v>
      </c>
      <c r="K24" s="72" t="n">
        <f aca="false">2^-J24</f>
        <v>1</v>
      </c>
      <c r="L24" s="72" t="n">
        <f aca="false">2^-(J24+I24)</f>
        <v>0.796589666892502</v>
      </c>
      <c r="M24" s="72" t="n">
        <f aca="false">2^-(J24-I24)</f>
        <v>1.25535145829973</v>
      </c>
      <c r="T24" s="114"/>
      <c r="U24" s="114"/>
    </row>
    <row r="25" customFormat="false" ht="15" hidden="false" customHeight="false" outlineLevel="0" collapsed="false">
      <c r="A25" s="77" t="s">
        <v>54</v>
      </c>
      <c r="B25" s="78" t="s">
        <v>78</v>
      </c>
      <c r="C25" s="79" t="n">
        <v>21.42005203</v>
      </c>
      <c r="D25" s="78" t="n">
        <v>21.55297089</v>
      </c>
      <c r="E25" s="80" t="n">
        <v>21.52005464</v>
      </c>
      <c r="F25" s="79" t="n">
        <f aca="false">AVERAGE(C25:E25)</f>
        <v>21.49769252</v>
      </c>
      <c r="G25" s="78" t="n">
        <f aca="false">STDEV(C25:E25)</f>
        <v>0.0692235808384377</v>
      </c>
      <c r="H25" s="78" t="n">
        <f aca="false">F25-F$31</f>
        <v>5.17052504</v>
      </c>
      <c r="I25" s="81" t="n">
        <f aca="false">SQRT(G25^2 + G$31^2)</f>
        <v>0.165316574772006</v>
      </c>
      <c r="J25" s="82" t="n">
        <f aca="false">H25-H4</f>
        <v>-0.31354047</v>
      </c>
      <c r="K25" s="78" t="n">
        <f aca="false">2^-J25</f>
        <v>1.24275376153566</v>
      </c>
      <c r="L25" s="78" t="n">
        <f aca="false">2^-(J25+I25)</f>
        <v>1.10820431934845</v>
      </c>
      <c r="M25" s="78" t="n">
        <f aca="false">2^-(J25-I25)</f>
        <v>1.39363913751849</v>
      </c>
      <c r="T25" s="114"/>
      <c r="U25" s="114"/>
    </row>
    <row r="26" customFormat="false" ht="15" hidden="false" customHeight="false" outlineLevel="0" collapsed="false">
      <c r="A26" s="77" t="s">
        <v>54</v>
      </c>
      <c r="B26" s="78" t="s">
        <v>79</v>
      </c>
      <c r="C26" s="79" t="n">
        <v>21.6151062</v>
      </c>
      <c r="D26" s="78" t="n">
        <v>21.08256569</v>
      </c>
      <c r="E26" s="80" t="n">
        <v>21.32001443</v>
      </c>
      <c r="F26" s="79" t="n">
        <f aca="false">AVERAGE(C26:E26)</f>
        <v>21.3392287733333</v>
      </c>
      <c r="G26" s="78" t="n">
        <f aca="false">STDEV(C26:E26)</f>
        <v>0.266789696090504</v>
      </c>
      <c r="H26" s="78" t="n">
        <f aca="false">F26-F$31</f>
        <v>5.01206129333333</v>
      </c>
      <c r="I26" s="81" t="n">
        <f aca="false">SQRT(G26^2 + G$31^2)</f>
        <v>0.306128090331998</v>
      </c>
      <c r="J26" s="82" t="n">
        <f aca="false">H26-H5</f>
        <v>0.41899098</v>
      </c>
      <c r="K26" s="78" t="n">
        <f aca="false">2^-J26</f>
        <v>0.747947555474985</v>
      </c>
      <c r="L26" s="78" t="n">
        <f aca="false">2^-(J26+I26)</f>
        <v>0.604947114288776</v>
      </c>
      <c r="M26" s="78" t="n">
        <f aca="false">2^-(J26-I26)</f>
        <v>0.924751160105475</v>
      </c>
      <c r="T26" s="114"/>
      <c r="U26" s="114"/>
    </row>
    <row r="27" customFormat="false" ht="15" hidden="false" customHeight="false" outlineLevel="0" collapsed="false">
      <c r="A27" s="77" t="s">
        <v>54</v>
      </c>
      <c r="B27" s="78" t="s">
        <v>80</v>
      </c>
      <c r="C27" s="79" t="n">
        <v>35.50513153</v>
      </c>
      <c r="D27" s="78" t="n">
        <v>35.14934311</v>
      </c>
      <c r="E27" s="80" t="n">
        <v>35.35467437</v>
      </c>
      <c r="F27" s="79" t="n">
        <f aca="false">AVERAGE(C27:E27)</f>
        <v>35.3363830033333</v>
      </c>
      <c r="G27" s="78" t="n">
        <f aca="false">STDEV(C27:E27)</f>
        <v>0.178598097757018</v>
      </c>
      <c r="H27" s="78" t="n">
        <f aca="false">F27-F$31</f>
        <v>19.0092155233333</v>
      </c>
      <c r="I27" s="81" t="n">
        <f aca="false">SQRT(G27^2 + G$31^2)</f>
        <v>0.233312979220356</v>
      </c>
      <c r="J27" s="82" t="n">
        <f aca="false">H27-H6</f>
        <v>0.0970761866666656</v>
      </c>
      <c r="K27" s="78" t="n">
        <f aca="false">2^-J27</f>
        <v>0.93492582434897</v>
      </c>
      <c r="L27" s="78" t="n">
        <f aca="false">2^-(J27+I27)</f>
        <v>0.795321917336</v>
      </c>
      <c r="M27" s="78" t="n">
        <f aca="false">2^-(J27-I27)</f>
        <v>1.09903458961929</v>
      </c>
      <c r="T27" s="114"/>
      <c r="U27" s="114"/>
    </row>
    <row r="28" customFormat="false" ht="15" hidden="false" customHeight="false" outlineLevel="0" collapsed="false">
      <c r="A28" s="77" t="s">
        <v>54</v>
      </c>
      <c r="B28" s="78" t="s">
        <v>81</v>
      </c>
      <c r="C28" s="79" t="n">
        <v>28.62462234</v>
      </c>
      <c r="D28" s="78" t="n">
        <v>28.77345657</v>
      </c>
      <c r="E28" s="80" t="n">
        <v>28.57768543</v>
      </c>
      <c r="F28" s="79" t="n">
        <f aca="false">AVERAGE(C28:E28)</f>
        <v>28.6585881133333</v>
      </c>
      <c r="G28" s="78" t="n">
        <f aca="false">STDEV(C28:E28)</f>
        <v>0.102209784917216</v>
      </c>
      <c r="H28" s="78" t="n">
        <f aca="false">F28-F$31</f>
        <v>12.3314206333333</v>
      </c>
      <c r="I28" s="81" t="n">
        <f aca="false">SQRT(G28^2 + G$31^2)</f>
        <v>0.181616370085618</v>
      </c>
      <c r="J28" s="82" t="n">
        <f aca="false">H28-H7</f>
        <v>-0.197245096666666</v>
      </c>
      <c r="K28" s="78" t="n">
        <f aca="false">2^-J28</f>
        <v>1.14650694702908</v>
      </c>
      <c r="L28" s="78" t="n">
        <f aca="false">2^-(J28+I28)</f>
        <v>1.010891897252</v>
      </c>
      <c r="M28" s="78" t="n">
        <f aca="false">2^-(J28-I28)</f>
        <v>1.30031527917002</v>
      </c>
      <c r="T28" s="114"/>
      <c r="U28" s="114"/>
    </row>
    <row r="29" customFormat="false" ht="15" hidden="false" customHeight="false" outlineLevel="0" collapsed="false">
      <c r="A29" s="77" t="s">
        <v>54</v>
      </c>
      <c r="B29" s="78" t="s">
        <v>82</v>
      </c>
      <c r="C29" s="79" t="n">
        <v>26.59857393</v>
      </c>
      <c r="D29" s="78" t="n">
        <v>26.39555501</v>
      </c>
      <c r="E29" s="80" t="n">
        <v>26.24931478</v>
      </c>
      <c r="F29" s="79" t="n">
        <f aca="false">AVERAGE(C29:E29)</f>
        <v>26.41448124</v>
      </c>
      <c r="G29" s="78" t="n">
        <f aca="false">STDEV(C29:E29)</f>
        <v>0.17539709262468</v>
      </c>
      <c r="H29" s="78" t="n">
        <f aca="false">F29-F$31</f>
        <v>10.08731376</v>
      </c>
      <c r="I29" s="81" t="n">
        <f aca="false">SQRT(G29^2 + G$31^2)</f>
        <v>0.230871838584621</v>
      </c>
      <c r="J29" s="82" t="n">
        <f aca="false">H29-H8</f>
        <v>0.229233736666668</v>
      </c>
      <c r="K29" s="78" t="n">
        <f aca="false">2^-J29</f>
        <v>0.853087874811874</v>
      </c>
      <c r="L29" s="78" t="n">
        <f aca="false">2^-(J29+I29)</f>
        <v>0.726933060342757</v>
      </c>
      <c r="M29" s="78" t="n">
        <f aca="false">2^-(J29-I29)</f>
        <v>1.00113609058844</v>
      </c>
      <c r="T29" s="114"/>
      <c r="U29" s="114"/>
    </row>
    <row r="30" customFormat="false" ht="15" hidden="false" customHeight="false" outlineLevel="0" collapsed="false">
      <c r="A30" s="77" t="s">
        <v>54</v>
      </c>
      <c r="B30" s="78" t="s">
        <v>83</v>
      </c>
      <c r="C30" s="79" t="n">
        <v>29.47826428</v>
      </c>
      <c r="D30" s="78" t="n">
        <v>29.49514587</v>
      </c>
      <c r="E30" s="80" t="n">
        <v>29.54234564</v>
      </c>
      <c r="F30" s="79" t="n">
        <f aca="false">AVERAGE(C30:E30)</f>
        <v>29.50525193</v>
      </c>
      <c r="G30" s="78" t="n">
        <f aca="false">STDEV(C30:E30)</f>
        <v>0.0332145225978799</v>
      </c>
      <c r="H30" s="78" t="n">
        <f aca="false">F30-F$31</f>
        <v>13.17808445</v>
      </c>
      <c r="I30" s="81" t="n">
        <f aca="false">SQRT(G30^2 + G$31^2)</f>
        <v>0.153755878787309</v>
      </c>
      <c r="J30" s="82" t="n">
        <f aca="false">H30-H9</f>
        <v>0.127772986666667</v>
      </c>
      <c r="K30" s="78" t="n">
        <f aca="false">2^-J30</f>
        <v>0.91524317365353</v>
      </c>
      <c r="L30" s="78" t="n">
        <f aca="false">2^-(J30+I30)</f>
        <v>0.822718696457918</v>
      </c>
      <c r="M30" s="78" t="n">
        <f aca="false">2^-(J30-I30)</f>
        <v>1.01817312591271</v>
      </c>
      <c r="T30" s="114"/>
      <c r="U30" s="114"/>
    </row>
    <row r="31" customFormat="false" ht="15" hidden="false" customHeight="false" outlineLevel="0" collapsed="false">
      <c r="A31" s="77" t="s">
        <v>54</v>
      </c>
      <c r="B31" s="78" t="s">
        <v>39</v>
      </c>
      <c r="C31" s="79" t="n">
        <v>16.17704201</v>
      </c>
      <c r="D31" s="78" t="n">
        <v>16.47729301</v>
      </c>
      <c r="E31" s="80" t="n">
        <v>16.32716742</v>
      </c>
      <c r="F31" s="79" t="n">
        <f aca="false">AVERAGE(C31:E31)</f>
        <v>16.32716748</v>
      </c>
      <c r="G31" s="78" t="n">
        <f aca="false">STDEV(C31:E31)</f>
        <v>0.150125500000009</v>
      </c>
      <c r="H31" s="78" t="n">
        <f aca="false">F31-F$31</f>
        <v>0</v>
      </c>
      <c r="I31" s="81" t="n">
        <f aca="false">SQRT(G31^2 + G$31^2)</f>
        <v>0.212309518158054</v>
      </c>
      <c r="J31" s="82" t="n">
        <f aca="false">H31-H10</f>
        <v>0</v>
      </c>
      <c r="K31" s="78" t="n">
        <f aca="false">2^-J31</f>
        <v>1</v>
      </c>
      <c r="L31" s="78" t="n">
        <f aca="false">2^-(J31+I31)</f>
        <v>0.863154356158383</v>
      </c>
      <c r="M31" s="78" t="n">
        <f aca="false">2^-(J31-I31)</f>
        <v>1.15854133489017</v>
      </c>
      <c r="T31" s="114"/>
      <c r="U31" s="114"/>
    </row>
    <row r="32" customFormat="false" ht="15" hidden="false" customHeight="false" outlineLevel="0" collapsed="false">
      <c r="A32" s="83" t="s">
        <v>55</v>
      </c>
      <c r="B32" s="66" t="s">
        <v>78</v>
      </c>
      <c r="C32" s="67" t="n">
        <v>21.65249626</v>
      </c>
      <c r="D32" s="66" t="n">
        <v>21.98972746</v>
      </c>
      <c r="E32" s="68" t="n">
        <v>21.88286466</v>
      </c>
      <c r="F32" s="67" t="n">
        <f aca="false">AVERAGE(C32:E32)</f>
        <v>21.8416961266667</v>
      </c>
      <c r="G32" s="66" t="n">
        <f aca="false">STDEV(C32:E32)</f>
        <v>0.172343716641987</v>
      </c>
      <c r="H32" s="66" t="n">
        <f aca="false">F32-F$38</f>
        <v>5.31849509</v>
      </c>
      <c r="I32" s="69" t="n">
        <f aca="false">SQRT(G32^2 + G$38^2)</f>
        <v>0.174946421129541</v>
      </c>
      <c r="J32" s="70" t="n">
        <f aca="false">H32-H4</f>
        <v>-0.165570420000002</v>
      </c>
      <c r="K32" s="66" t="n">
        <f aca="false">2^-J32</f>
        <v>1.1216094579419</v>
      </c>
      <c r="L32" s="66" t="n">
        <f aca="false">2^-(J32+I32)</f>
        <v>0.99352212374515</v>
      </c>
      <c r="M32" s="66" t="n">
        <f aca="false">2^-(J32-I32)</f>
        <v>1.2662101286709</v>
      </c>
      <c r="T32" s="114"/>
      <c r="U32" s="114"/>
    </row>
    <row r="33" customFormat="false" ht="15" hidden="false" customHeight="false" outlineLevel="0" collapsed="false">
      <c r="A33" s="109" t="s">
        <v>55</v>
      </c>
      <c r="B33" s="107" t="s">
        <v>79</v>
      </c>
      <c r="C33" s="110" t="n">
        <v>20.97973283</v>
      </c>
      <c r="D33" s="107" t="n">
        <v>20.96828726</v>
      </c>
      <c r="E33" s="111" t="n">
        <v>20.98998689</v>
      </c>
      <c r="F33" s="110" t="n">
        <f aca="false">AVERAGE(C33:E33)</f>
        <v>20.97933566</v>
      </c>
      <c r="G33" s="107" t="n">
        <f aca="false">STDEV(C33:E33)</f>
        <v>0.0108552657056797</v>
      </c>
      <c r="H33" s="107" t="n">
        <f aca="false">F33-F$38</f>
        <v>4.45613462333333</v>
      </c>
      <c r="I33" s="112" t="n">
        <f aca="false">SQRT(G33^2 + G$38^2)</f>
        <v>0.0319645177282899</v>
      </c>
      <c r="J33" s="113" t="n">
        <f aca="false">H33-H5</f>
        <v>-0.136935689999998</v>
      </c>
      <c r="K33" s="107" t="n">
        <f aca="false">2^-J33</f>
        <v>1.09956713359297</v>
      </c>
      <c r="L33" s="107" t="n">
        <f aca="false">2^-(J33+I33)</f>
        <v>1.07547290029526</v>
      </c>
      <c r="M33" s="107" t="n">
        <f aca="false">2^-(J33-I33)</f>
        <v>1.12420115927228</v>
      </c>
      <c r="T33" s="114"/>
      <c r="U33" s="114"/>
    </row>
    <row r="34" customFormat="false" ht="15" hidden="false" customHeight="false" outlineLevel="0" collapsed="false">
      <c r="A34" s="109" t="s">
        <v>55</v>
      </c>
      <c r="B34" s="107" t="s">
        <v>80</v>
      </c>
      <c r="C34" s="110" t="n">
        <v>35.31849655</v>
      </c>
      <c r="D34" s="107" t="n">
        <v>35.70691803</v>
      </c>
      <c r="E34" s="111" t="n">
        <v>35.51537685</v>
      </c>
      <c r="F34" s="110" t="n">
        <f aca="false">AVERAGE(C34:E34)</f>
        <v>35.5135971433333</v>
      </c>
      <c r="G34" s="107" t="n">
        <f aca="false">STDEV(C34:E34)</f>
        <v>0.194216855726303</v>
      </c>
      <c r="H34" s="107" t="n">
        <f aca="false">F34-F$38</f>
        <v>18.9903961066667</v>
      </c>
      <c r="I34" s="112" t="n">
        <f aca="false">SQRT(G34^2 + G$38^2)</f>
        <v>0.196530101125179</v>
      </c>
      <c r="J34" s="113" t="n">
        <f aca="false">H34-H6</f>
        <v>0.0782567699999959</v>
      </c>
      <c r="K34" s="107" t="n">
        <f aca="false">2^-J34</f>
        <v>0.94720147324493</v>
      </c>
      <c r="L34" s="107" t="n">
        <f aca="false">2^-(J34+I34)</f>
        <v>0.826572418412852</v>
      </c>
      <c r="M34" s="107" t="n">
        <f aca="false">2^-(J34-I34)</f>
        <v>1.08543499750465</v>
      </c>
      <c r="T34" s="114"/>
      <c r="U34" s="114"/>
    </row>
    <row r="35" customFormat="false" ht="15" hidden="false" customHeight="false" outlineLevel="0" collapsed="false">
      <c r="A35" s="109" t="s">
        <v>55</v>
      </c>
      <c r="B35" s="107" t="s">
        <v>81</v>
      </c>
      <c r="C35" s="110" t="n">
        <v>29.12034605</v>
      </c>
      <c r="D35" s="107" t="n">
        <v>29.08898285</v>
      </c>
      <c r="E35" s="111" t="n">
        <v>29.20205335</v>
      </c>
      <c r="F35" s="110" t="n">
        <f aca="false">AVERAGE(C35:E35)</f>
        <v>29.1371274166667</v>
      </c>
      <c r="G35" s="107" t="n">
        <f aca="false">STDEV(C35:E35)</f>
        <v>0.0583733260399244</v>
      </c>
      <c r="H35" s="107" t="n">
        <f aca="false">F35-F$38</f>
        <v>12.61392638</v>
      </c>
      <c r="I35" s="112" t="n">
        <f aca="false">SQRT(G35^2 + G$38^2)</f>
        <v>0.0656607858087655</v>
      </c>
      <c r="J35" s="113" t="n">
        <f aca="false">H35-H7</f>
        <v>0.0852606500000022</v>
      </c>
      <c r="K35" s="107" t="n">
        <f aca="false">2^-J35</f>
        <v>0.942614219541476</v>
      </c>
      <c r="L35" s="107" t="n">
        <f aca="false">2^-(J35+I35)</f>
        <v>0.900675026164946</v>
      </c>
      <c r="M35" s="107" t="n">
        <f aca="false">2^-(J35-I35)</f>
        <v>0.986506277036558</v>
      </c>
      <c r="T35" s="114"/>
      <c r="U35" s="114"/>
    </row>
    <row r="36" customFormat="false" ht="15" hidden="false" customHeight="false" outlineLevel="0" collapsed="false">
      <c r="A36" s="109" t="s">
        <v>55</v>
      </c>
      <c r="B36" s="107" t="s">
        <v>82</v>
      </c>
      <c r="C36" s="110" t="n">
        <v>26.22974836</v>
      </c>
      <c r="D36" s="107" t="n">
        <v>26.19918532</v>
      </c>
      <c r="E36" s="111" t="n">
        <v>26.21943564</v>
      </c>
      <c r="F36" s="110" t="n">
        <f aca="false">AVERAGE(C36:E36)</f>
        <v>26.2161231066667</v>
      </c>
      <c r="G36" s="107" t="n">
        <f aca="false">STDEV(C36:E36)</f>
        <v>0.015548456879179</v>
      </c>
      <c r="H36" s="107" t="n">
        <f aca="false">F36-F$38</f>
        <v>9.69292207</v>
      </c>
      <c r="I36" s="112" t="n">
        <f aca="false">SQRT(G36^2 + G$38^2)</f>
        <v>0.0338474239992491</v>
      </c>
      <c r="J36" s="113" t="n">
        <f aca="false">H36-H8</f>
        <v>-0.165157953333331</v>
      </c>
      <c r="K36" s="107" t="n">
        <f aca="false">2^-J36</f>
        <v>1.12128883551295</v>
      </c>
      <c r="L36" s="107" t="n">
        <f aca="false">2^-(J36+I36)</f>
        <v>1.09528819802885</v>
      </c>
      <c r="M36" s="107" t="n">
        <f aca="false">2^-(J36-I36)</f>
        <v>1.14790669242003</v>
      </c>
      <c r="T36" s="114"/>
      <c r="U36" s="114"/>
    </row>
    <row r="37" customFormat="false" ht="15" hidden="false" customHeight="false" outlineLevel="0" collapsed="false">
      <c r="A37" s="109" t="s">
        <v>55</v>
      </c>
      <c r="B37" s="107" t="s">
        <v>83</v>
      </c>
      <c r="C37" s="110" t="n">
        <v>29.5036953</v>
      </c>
      <c r="D37" s="107" t="n">
        <v>29.58077264</v>
      </c>
      <c r="E37" s="111" t="n">
        <v>29.53162478</v>
      </c>
      <c r="F37" s="110" t="n">
        <f aca="false">AVERAGE(C37:E37)</f>
        <v>29.5386975733333</v>
      </c>
      <c r="G37" s="107" t="n">
        <f aca="false">STDEV(C37:E37)</f>
        <v>0.039022395999232</v>
      </c>
      <c r="H37" s="107" t="n">
        <f aca="false">F37-F$38</f>
        <v>13.0154965366667</v>
      </c>
      <c r="I37" s="112" t="n">
        <f aca="false">SQRT(G37^2 + G$38^2)</f>
        <v>0.0492609479159926</v>
      </c>
      <c r="J37" s="113" t="n">
        <f aca="false">H37-H9</f>
        <v>-0.034814926666666</v>
      </c>
      <c r="K37" s="107" t="n">
        <f aca="false">2^-J37</f>
        <v>1.02442539817919</v>
      </c>
      <c r="L37" s="107" t="n">
        <f aca="false">2^-(J37+I37)</f>
        <v>0.990036746466634</v>
      </c>
      <c r="M37" s="107" t="n">
        <f aca="false">2^-(J37-I37)</f>
        <v>1.06000853016819</v>
      </c>
      <c r="T37" s="114"/>
      <c r="U37" s="114"/>
    </row>
    <row r="38" customFormat="false" ht="15" hidden="false" customHeight="false" outlineLevel="0" collapsed="false">
      <c r="A38" s="115" t="s">
        <v>55</v>
      </c>
      <c r="B38" s="116" t="s">
        <v>39</v>
      </c>
      <c r="C38" s="110" t="n">
        <v>16.55523682</v>
      </c>
      <c r="D38" s="116" t="n">
        <v>16.49559975</v>
      </c>
      <c r="E38" s="111" t="n">
        <v>16.51876654</v>
      </c>
      <c r="F38" s="110" t="n">
        <f aca="false">AVERAGE(C38:E38)</f>
        <v>16.5232010366667</v>
      </c>
      <c r="G38" s="116" t="n">
        <f aca="false">STDEV(C38:E38)</f>
        <v>0.0300648233000172</v>
      </c>
      <c r="H38" s="116" t="n">
        <f aca="false">F38-F$38</f>
        <v>0</v>
      </c>
      <c r="I38" s="117" t="n">
        <f aca="false">SQRT(G38^2 + G$38^2)</f>
        <v>0.0425180808612349</v>
      </c>
      <c r="J38" s="113" t="n">
        <f aca="false">H38-H10</f>
        <v>0</v>
      </c>
      <c r="K38" s="116" t="n">
        <f aca="false">2^-J38</f>
        <v>1</v>
      </c>
      <c r="L38" s="116" t="n">
        <f aca="false">2^-(J38+I38)</f>
        <v>0.970958755533256</v>
      </c>
      <c r="M38" s="116" t="n">
        <f aca="false">2^-(J38-I38)</f>
        <v>1.0299098641433</v>
      </c>
    </row>
    <row r="43" customFormat="false" ht="15" hidden="false" customHeight="false" outlineLevel="0" collapsed="false"/>
    <row r="44" customFormat="false" ht="15" hidden="false" customHeight="false" outlineLevel="0" collapsed="false"/>
    <row r="45" customFormat="false" ht="15" hidden="false" customHeight="false" outlineLevel="0" collapsed="false"/>
    <row r="46" customFormat="false" ht="15" hidden="false" customHeight="false" outlineLevel="0" collapsed="false"/>
  </sheetData>
  <mergeCells count="1">
    <mergeCell ref="A1:M1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5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RowHeight="15"/>
  <cols>
    <col collapsed="false" hidden="false" max="1" min="1" style="59" width="17.0518518518519"/>
    <col collapsed="false" hidden="false" max="13" min="2" style="85" width="8.81851851851852"/>
    <col collapsed="false" hidden="false" max="1013" min="14" style="85" width="15.6777777777778"/>
    <col collapsed="false" hidden="false" max="1025" min="1014" style="0" width="8.81851851851852"/>
  </cols>
  <sheetData>
    <row r="1" customFormat="false" ht="15" hidden="false" customHeight="false" outlineLevel="0" collapsed="false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0"/>
      <c r="P1" s="0"/>
    </row>
    <row r="2" customFormat="false" ht="15" hidden="false" customHeight="false" outlineLevel="0" collapsed="false">
      <c r="A2" s="0"/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O2" s="0"/>
      <c r="P2" s="0"/>
    </row>
    <row r="3" customFormat="false" ht="15" hidden="false" customHeight="false" outlineLevel="0" collapsed="false">
      <c r="A3" s="60" t="s">
        <v>24</v>
      </c>
      <c r="B3" s="60" t="s">
        <v>25</v>
      </c>
      <c r="C3" s="61" t="s">
        <v>26</v>
      </c>
      <c r="D3" s="62" t="s">
        <v>27</v>
      </c>
      <c r="E3" s="63" t="s">
        <v>28</v>
      </c>
      <c r="F3" s="61" t="s">
        <v>29</v>
      </c>
      <c r="G3" s="62" t="s">
        <v>30</v>
      </c>
      <c r="H3" s="64" t="s">
        <v>31</v>
      </c>
      <c r="I3" s="62" t="s">
        <v>32</v>
      </c>
      <c r="J3" s="65" t="s">
        <v>33</v>
      </c>
      <c r="K3" s="62" t="s">
        <v>34</v>
      </c>
      <c r="L3" s="62" t="s">
        <v>35</v>
      </c>
      <c r="M3" s="62" t="s">
        <v>36</v>
      </c>
      <c r="O3" s="0"/>
      <c r="P3" s="0"/>
    </row>
    <row r="4" customFormat="false" ht="15" hidden="false" customHeight="false" outlineLevel="0" collapsed="false">
      <c r="A4" s="107" t="s">
        <v>84</v>
      </c>
      <c r="B4" s="107" t="s">
        <v>85</v>
      </c>
      <c r="C4" s="67" t="n">
        <v>23.6522148132324</v>
      </c>
      <c r="D4" s="66" t="n">
        <v>23.7728488922119</v>
      </c>
      <c r="E4" s="68" t="n">
        <v>23.8339869719</v>
      </c>
      <c r="F4" s="67" t="n">
        <f aca="false">AVERAGE(C4:E4)</f>
        <v>23.7530168924481</v>
      </c>
      <c r="G4" s="66" t="n">
        <f aca="false">STDEV(C4:E4)</f>
        <v>0.0924946516164215</v>
      </c>
      <c r="H4" s="66" t="n">
        <f aca="false">F4-F$11</f>
        <v>6.77512048798557</v>
      </c>
      <c r="I4" s="69" t="n">
        <f aca="false">SQRT(G4^2 + G$11^2)</f>
        <v>0.117367258625459</v>
      </c>
      <c r="J4" s="70" t="n">
        <f aca="false">H4-H44</f>
        <v>-4.13034336183378</v>
      </c>
      <c r="K4" s="107" t="n">
        <f aca="false">2^-J4</f>
        <v>17.5128667915331</v>
      </c>
      <c r="L4" s="107" t="n">
        <f aca="false">2^-(J4+I4)</f>
        <v>16.14455872093</v>
      </c>
      <c r="M4" s="107" t="n">
        <f aca="false">2^-(J4-I4)</f>
        <v>18.9971437782548</v>
      </c>
      <c r="O4" s="71"/>
      <c r="P4" s="0"/>
    </row>
    <row r="5" customFormat="false" ht="15" hidden="false" customHeight="false" outlineLevel="0" collapsed="false">
      <c r="A5" s="107" t="s">
        <v>84</v>
      </c>
      <c r="B5" s="107" t="s">
        <v>86</v>
      </c>
      <c r="C5" s="110" t="n">
        <v>22.4564011596923</v>
      </c>
      <c r="D5" s="107" t="n">
        <v>22.4332765307617</v>
      </c>
      <c r="E5" s="111" t="n">
        <v>22.492842045</v>
      </c>
      <c r="F5" s="110" t="n">
        <f aca="false">AVERAGE(C5:E5)</f>
        <v>22.460839911818</v>
      </c>
      <c r="G5" s="107" t="n">
        <f aca="false">STDEV(C5:E5)</f>
        <v>0.0300298103880686</v>
      </c>
      <c r="H5" s="107" t="n">
        <f aca="false">F5-F$11</f>
        <v>5.48294350735547</v>
      </c>
      <c r="I5" s="112" t="n">
        <f aca="false">SQRT(G5^2 + G$11^2)</f>
        <v>0.0782406692938879</v>
      </c>
      <c r="J5" s="113" t="n">
        <f aca="false">H5-H45</f>
        <v>-4.35624286901165</v>
      </c>
      <c r="K5" s="107" t="n">
        <f aca="false">2^-J5</f>
        <v>20.4814062525602</v>
      </c>
      <c r="L5" s="107" t="n">
        <f aca="false">2^-(J5+I5)</f>
        <v>19.4002346850494</v>
      </c>
      <c r="M5" s="107" t="n">
        <f aca="false">2^-(J5-I5)</f>
        <v>21.6228313158339</v>
      </c>
      <c r="O5" s="71"/>
      <c r="P5" s="0"/>
    </row>
    <row r="6" customFormat="false" ht="15" hidden="false" customHeight="false" outlineLevel="0" collapsed="false">
      <c r="A6" s="107" t="s">
        <v>84</v>
      </c>
      <c r="B6" s="107" t="s">
        <v>87</v>
      </c>
      <c r="C6" s="110" t="n">
        <v>21.3679143908691</v>
      </c>
      <c r="D6" s="107" t="n">
        <v>21.3828057861328</v>
      </c>
      <c r="E6" s="111" t="n">
        <v>21.245043280904</v>
      </c>
      <c r="F6" s="110" t="n">
        <f aca="false">AVERAGE(C6:E6)</f>
        <v>21.3319211526353</v>
      </c>
      <c r="G6" s="107" t="n">
        <f aca="false">STDEV(C6:E6)</f>
        <v>0.0756059644515238</v>
      </c>
      <c r="H6" s="107" t="n">
        <f aca="false">F6-F$11</f>
        <v>4.35402474817277</v>
      </c>
      <c r="I6" s="112" t="n">
        <f aca="false">SQRT(G6^2 + G$11^2)</f>
        <v>0.104575688763007</v>
      </c>
      <c r="J6" s="113" t="n">
        <f aca="false">H6-H46</f>
        <v>-6.55956748569586</v>
      </c>
      <c r="K6" s="107" t="n">
        <f aca="false">2^-J6</f>
        <v>94.32494741877</v>
      </c>
      <c r="L6" s="107" t="n">
        <f aca="false">2^-(J6+I6)</f>
        <v>87.7296006926632</v>
      </c>
      <c r="M6" s="107" t="n">
        <f aca="false">2^-(J6-I6)</f>
        <v>101.416119933369</v>
      </c>
      <c r="O6" s="71"/>
      <c r="P6" s="0"/>
    </row>
    <row r="7" customFormat="false" ht="15" hidden="false" customHeight="false" outlineLevel="0" collapsed="false">
      <c r="A7" s="107" t="s">
        <v>84</v>
      </c>
      <c r="B7" s="107" t="s">
        <v>88</v>
      </c>
      <c r="C7" s="110" t="n">
        <v>23.6937328643798</v>
      </c>
      <c r="D7" s="107" t="n">
        <v>23.7089705983886</v>
      </c>
      <c r="E7" s="111" t="n">
        <v>23.670722359238</v>
      </c>
      <c r="F7" s="110" t="n">
        <f aca="false">AVERAGE(C7:E7)</f>
        <v>23.6911419406688</v>
      </c>
      <c r="G7" s="107" t="n">
        <f aca="false">STDEV(C7:E7)</f>
        <v>0.0192553009269541</v>
      </c>
      <c r="H7" s="107" t="n">
        <f aca="false">F7-F$11</f>
        <v>6.71324553620627</v>
      </c>
      <c r="I7" s="112" t="n">
        <f aca="false">SQRT(G7^2 + G$11^2)</f>
        <v>0.0747701774332504</v>
      </c>
      <c r="J7" s="113" t="n">
        <f aca="false">H7-H47</f>
        <v>-5.14644239253073</v>
      </c>
      <c r="K7" s="107" t="n">
        <f aca="false">2^-J7</f>
        <v>35.4187745579906</v>
      </c>
      <c r="L7" s="107" t="n">
        <f aca="false">2^-(J7+I7)</f>
        <v>33.6298914044276</v>
      </c>
      <c r="M7" s="107" t="n">
        <f aca="false">2^-(J7-I7)</f>
        <v>37.3028142167775</v>
      </c>
      <c r="O7" s="71"/>
      <c r="P7" s="0"/>
    </row>
    <row r="8" customFormat="false" ht="15" hidden="false" customHeight="false" outlineLevel="0" collapsed="false">
      <c r="A8" s="107" t="s">
        <v>84</v>
      </c>
      <c r="B8" s="107" t="s">
        <v>89</v>
      </c>
      <c r="C8" s="110" t="n">
        <v>23.7475285230712</v>
      </c>
      <c r="D8" s="107" t="n">
        <v>23.9711762695312</v>
      </c>
      <c r="E8" s="111" t="n">
        <v>23.982579242759</v>
      </c>
      <c r="F8" s="110" t="n">
        <f aca="false">AVERAGE(C8:E8)</f>
        <v>23.9004280117871</v>
      </c>
      <c r="G8" s="107" t="n">
        <f aca="false">STDEV(C8:E8)</f>
        <v>0.132537531238529</v>
      </c>
      <c r="H8" s="107" t="n">
        <f aca="false">F8-F$11</f>
        <v>6.9225316073246</v>
      </c>
      <c r="I8" s="112" t="n">
        <f aca="false">SQRT(G8^2 + G$11^2)</f>
        <v>0.150950356099004</v>
      </c>
      <c r="J8" s="113" t="n">
        <f aca="false">H8-H48</f>
        <v>-4.05525947464956</v>
      </c>
      <c r="K8" s="107" t="n">
        <f aca="false">2^-J8</f>
        <v>16.6247354110814</v>
      </c>
      <c r="L8" s="107" t="n">
        <f aca="false">2^-(J8+I8)</f>
        <v>14.9731838456452</v>
      </c>
      <c r="M8" s="107" t="n">
        <f aca="false">2^-(J8-I8)</f>
        <v>18.4584541496062</v>
      </c>
      <c r="O8" s="71"/>
      <c r="P8" s="0"/>
    </row>
    <row r="9" customFormat="false" ht="15" hidden="false" customHeight="false" outlineLevel="0" collapsed="false">
      <c r="A9" s="107" t="s">
        <v>84</v>
      </c>
      <c r="B9" s="107" t="s">
        <v>90</v>
      </c>
      <c r="C9" s="110" t="n">
        <v>23.1418558746337</v>
      </c>
      <c r="D9" s="107" t="n">
        <v>22.848416687378</v>
      </c>
      <c r="E9" s="111" t="n">
        <v>23.0271153748779</v>
      </c>
      <c r="F9" s="110" t="n">
        <f aca="false">AVERAGE(C9:E9)</f>
        <v>23.0057959789632</v>
      </c>
      <c r="G9" s="107" t="n">
        <f aca="false">STDEV(C9:E9)</f>
        <v>0.147876727837572</v>
      </c>
      <c r="H9" s="107" t="n">
        <f aca="false">F9-F$11</f>
        <v>6.02789957450067</v>
      </c>
      <c r="I9" s="112" t="n">
        <f aca="false">SQRT(G9^2 + G$11^2)</f>
        <v>0.164582318174096</v>
      </c>
      <c r="J9" s="113" t="n">
        <f aca="false">H9-H49</f>
        <v>-5.86075029488409</v>
      </c>
      <c r="K9" s="107" t="n">
        <f aca="false">2^-J9</f>
        <v>58.1114397963924</v>
      </c>
      <c r="L9" s="107" t="n">
        <f aca="false">2^-(J9+I9)</f>
        <v>51.8462585548354</v>
      </c>
      <c r="M9" s="107" t="n">
        <f aca="false">2^-(J9-I9)</f>
        <v>65.1337151288961</v>
      </c>
      <c r="O9" s="0"/>
      <c r="P9" s="0"/>
    </row>
    <row r="10" customFormat="false" ht="15" hidden="false" customHeight="false" outlineLevel="0" collapsed="false">
      <c r="A10" s="107" t="s">
        <v>84</v>
      </c>
      <c r="B10" s="107" t="s">
        <v>91</v>
      </c>
      <c r="C10" s="110" t="n">
        <v>22.5015531402587</v>
      </c>
      <c r="D10" s="107" t="n">
        <v>22.798550671997</v>
      </c>
      <c r="E10" s="111" t="n">
        <v>22.547826734</v>
      </c>
      <c r="F10" s="110" t="n">
        <f aca="false">AVERAGE(C10:E10)</f>
        <v>22.6159768487519</v>
      </c>
      <c r="G10" s="107" t="n">
        <f aca="false">STDEV(C10:E10)</f>
        <v>0.159797409460176</v>
      </c>
      <c r="H10" s="107" t="n">
        <f aca="false">F10-F$11</f>
        <v>5.63808044428937</v>
      </c>
      <c r="I10" s="112" t="n">
        <f aca="false">SQRT(G10^2 + G$11^2)</f>
        <v>0.175371106199954</v>
      </c>
      <c r="J10" s="113" t="n">
        <f aca="false">H10-H50</f>
        <v>-5.77835162826449</v>
      </c>
      <c r="K10" s="107" t="n">
        <f aca="false">2^-J10</f>
        <v>54.8854419509597</v>
      </c>
      <c r="L10" s="107" t="n">
        <f aca="false">2^-(J10+I10)</f>
        <v>48.6032378736244</v>
      </c>
      <c r="M10" s="107" t="n">
        <f aca="false">2^-(J10-I10)</f>
        <v>61.9796513554278</v>
      </c>
      <c r="O10" s="71"/>
      <c r="P10" s="0"/>
    </row>
    <row r="11" customFormat="false" ht="15" hidden="false" customHeight="false" outlineLevel="0" collapsed="false">
      <c r="A11" s="72" t="s">
        <v>84</v>
      </c>
      <c r="B11" s="72" t="s">
        <v>39</v>
      </c>
      <c r="C11" s="73" t="n">
        <v>16.8987517333984</v>
      </c>
      <c r="D11" s="72" t="n">
        <v>17.0403139495849</v>
      </c>
      <c r="E11" s="74" t="n">
        <v>16.9946235304043</v>
      </c>
      <c r="F11" s="73" t="n">
        <f aca="false">AVERAGE(C11:E11)</f>
        <v>16.9778964044625</v>
      </c>
      <c r="G11" s="72" t="n">
        <f aca="false">STDEV(C11:E11)</f>
        <v>0.0722482720873806</v>
      </c>
      <c r="H11" s="72" t="n">
        <f aca="false">F11-F$11</f>
        <v>0</v>
      </c>
      <c r="I11" s="75" t="n">
        <f aca="false">SQRT(G11^2 + G$11^2)</f>
        <v>0.102174486243995</v>
      </c>
      <c r="J11" s="76" t="n">
        <f aca="false">H11-H51</f>
        <v>0</v>
      </c>
      <c r="K11" s="72" t="n">
        <f aca="false">2^-J11</f>
        <v>1</v>
      </c>
      <c r="L11" s="72" t="n">
        <f aca="false">2^-(J11+I11)</f>
        <v>0.931627747100749</v>
      </c>
      <c r="M11" s="72" t="n">
        <f aca="false">2^-(J11-I11)</f>
        <v>1.07339009933101</v>
      </c>
      <c r="O11" s="71"/>
      <c r="P11" s="71"/>
    </row>
    <row r="12" customFormat="false" ht="15" hidden="false" customHeight="false" outlineLevel="0" collapsed="false">
      <c r="A12" s="77" t="s">
        <v>57</v>
      </c>
      <c r="B12" s="78" t="s">
        <v>85</v>
      </c>
      <c r="C12" s="79" t="n">
        <v>24.6128212476806</v>
      </c>
      <c r="D12" s="78" t="n">
        <v>24.6266506958007</v>
      </c>
      <c r="E12" s="80" t="n">
        <v>24.65256789102</v>
      </c>
      <c r="F12" s="79" t="n">
        <f aca="false">AVERAGE(C12:E12)</f>
        <v>24.6306799448338</v>
      </c>
      <c r="G12" s="78" t="n">
        <f aca="false">STDEV(C12:E12)</f>
        <v>0.0201773400133713</v>
      </c>
      <c r="H12" s="78" t="n">
        <f aca="false">F12-F$19</f>
        <v>6.74782358246474</v>
      </c>
      <c r="I12" s="81" t="n">
        <f aca="false">SQRT(G12^2 + G$19^2)</f>
        <v>0.049705365315807</v>
      </c>
      <c r="J12" s="82" t="n">
        <f aca="false">H12-H44</f>
        <v>-4.15764026735461</v>
      </c>
      <c r="K12" s="78" t="n">
        <f aca="false">2^-J12</f>
        <v>17.8473784001294</v>
      </c>
      <c r="L12" s="78" t="n">
        <f aca="false">2^-(J12+I12)</f>
        <v>17.2429522585788</v>
      </c>
      <c r="M12" s="78" t="n">
        <f aca="false">2^-(J12-I12)</f>
        <v>18.4729918044591</v>
      </c>
      <c r="O12" s="71"/>
      <c r="P12" s="0"/>
    </row>
    <row r="13" customFormat="false" ht="15" hidden="false" customHeight="false" outlineLevel="0" collapsed="false">
      <c r="A13" s="77" t="s">
        <v>57</v>
      </c>
      <c r="B13" s="78" t="s">
        <v>86</v>
      </c>
      <c r="C13" s="79" t="n">
        <v>22.3784600197753</v>
      </c>
      <c r="D13" s="78" t="n">
        <v>22.3119105377197</v>
      </c>
      <c r="E13" s="80" t="n">
        <v>22.3655085312</v>
      </c>
      <c r="F13" s="79" t="n">
        <f aca="false">AVERAGE(C13:E13)</f>
        <v>22.3519596962317</v>
      </c>
      <c r="G13" s="78" t="n">
        <f aca="false">STDEV(C13:E13)</f>
        <v>0.0352829503757334</v>
      </c>
      <c r="H13" s="78" t="n">
        <f aca="false">F13-F$19</f>
        <v>4.46910333386265</v>
      </c>
      <c r="I13" s="81" t="n">
        <f aca="false">SQRT(G13^2 + G$19^2)</f>
        <v>0.05751856116402</v>
      </c>
      <c r="J13" s="82" t="n">
        <f aca="false">H13-H45</f>
        <v>-5.37008304250447</v>
      </c>
      <c r="K13" s="78" t="n">
        <f aca="false">2^-J13</f>
        <v>41.3576710874689</v>
      </c>
      <c r="L13" s="78" t="n">
        <f aca="false">2^-(J13+I13)</f>
        <v>39.7412261831197</v>
      </c>
      <c r="M13" s="78" t="n">
        <f aca="false">2^-(J13-I13)</f>
        <v>43.0398636896058</v>
      </c>
      <c r="O13" s="71"/>
      <c r="P13" s="0"/>
    </row>
    <row r="14" customFormat="false" ht="15" hidden="false" customHeight="false" outlineLevel="0" collapsed="false">
      <c r="A14" s="77" t="s">
        <v>57</v>
      </c>
      <c r="B14" s="78" t="s">
        <v>87</v>
      </c>
      <c r="C14" s="79" t="n">
        <v>23.6152593005371</v>
      </c>
      <c r="D14" s="78" t="n">
        <v>23.7217137908935</v>
      </c>
      <c r="E14" s="80" t="n">
        <v>23.726393456087</v>
      </c>
      <c r="F14" s="79" t="n">
        <f aca="false">AVERAGE(C14:E14)</f>
        <v>23.6877888491725</v>
      </c>
      <c r="G14" s="78" t="n">
        <f aca="false">STDEV(C14:E14)</f>
        <v>0.0628559972120836</v>
      </c>
      <c r="H14" s="78" t="n">
        <f aca="false">F14-F$19</f>
        <v>5.80493248680351</v>
      </c>
      <c r="I14" s="81" t="n">
        <f aca="false">SQRT(G14^2 + G$19^2)</f>
        <v>0.0775523995546759</v>
      </c>
      <c r="J14" s="82" t="n">
        <f aca="false">H14-H46</f>
        <v>-5.10865974706512</v>
      </c>
      <c r="K14" s="78" t="n">
        <f aca="false">2^-J14</f>
        <v>34.5032354264935</v>
      </c>
      <c r="L14" s="78" t="n">
        <f aca="false">2^-(J14+I14)</f>
        <v>32.6974754978145</v>
      </c>
      <c r="M14" s="78" t="n">
        <f aca="false">2^-(J14-I14)</f>
        <v>36.4087207581395</v>
      </c>
      <c r="O14" s="71"/>
      <c r="P14" s="0"/>
    </row>
    <row r="15" customFormat="false" ht="15" hidden="false" customHeight="false" outlineLevel="0" collapsed="false">
      <c r="A15" s="77" t="s">
        <v>57</v>
      </c>
      <c r="B15" s="78" t="s">
        <v>88</v>
      </c>
      <c r="C15" s="79" t="n">
        <v>25.6829751159667</v>
      </c>
      <c r="D15" s="78" t="n">
        <v>25.6583277694091</v>
      </c>
      <c r="E15" s="80" t="n">
        <v>25.7112868925</v>
      </c>
      <c r="F15" s="79" t="n">
        <f aca="false">AVERAGE(C15:E15)</f>
        <v>25.6841965926253</v>
      </c>
      <c r="G15" s="78" t="n">
        <f aca="false">STDEV(C15:E15)</f>
        <v>0.0265006826998809</v>
      </c>
      <c r="H15" s="78" t="n">
        <f aca="false">F15-F$19</f>
        <v>7.80134023025624</v>
      </c>
      <c r="I15" s="81" t="n">
        <f aca="false">SQRT(G15^2 + G$19^2)</f>
        <v>0.0525907261284953</v>
      </c>
      <c r="J15" s="82" t="n">
        <f aca="false">H15-H47</f>
        <v>-4.05834769848076</v>
      </c>
      <c r="K15" s="78" t="n">
        <f aca="false">2^-J15</f>
        <v>16.6603603296284</v>
      </c>
      <c r="L15" s="78" t="n">
        <f aca="false">2^-(J15+I15)</f>
        <v>16.0639744242849</v>
      </c>
      <c r="M15" s="78" t="n">
        <f aca="false">2^-(J15-I15)</f>
        <v>17.2788874647011</v>
      </c>
      <c r="O15" s="118"/>
      <c r="P15" s="0"/>
    </row>
    <row r="16" customFormat="false" ht="15" hidden="false" customHeight="false" outlineLevel="0" collapsed="false">
      <c r="A16" s="77" t="s">
        <v>57</v>
      </c>
      <c r="B16" s="78" t="s">
        <v>89</v>
      </c>
      <c r="C16" s="79" t="n">
        <v>24.7946501159667</v>
      </c>
      <c r="D16" s="78" t="n">
        <v>24.7841709594726</v>
      </c>
      <c r="E16" s="80" t="n">
        <v>24.751392764</v>
      </c>
      <c r="F16" s="79" t="n">
        <f aca="false">AVERAGE(C16:E16)</f>
        <v>24.7767379464798</v>
      </c>
      <c r="G16" s="78" t="n">
        <f aca="false">STDEV(C16:E16)</f>
        <v>0.0225662776373621</v>
      </c>
      <c r="H16" s="78" t="n">
        <f aca="false">F16-F$19</f>
        <v>6.89388158411074</v>
      </c>
      <c r="I16" s="81" t="n">
        <f aca="false">SQRT(G16^2 + G$19^2)</f>
        <v>0.0507221369578328</v>
      </c>
      <c r="J16" s="82" t="n">
        <f aca="false">H16-H48</f>
        <v>-4.08390949786342</v>
      </c>
      <c r="K16" s="78" t="n">
        <f aca="false">2^-J16</f>
        <v>16.9581806922547</v>
      </c>
      <c r="L16" s="78" t="n">
        <f aca="false">2^-(J16+I16)</f>
        <v>16.3723256300648</v>
      </c>
      <c r="M16" s="78" t="n">
        <f aca="false">2^-(J16-I16)</f>
        <v>17.5649995540689</v>
      </c>
      <c r="O16" s="71"/>
      <c r="P16" s="0"/>
    </row>
    <row r="17" customFormat="false" ht="15" hidden="false" customHeight="false" outlineLevel="0" collapsed="false">
      <c r="A17" s="77" t="s">
        <v>57</v>
      </c>
      <c r="B17" s="78" t="s">
        <v>90</v>
      </c>
      <c r="C17" s="79" t="n">
        <v>23.839615951538</v>
      </c>
      <c r="D17" s="78" t="n">
        <v>24.0136348474121</v>
      </c>
      <c r="E17" s="80" t="n">
        <v>23.924567846063</v>
      </c>
      <c r="F17" s="79" t="n">
        <f aca="false">AVERAGE(C17:E17)</f>
        <v>23.9259395483377</v>
      </c>
      <c r="G17" s="78" t="n">
        <f aca="false">STDEV(C17:E17)</f>
        <v>0.0870175568816886</v>
      </c>
      <c r="H17" s="78" t="n">
        <f aca="false">F17-F$19</f>
        <v>6.04308318596867</v>
      </c>
      <c r="I17" s="81" t="n">
        <f aca="false">SQRT(G17^2 + G$19^2)</f>
        <v>0.0981608552164281</v>
      </c>
      <c r="J17" s="82" t="n">
        <f aca="false">H17-H49</f>
        <v>-5.84556668341609</v>
      </c>
      <c r="K17" s="78" t="n">
        <f aca="false">2^-J17</f>
        <v>57.5030543420672</v>
      </c>
      <c r="L17" s="78" t="n">
        <f aca="false">2^-(J17+I17)</f>
        <v>53.7206862072973</v>
      </c>
      <c r="M17" s="78" t="n">
        <f aca="false">2^-(J17-I17)</f>
        <v>61.5517315975308</v>
      </c>
      <c r="O17" s="71"/>
      <c r="P17" s="0"/>
    </row>
    <row r="18" customFormat="false" ht="15" hidden="false" customHeight="false" outlineLevel="0" collapsed="false">
      <c r="A18" s="77" t="s">
        <v>57</v>
      </c>
      <c r="B18" s="78" t="s">
        <v>91</v>
      </c>
      <c r="C18" s="79" t="n">
        <v>24.5004305801391</v>
      </c>
      <c r="D18" s="78" t="n">
        <v>24.4269425177001</v>
      </c>
      <c r="E18" s="80" t="n">
        <v>24.416064858</v>
      </c>
      <c r="F18" s="79" t="n">
        <f aca="false">AVERAGE(C18:E18)</f>
        <v>24.4478126519464</v>
      </c>
      <c r="G18" s="78" t="n">
        <f aca="false">STDEV(C18:E18)</f>
        <v>0.0458918908480238</v>
      </c>
      <c r="H18" s="78" t="n">
        <f aca="false">F18-F$19</f>
        <v>6.56495628957737</v>
      </c>
      <c r="I18" s="81" t="n">
        <f aca="false">SQRT(G18^2 + G$19^2)</f>
        <v>0.0645721606946025</v>
      </c>
      <c r="J18" s="82" t="n">
        <f aca="false">H18-H50</f>
        <v>-4.85147578297649</v>
      </c>
      <c r="K18" s="78" t="n">
        <f aca="false">2^-J18</f>
        <v>28.869531352768</v>
      </c>
      <c r="L18" s="78" t="n">
        <f aca="false">2^-(J18+I18)</f>
        <v>27.6058787821956</v>
      </c>
      <c r="M18" s="78" t="n">
        <f aca="false">2^-(J18-I18)</f>
        <v>30.1910273208178</v>
      </c>
      <c r="O18" s="71"/>
      <c r="P18" s="0"/>
    </row>
    <row r="19" customFormat="false" ht="15" hidden="false" customHeight="false" outlineLevel="0" collapsed="false">
      <c r="A19" s="77" t="s">
        <v>57</v>
      </c>
      <c r="B19" s="78" t="s">
        <v>39</v>
      </c>
      <c r="C19" s="79" t="n">
        <v>17.830504699707</v>
      </c>
      <c r="D19" s="78" t="n">
        <v>17.9062080383301</v>
      </c>
      <c r="E19" s="80" t="n">
        <v>17.91185634907</v>
      </c>
      <c r="F19" s="79" t="n">
        <f aca="false">AVERAGE(C19:E19)</f>
        <v>17.882856362369</v>
      </c>
      <c r="G19" s="78" t="n">
        <f aca="false">STDEV(C19:E19)</f>
        <v>0.0454257448058107</v>
      </c>
      <c r="H19" s="78" t="n">
        <f aca="false">F19-F$19</f>
        <v>0</v>
      </c>
      <c r="I19" s="81" t="n">
        <f aca="false">SQRT(G19^2 + G$19^2)</f>
        <v>0.0642417043852766</v>
      </c>
      <c r="J19" s="82" t="n">
        <f aca="false">H19-H51</f>
        <v>0</v>
      </c>
      <c r="K19" s="78" t="n">
        <f aca="false">2^-J19</f>
        <v>1</v>
      </c>
      <c r="L19" s="78" t="n">
        <f aca="false">2^-(J19+I19)</f>
        <v>0.956447904529815</v>
      </c>
      <c r="M19" s="78" t="n">
        <f aca="false">2^-(J19-I19)</f>
        <v>1.04553525107214</v>
      </c>
      <c r="O19" s="71"/>
      <c r="P19" s="71"/>
    </row>
    <row r="20" customFormat="false" ht="15" hidden="false" customHeight="false" outlineLevel="0" collapsed="false">
      <c r="A20" s="83" t="s">
        <v>56</v>
      </c>
      <c r="B20" s="66" t="s">
        <v>85</v>
      </c>
      <c r="C20" s="67" t="n">
        <v>24.6494777069091</v>
      </c>
      <c r="D20" s="66" t="n">
        <v>24.5569749069213</v>
      </c>
      <c r="E20" s="68" t="n">
        <v>24.490787184</v>
      </c>
      <c r="F20" s="67" t="n">
        <f aca="false">AVERAGE(C20:E20)</f>
        <v>24.5657465992768</v>
      </c>
      <c r="G20" s="66" t="n">
        <f aca="false">STDEV(C20:E20)</f>
        <v>0.0797080764751954</v>
      </c>
      <c r="H20" s="66" t="n">
        <f aca="false">F20-F$27</f>
        <v>7.05235420134973</v>
      </c>
      <c r="I20" s="69" t="n">
        <f aca="false">SQRT(G20^2 + G$27^2)</f>
        <v>0.236288399363771</v>
      </c>
      <c r="J20" s="70" t="n">
        <f aca="false">H20-H44</f>
        <v>-3.85310964846963</v>
      </c>
      <c r="K20" s="66" t="n">
        <f aca="false">2^-J20</f>
        <v>14.4511224425245</v>
      </c>
      <c r="L20" s="66" t="n">
        <f aca="false">2^-(J20+I20)</f>
        <v>12.2679411769828</v>
      </c>
      <c r="M20" s="66" t="n">
        <f aca="false">2^-(J20-I20)</f>
        <v>17.0228188117378</v>
      </c>
      <c r="O20" s="71"/>
      <c r="P20" s="0"/>
    </row>
    <row r="21" customFormat="false" ht="15" hidden="false" customHeight="false" outlineLevel="0" collapsed="false">
      <c r="A21" s="109" t="s">
        <v>56</v>
      </c>
      <c r="B21" s="107" t="s">
        <v>86</v>
      </c>
      <c r="C21" s="110" t="n">
        <v>22.7368810272216</v>
      </c>
      <c r="D21" s="107" t="n">
        <v>22.7109015502929</v>
      </c>
      <c r="E21" s="111" t="n">
        <v>22.7080137281</v>
      </c>
      <c r="F21" s="110" t="n">
        <f aca="false">AVERAGE(C21:E21)</f>
        <v>22.7185987685382</v>
      </c>
      <c r="G21" s="107" t="n">
        <f aca="false">STDEV(C21:E21)</f>
        <v>0.0158986042211396</v>
      </c>
      <c r="H21" s="107" t="n">
        <f aca="false">F21-F$27</f>
        <v>5.2052063706111</v>
      </c>
      <c r="I21" s="112" t="n">
        <f aca="false">SQRT(G21^2 + G$27^2)</f>
        <v>0.223005820181218</v>
      </c>
      <c r="J21" s="113" t="n">
        <f aca="false">H21-H45</f>
        <v>-4.63398000575601</v>
      </c>
      <c r="K21" s="107" t="n">
        <f aca="false">2^-J21</f>
        <v>24.8294432243032</v>
      </c>
      <c r="L21" s="107" t="n">
        <f aca="false">2^-(J21+I21)</f>
        <v>21.2733330795825</v>
      </c>
      <c r="M21" s="107" t="n">
        <f aca="false">2^-(J21-I21)</f>
        <v>28.9800027350013</v>
      </c>
      <c r="O21" s="118"/>
      <c r="P21" s="0"/>
    </row>
    <row r="22" customFormat="false" ht="15" hidden="false" customHeight="false" outlineLevel="0" collapsed="false">
      <c r="A22" s="109" t="s">
        <v>56</v>
      </c>
      <c r="B22" s="107" t="s">
        <v>87</v>
      </c>
      <c r="C22" s="110" t="n">
        <v>22.0822662353515</v>
      </c>
      <c r="D22" s="107" t="n">
        <v>22.3432810974121</v>
      </c>
      <c r="E22" s="111" t="n">
        <v>22.0963631109102</v>
      </c>
      <c r="F22" s="110" t="n">
        <f aca="false">AVERAGE(C22:E22)</f>
        <v>22.1739701478913</v>
      </c>
      <c r="G22" s="107" t="n">
        <f aca="false">STDEV(C22:E22)</f>
        <v>0.146796896070264</v>
      </c>
      <c r="H22" s="107" t="n">
        <f aca="false">F22-F$27</f>
        <v>4.6605777499642</v>
      </c>
      <c r="I22" s="112" t="n">
        <f aca="false">SQRT(G22^2 + G$27^2)</f>
        <v>0.266511085912727</v>
      </c>
      <c r="J22" s="113" t="n">
        <f aca="false">H22-H46</f>
        <v>-6.25301448390443</v>
      </c>
      <c r="K22" s="107" t="n">
        <f aca="false">2^-J22</f>
        <v>76.2684504642892</v>
      </c>
      <c r="L22" s="107" t="n">
        <f aca="false">2^-(J22+I22)</f>
        <v>63.4040634544274</v>
      </c>
      <c r="M22" s="107" t="n">
        <f aca="false">2^-(J22-I22)</f>
        <v>91.7429612441906</v>
      </c>
      <c r="O22" s="71"/>
      <c r="P22" s="0"/>
    </row>
    <row r="23" customFormat="false" ht="15" hidden="false" customHeight="false" outlineLevel="0" collapsed="false">
      <c r="A23" s="109" t="s">
        <v>56</v>
      </c>
      <c r="B23" s="107" t="s">
        <v>88</v>
      </c>
      <c r="C23" s="110" t="n">
        <v>25.2299186096191</v>
      </c>
      <c r="D23" s="107" t="n">
        <v>25.2448221334082</v>
      </c>
      <c r="E23" s="111" t="n">
        <v>25.2848839357392</v>
      </c>
      <c r="F23" s="110" t="n">
        <f aca="false">AVERAGE(C23:E23)</f>
        <v>25.2532082262555</v>
      </c>
      <c r="G23" s="107" t="n">
        <f aca="false">STDEV(C23:E23)</f>
        <v>0.0284260740132158</v>
      </c>
      <c r="H23" s="107" t="n">
        <f aca="false">F23-F$27</f>
        <v>7.73981582832843</v>
      </c>
      <c r="I23" s="112" t="n">
        <f aca="false">SQRT(G23^2 + G$27^2)</f>
        <v>0.224247345362932</v>
      </c>
      <c r="J23" s="113" t="n">
        <f aca="false">H23-H47</f>
        <v>-4.11987210040857</v>
      </c>
      <c r="K23" s="107" t="n">
        <f aca="false">2^-J23</f>
        <v>17.3862163876574</v>
      </c>
      <c r="L23" s="107" t="n">
        <f aca="false">2^-(J23+I23)</f>
        <v>14.8833228677493</v>
      </c>
      <c r="M23" s="107" t="n">
        <f aca="false">2^-(J23-I23)</f>
        <v>20.3100156439837</v>
      </c>
      <c r="O23" s="71"/>
      <c r="P23" s="0"/>
    </row>
    <row r="24" customFormat="false" ht="15" hidden="false" customHeight="false" outlineLevel="0" collapsed="false">
      <c r="A24" s="109" t="s">
        <v>56</v>
      </c>
      <c r="B24" s="107" t="s">
        <v>89</v>
      </c>
      <c r="C24" s="110" t="n">
        <v>24.7995717559814</v>
      </c>
      <c r="D24" s="107" t="n">
        <v>24.8804033355712</v>
      </c>
      <c r="E24" s="111" t="n">
        <v>24.96856116159</v>
      </c>
      <c r="F24" s="110" t="n">
        <f aca="false">AVERAGE(C24:E24)</f>
        <v>24.8828454177142</v>
      </c>
      <c r="G24" s="107" t="n">
        <f aca="false">STDEV(C24:E24)</f>
        <v>0.0845211667328473</v>
      </c>
      <c r="H24" s="107" t="n">
        <f aca="false">F24-F$27</f>
        <v>7.36945301978713</v>
      </c>
      <c r="I24" s="112" t="n">
        <f aca="false">SQRT(G24^2 + G$27^2)</f>
        <v>0.237955159314521</v>
      </c>
      <c r="J24" s="113" t="n">
        <f aca="false">H24-H48</f>
        <v>-3.60833806218703</v>
      </c>
      <c r="K24" s="107" t="n">
        <f aca="false">2^-J24</f>
        <v>12.19601616198</v>
      </c>
      <c r="L24" s="107" t="n">
        <f aca="false">2^-(J24+I24)</f>
        <v>10.3415670159943</v>
      </c>
      <c r="M24" s="107" t="n">
        <f aca="false">2^-(J24-I24)</f>
        <v>14.3830050120288</v>
      </c>
      <c r="O24" s="71"/>
      <c r="P24" s="0"/>
    </row>
    <row r="25" customFormat="false" ht="15" hidden="false" customHeight="false" outlineLevel="0" collapsed="false">
      <c r="A25" s="109" t="s">
        <v>56</v>
      </c>
      <c r="B25" s="107" t="s">
        <v>90</v>
      </c>
      <c r="C25" s="110" t="n">
        <v>23.916944182434</v>
      </c>
      <c r="D25" s="107" t="n">
        <v>23.9147992095947</v>
      </c>
      <c r="E25" s="111" t="n">
        <v>23.928702308373</v>
      </c>
      <c r="F25" s="110" t="n">
        <f aca="false">AVERAGE(C25:E25)</f>
        <v>23.9201485668006</v>
      </c>
      <c r="G25" s="107" t="n">
        <f aca="false">STDEV(C25:E25)</f>
        <v>0.00748499153548724</v>
      </c>
      <c r="H25" s="107" t="n">
        <f aca="false">F25-F$27</f>
        <v>6.4067561688735</v>
      </c>
      <c r="I25" s="112" t="n">
        <f aca="false">SQRT(G25^2 + G$27^2)</f>
        <v>0.222564272327801</v>
      </c>
      <c r="J25" s="113" t="n">
        <f aca="false">H25-H49</f>
        <v>-5.48189370051126</v>
      </c>
      <c r="K25" s="107" t="n">
        <f aca="false">2^-J25</f>
        <v>44.69042007427</v>
      </c>
      <c r="L25" s="107" t="n">
        <f aca="false">2^-(J25+I25)</f>
        <v>38.3015116770094</v>
      </c>
      <c r="M25" s="107" t="n">
        <f aca="false">2^-(J25-I25)</f>
        <v>52.1450344638372</v>
      </c>
      <c r="O25" s="71"/>
      <c r="P25" s="0"/>
    </row>
    <row r="26" customFormat="false" ht="15" hidden="false" customHeight="false" outlineLevel="0" collapsed="false">
      <c r="A26" s="109" t="s">
        <v>56</v>
      </c>
      <c r="B26" s="107" t="s">
        <v>91</v>
      </c>
      <c r="C26" s="110" t="n">
        <v>25.2736279525756</v>
      </c>
      <c r="D26" s="107" t="n">
        <v>25.2202689373779</v>
      </c>
      <c r="E26" s="111" t="n">
        <v>25.18846478</v>
      </c>
      <c r="F26" s="110" t="n">
        <f aca="false">AVERAGE(C26:E26)</f>
        <v>25.2274538899845</v>
      </c>
      <c r="G26" s="107" t="n">
        <f aca="false">STDEV(C26:E26)</f>
        <v>0.0430338140158944</v>
      </c>
      <c r="H26" s="107" t="n">
        <f aca="false">F26-F$27</f>
        <v>7.71406149205743</v>
      </c>
      <c r="I26" s="112" t="n">
        <f aca="false">SQRT(G26^2 + G$27^2)</f>
        <v>0.226562881706761</v>
      </c>
      <c r="J26" s="113" t="n">
        <f aca="false">H26-H50</f>
        <v>-3.70237058049642</v>
      </c>
      <c r="K26" s="107" t="n">
        <f aca="false">2^-J26</f>
        <v>13.0174104816194</v>
      </c>
      <c r="L26" s="107" t="n">
        <f aca="false">2^-(J26+I26)</f>
        <v>11.125572713413</v>
      </c>
      <c r="M26" s="107" t="n">
        <f aca="false">2^-(J26-I26)</f>
        <v>15.230944061215</v>
      </c>
      <c r="O26" s="71"/>
      <c r="P26" s="0"/>
    </row>
    <row r="27" customFormat="false" ht="15" hidden="false" customHeight="false" outlineLevel="0" collapsed="false">
      <c r="A27" s="84" t="s">
        <v>56</v>
      </c>
      <c r="B27" s="72" t="s">
        <v>39</v>
      </c>
      <c r="C27" s="73" t="n">
        <v>17.4575289916992</v>
      </c>
      <c r="D27" s="72" t="n">
        <v>17.324210559082</v>
      </c>
      <c r="E27" s="74" t="n">
        <v>17.758437643</v>
      </c>
      <c r="F27" s="73" t="n">
        <f aca="false">AVERAGE(C27:E27)</f>
        <v>17.5133923979271</v>
      </c>
      <c r="G27" s="72" t="n">
        <f aca="false">STDEV(C27:E27)</f>
        <v>0.222438373979215</v>
      </c>
      <c r="H27" s="72" t="n">
        <f aca="false">F27-F$27</f>
        <v>0</v>
      </c>
      <c r="I27" s="75" t="n">
        <f aca="false">SQRT(G27^2 + G$27^2)</f>
        <v>0.314575365273625</v>
      </c>
      <c r="J27" s="76" t="n">
        <f aca="false">H27-H51</f>
        <v>0</v>
      </c>
      <c r="K27" s="72" t="n">
        <f aca="false">2^-J27</f>
        <v>1</v>
      </c>
      <c r="L27" s="72" t="n">
        <f aca="false">2^-(J27+I27)</f>
        <v>0.804087626536058</v>
      </c>
      <c r="M27" s="72" t="n">
        <f aca="false">2^-(J27-I27)</f>
        <v>1.24364555180126</v>
      </c>
      <c r="O27" s="118"/>
      <c r="P27" s="71"/>
    </row>
    <row r="28" customFormat="false" ht="15" hidden="false" customHeight="false" outlineLevel="0" collapsed="false">
      <c r="A28" s="77" t="s">
        <v>54</v>
      </c>
      <c r="B28" s="78" t="s">
        <v>85</v>
      </c>
      <c r="C28" s="79" t="n">
        <v>24.0100154418945</v>
      </c>
      <c r="D28" s="78" t="n">
        <v>24.1405004755859</v>
      </c>
      <c r="E28" s="80" t="n">
        <v>23.821709759723</v>
      </c>
      <c r="F28" s="79" t="n">
        <f aca="false">AVERAGE(C28:E28)</f>
        <v>23.9907418924011</v>
      </c>
      <c r="G28" s="78" t="n">
        <f aca="false">STDEV(C28:E28)</f>
        <v>0.160266909911715</v>
      </c>
      <c r="H28" s="78" t="n">
        <f aca="false">F28-F$35</f>
        <v>7.02019708608457</v>
      </c>
      <c r="I28" s="81" t="n">
        <f aca="false">SQRT(G28^2 + G$35^2)</f>
        <v>0.161233767733788</v>
      </c>
      <c r="J28" s="82" t="n">
        <f aca="false">H28-H44</f>
        <v>-3.88526676373479</v>
      </c>
      <c r="K28" s="78" t="n">
        <f aca="false">2^-J28</f>
        <v>14.7768490549651</v>
      </c>
      <c r="L28" s="78" t="n">
        <f aca="false">2^-(J28+I28)</f>
        <v>13.2143448619208</v>
      </c>
      <c r="M28" s="78" t="n">
        <f aca="false">2^-(J28-I28)</f>
        <v>16.5241084802054</v>
      </c>
      <c r="O28" s="71"/>
      <c r="P28" s="0"/>
    </row>
    <row r="29" customFormat="false" ht="15" hidden="false" customHeight="false" outlineLevel="0" collapsed="false">
      <c r="A29" s="77" t="s">
        <v>54</v>
      </c>
      <c r="B29" s="78" t="s">
        <v>86</v>
      </c>
      <c r="C29" s="79" t="n">
        <v>22.0987528991699</v>
      </c>
      <c r="D29" s="78" t="n">
        <v>21.8314265716552</v>
      </c>
      <c r="E29" s="80" t="n">
        <v>21.851812095</v>
      </c>
      <c r="F29" s="79" t="n">
        <f aca="false">AVERAGE(C29:E29)</f>
        <v>21.9273305219417</v>
      </c>
      <c r="G29" s="78" t="n">
        <f aca="false">STDEV(C29:E29)</f>
        <v>0.14880563145068</v>
      </c>
      <c r="H29" s="78" t="n">
        <f aca="false">F29-F$35</f>
        <v>4.95678571562513</v>
      </c>
      <c r="I29" s="81" t="n">
        <f aca="false">SQRT(G29^2 + G$35^2)</f>
        <v>0.149846459405682</v>
      </c>
      <c r="J29" s="82" t="n">
        <f aca="false">H29-H45</f>
        <v>-4.88240066074198</v>
      </c>
      <c r="K29" s="78" t="n">
        <f aca="false">2^-J29</f>
        <v>29.4950440921757</v>
      </c>
      <c r="L29" s="78" t="n">
        <f aca="false">2^-(J29+I29)</f>
        <v>26.5852513503223</v>
      </c>
      <c r="M29" s="78" t="n">
        <f aca="false">2^-(J29-I29)</f>
        <v>32.7233176973083</v>
      </c>
      <c r="O29" s="71"/>
      <c r="P29" s="0"/>
    </row>
    <row r="30" customFormat="false" ht="15" hidden="false" customHeight="false" outlineLevel="0" collapsed="false">
      <c r="A30" s="77" t="s">
        <v>54</v>
      </c>
      <c r="B30" s="78" t="s">
        <v>87</v>
      </c>
      <c r="C30" s="79" t="n">
        <v>21.4212562561035</v>
      </c>
      <c r="D30" s="78" t="n">
        <v>21.2815949249267</v>
      </c>
      <c r="E30" s="80" t="n">
        <v>21.4161072095</v>
      </c>
      <c r="F30" s="79" t="n">
        <f aca="false">AVERAGE(C30:E30)</f>
        <v>21.3729861301767</v>
      </c>
      <c r="G30" s="78" t="n">
        <f aca="false">STDEV(C30:E30)</f>
        <v>0.079188966832644</v>
      </c>
      <c r="H30" s="78" t="n">
        <f aca="false">F30-F$35</f>
        <v>4.40244132386017</v>
      </c>
      <c r="I30" s="81" t="n">
        <f aca="false">SQRT(G30^2 + G$35^2)</f>
        <v>0.0811279108137557</v>
      </c>
      <c r="J30" s="82" t="n">
        <f aca="false">H30-H46</f>
        <v>-6.51115091000846</v>
      </c>
      <c r="K30" s="78" t="n">
        <f aca="false">2^-J30</f>
        <v>91.2119478359435</v>
      </c>
      <c r="L30" s="78" t="n">
        <f aca="false">2^-(J30+I30)</f>
        <v>86.2243234816927</v>
      </c>
      <c r="M30" s="78" t="n">
        <f aca="false">2^-(J30-I30)</f>
        <v>96.4880800693474</v>
      </c>
      <c r="O30" s="71"/>
      <c r="P30" s="0"/>
    </row>
    <row r="31" customFormat="false" ht="15" hidden="false" customHeight="false" outlineLevel="0" collapsed="false">
      <c r="A31" s="77" t="s">
        <v>54</v>
      </c>
      <c r="B31" s="78" t="s">
        <v>88</v>
      </c>
      <c r="C31" s="79" t="n">
        <v>24.7417501071777</v>
      </c>
      <c r="D31" s="78" t="n">
        <v>24.798988763498</v>
      </c>
      <c r="E31" s="80" t="n">
        <v>24.774898394775</v>
      </c>
      <c r="F31" s="79" t="n">
        <f aca="false">AVERAGE(C31:E31)</f>
        <v>24.7718790884836</v>
      </c>
      <c r="G31" s="78" t="n">
        <f aca="false">STDEV(C31:E31)</f>
        <v>0.0287385299241176</v>
      </c>
      <c r="H31" s="78" t="n">
        <f aca="false">F31-F$35</f>
        <v>7.801334282167</v>
      </c>
      <c r="I31" s="81" t="n">
        <f aca="false">SQRT(G31^2 + G$35^2)</f>
        <v>0.0337157017898562</v>
      </c>
      <c r="J31" s="82" t="n">
        <f aca="false">H31-H47</f>
        <v>-4.05835364657</v>
      </c>
      <c r="K31" s="78" t="n">
        <f aca="false">2^-J31</f>
        <v>16.660429018791</v>
      </c>
      <c r="L31" s="78" t="n">
        <f aca="false">2^-(J31+I31)</f>
        <v>16.2755900787943</v>
      </c>
      <c r="M31" s="78" t="n">
        <f aca="false">2^-(J31-I31)</f>
        <v>17.0543675372989</v>
      </c>
      <c r="O31" s="71"/>
      <c r="P31" s="0"/>
    </row>
    <row r="32" customFormat="false" ht="15" hidden="false" customHeight="false" outlineLevel="0" collapsed="false">
      <c r="A32" s="77" t="s">
        <v>54</v>
      </c>
      <c r="B32" s="78" t="s">
        <v>89</v>
      </c>
      <c r="C32" s="79" t="n">
        <v>24.1005920562744</v>
      </c>
      <c r="D32" s="78" t="n">
        <v>23.9794692993164</v>
      </c>
      <c r="E32" s="80" t="n">
        <v>23.7414676171</v>
      </c>
      <c r="F32" s="79" t="n">
        <f aca="false">AVERAGE(C32:E32)</f>
        <v>23.9405096575636</v>
      </c>
      <c r="G32" s="78" t="n">
        <f aca="false">STDEV(C32:E32)</f>
        <v>0.182704627656805</v>
      </c>
      <c r="H32" s="78" t="n">
        <f aca="false">F32-F$35</f>
        <v>6.96996485124703</v>
      </c>
      <c r="I32" s="81" t="n">
        <f aca="false">SQRT(G32^2 + G$35^2)</f>
        <v>0.183553333971887</v>
      </c>
      <c r="J32" s="82" t="n">
        <f aca="false">H32-H48</f>
        <v>-4.00782623072713</v>
      </c>
      <c r="K32" s="78" t="n">
        <f aca="false">2^-J32</f>
        <v>16.0870315240282</v>
      </c>
      <c r="L32" s="78" t="n">
        <f aca="false">2^-(J32+I32)</f>
        <v>14.1651394238806</v>
      </c>
      <c r="M32" s="78" t="n">
        <f aca="false">2^-(J32-I32)</f>
        <v>18.2696813289945</v>
      </c>
      <c r="O32" s="71"/>
      <c r="P32" s="0"/>
    </row>
    <row r="33" customFormat="false" ht="15" hidden="false" customHeight="false" outlineLevel="0" collapsed="false">
      <c r="A33" s="77" t="s">
        <v>54</v>
      </c>
      <c r="B33" s="78" t="s">
        <v>90</v>
      </c>
      <c r="C33" s="79" t="n">
        <v>23.2011459957275</v>
      </c>
      <c r="D33" s="78" t="n">
        <v>23.1870544595947</v>
      </c>
      <c r="E33" s="80" t="n">
        <v>23.2256012778436</v>
      </c>
      <c r="F33" s="79" t="n">
        <f aca="false">AVERAGE(C33:E33)</f>
        <v>23.2046005777219</v>
      </c>
      <c r="G33" s="78" t="n">
        <f aca="false">STDEV(C33:E33)</f>
        <v>0.0195042277941382</v>
      </c>
      <c r="H33" s="78" t="n">
        <f aca="false">F33-F$35</f>
        <v>6.23405577140537</v>
      </c>
      <c r="I33" s="81" t="n">
        <f aca="false">SQRT(G33^2 + G$35^2)</f>
        <v>0.0262918304198992</v>
      </c>
      <c r="J33" s="82" t="n">
        <f aca="false">H33-H49</f>
        <v>-5.6545940979794</v>
      </c>
      <c r="K33" s="78" t="n">
        <f aca="false">2^-J33</f>
        <v>50.3735359201846</v>
      </c>
      <c r="L33" s="78" t="n">
        <f aca="false">2^-(J33+I33)</f>
        <v>49.4638375526629</v>
      </c>
      <c r="M33" s="78" t="n">
        <f aca="false">2^-(J33-I33)</f>
        <v>51.2999647146367</v>
      </c>
      <c r="O33" s="0"/>
      <c r="P33" s="0"/>
    </row>
    <row r="34" customFormat="false" ht="15" hidden="false" customHeight="false" outlineLevel="0" collapsed="false">
      <c r="A34" s="77" t="s">
        <v>54</v>
      </c>
      <c r="B34" s="78" t="s">
        <v>91</v>
      </c>
      <c r="C34" s="79" t="n">
        <v>22.717131206665</v>
      </c>
      <c r="D34" s="78" t="n">
        <v>22.5916235341186</v>
      </c>
      <c r="E34" s="80" t="n">
        <v>22.6868574646686</v>
      </c>
      <c r="F34" s="79" t="n">
        <f aca="false">AVERAGE(C34:E34)</f>
        <v>22.6652040684841</v>
      </c>
      <c r="G34" s="78" t="n">
        <f aca="false">STDEV(C34:E34)</f>
        <v>0.065495771937942</v>
      </c>
      <c r="H34" s="78" t="n">
        <f aca="false">F34-F$35</f>
        <v>5.6946592621675</v>
      </c>
      <c r="I34" s="81" t="n">
        <f aca="false">SQRT(G34^2 + G$35^2)</f>
        <v>0.0678272923440853</v>
      </c>
      <c r="J34" s="82" t="n">
        <f aca="false">H34-H50</f>
        <v>-5.72177281038636</v>
      </c>
      <c r="K34" s="78" t="n">
        <f aca="false">2^-J34</f>
        <v>52.7746357265416</v>
      </c>
      <c r="L34" s="78" t="n">
        <f aca="false">2^-(J34+I34)</f>
        <v>50.3508950147502</v>
      </c>
      <c r="M34" s="78" t="n">
        <f aca="false">2^-(J34-I34)</f>
        <v>55.3150480294988</v>
      </c>
      <c r="O34" s="71"/>
      <c r="P34" s="0"/>
    </row>
    <row r="35" customFormat="false" ht="15" hidden="false" customHeight="false" outlineLevel="0" collapsed="false">
      <c r="A35" s="77" t="s">
        <v>54</v>
      </c>
      <c r="B35" s="78" t="s">
        <v>39</v>
      </c>
      <c r="C35" s="79" t="n">
        <v>16.9715639541625</v>
      </c>
      <c r="D35" s="78" t="n">
        <v>16.9876439361572</v>
      </c>
      <c r="E35" s="80" t="n">
        <v>16.95242652863</v>
      </c>
      <c r="F35" s="79" t="n">
        <f aca="false">AVERAGE(C35:E35)</f>
        <v>16.9705448063166</v>
      </c>
      <c r="G35" s="78" t="n">
        <f aca="false">STDEV(C35:E35)</f>
        <v>0.017630809538507</v>
      </c>
      <c r="H35" s="78" t="n">
        <f aca="false">F35-F$35</f>
        <v>0</v>
      </c>
      <c r="I35" s="81" t="n">
        <f aca="false">SQRT(G35^2 + G$35^2)</f>
        <v>0.0249337299649735</v>
      </c>
      <c r="J35" s="82" t="n">
        <f aca="false">H35-H51</f>
        <v>0</v>
      </c>
      <c r="K35" s="78" t="n">
        <f aca="false">2^-J35</f>
        <v>1</v>
      </c>
      <c r="L35" s="78" t="n">
        <f aca="false">2^-(J35+I35)</f>
        <v>0.982865745336203</v>
      </c>
      <c r="M35" s="78" t="n">
        <f aca="false">2^-(J35-I35)</f>
        <v>1.01743295536049</v>
      </c>
      <c r="O35" s="71"/>
      <c r="P35" s="71"/>
    </row>
    <row r="36" customFormat="false" ht="15" hidden="false" customHeight="false" outlineLevel="0" collapsed="false">
      <c r="A36" s="83" t="s">
        <v>55</v>
      </c>
      <c r="B36" s="66" t="s">
        <v>85</v>
      </c>
      <c r="C36" s="67" t="n">
        <v>24.533439453125</v>
      </c>
      <c r="D36" s="66" t="n">
        <v>24.3845089340209</v>
      </c>
      <c r="E36" s="68" t="n">
        <v>24.3570174628</v>
      </c>
      <c r="F36" s="67" t="n">
        <f aca="false">AVERAGE(C36:E36)</f>
        <v>24.4249886166486</v>
      </c>
      <c r="G36" s="66" t="n">
        <f aca="false">STDEV(C36:E36)</f>
        <v>0.0949217214171238</v>
      </c>
      <c r="H36" s="66" t="n">
        <f aca="false">F36-F$43</f>
        <v>6.74793857843675</v>
      </c>
      <c r="I36" s="69" t="n">
        <f aca="false">SQRT(G36^2 + G$43^2)</f>
        <v>0.100590445081157</v>
      </c>
      <c r="J36" s="70" t="n">
        <f aca="false">H36-H44</f>
        <v>-4.15752527138261</v>
      </c>
      <c r="K36" s="66" t="n">
        <f aca="false">2^-J36</f>
        <v>17.8459558577526</v>
      </c>
      <c r="L36" s="66" t="n">
        <f aca="false">2^-(J36+I36)</f>
        <v>16.644052352879</v>
      </c>
      <c r="M36" s="66" t="n">
        <f aca="false">2^-(J36-I36)</f>
        <v>19.1346514493368</v>
      </c>
      <c r="O36" s="71"/>
      <c r="P36" s="0"/>
    </row>
    <row r="37" customFormat="false" ht="15" hidden="false" customHeight="false" outlineLevel="0" collapsed="false">
      <c r="A37" s="109" t="s">
        <v>55</v>
      </c>
      <c r="B37" s="107" t="s">
        <v>86</v>
      </c>
      <c r="C37" s="110" t="n">
        <v>22.7394668121337</v>
      </c>
      <c r="D37" s="107" t="n">
        <v>22.6914647979736</v>
      </c>
      <c r="E37" s="111" t="n">
        <v>22.470820435</v>
      </c>
      <c r="F37" s="110" t="n">
        <f aca="false">AVERAGE(C37:E37)</f>
        <v>22.6339173483691</v>
      </c>
      <c r="G37" s="107" t="n">
        <f aca="false">STDEV(C37:E37)</f>
        <v>0.14327072521542</v>
      </c>
      <c r="H37" s="107" t="n">
        <f aca="false">F37-F$43</f>
        <v>4.95686731015721</v>
      </c>
      <c r="I37" s="112" t="n">
        <f aca="false">SQRT(G37^2 + G$43^2)</f>
        <v>0.147087746425689</v>
      </c>
      <c r="J37" s="113" t="n">
        <f aca="false">H37-H45</f>
        <v>-4.8823190662099</v>
      </c>
      <c r="K37" s="107" t="n">
        <f aca="false">2^-J37</f>
        <v>29.4933759875531</v>
      </c>
      <c r="L37" s="107" t="n">
        <f aca="false">2^-(J37+I37)</f>
        <v>26.6346297291591</v>
      </c>
      <c r="M37" s="107" t="n">
        <f aca="false">2^-(J37-I37)</f>
        <v>32.6589570040415</v>
      </c>
      <c r="O37" s="71"/>
      <c r="P37" s="0"/>
    </row>
    <row r="38" customFormat="false" ht="15" hidden="false" customHeight="false" outlineLevel="0" collapsed="false">
      <c r="A38" s="109" t="s">
        <v>55</v>
      </c>
      <c r="B38" s="107" t="s">
        <v>87</v>
      </c>
      <c r="C38" s="110" t="n">
        <v>21.8442534027099</v>
      </c>
      <c r="D38" s="107" t="n">
        <v>21.6992891845703</v>
      </c>
      <c r="E38" s="111" t="n">
        <v>21.79820847109</v>
      </c>
      <c r="F38" s="110" t="n">
        <f aca="false">AVERAGE(C38:E38)</f>
        <v>21.7805836861234</v>
      </c>
      <c r="G38" s="107" t="n">
        <f aca="false">STDEV(C38:E38)</f>
        <v>0.0740717957055548</v>
      </c>
      <c r="H38" s="107" t="n">
        <f aca="false">F38-F$43</f>
        <v>4.10353364791151</v>
      </c>
      <c r="I38" s="112" t="n">
        <f aca="false">SQRT(G38^2 + G$43^2)</f>
        <v>0.0812092073836504</v>
      </c>
      <c r="J38" s="113" t="n">
        <f aca="false">H38-H46</f>
        <v>-6.81005858595712</v>
      </c>
      <c r="K38" s="107" t="n">
        <f aca="false">2^-J38</f>
        <v>112.210088940761</v>
      </c>
      <c r="L38" s="107" t="n">
        <f aca="false">2^-(J38+I38)</f>
        <v>106.068273369825</v>
      </c>
      <c r="M38" s="107" t="n">
        <f aca="false">2^-(J38-I38)</f>
        <v>118.707542416501</v>
      </c>
      <c r="O38" s="71"/>
      <c r="P38" s="0"/>
    </row>
    <row r="39" customFormat="false" ht="15" hidden="false" customHeight="false" outlineLevel="0" collapsed="false">
      <c r="A39" s="109" t="s">
        <v>55</v>
      </c>
      <c r="B39" s="107" t="s">
        <v>88</v>
      </c>
      <c r="C39" s="110" t="n">
        <v>25.5226086425781</v>
      </c>
      <c r="D39" s="107" t="n">
        <v>25.7647469418998</v>
      </c>
      <c r="E39" s="111" t="n">
        <v>25.6523452315</v>
      </c>
      <c r="F39" s="110" t="n">
        <f aca="false">AVERAGE(C39:E39)</f>
        <v>25.6465669386593</v>
      </c>
      <c r="G39" s="107" t="n">
        <f aca="false">STDEV(C39:E39)</f>
        <v>0.121172523703669</v>
      </c>
      <c r="H39" s="107" t="n">
        <f aca="false">F39-F$43</f>
        <v>7.96951690044742</v>
      </c>
      <c r="I39" s="112" t="n">
        <f aca="false">SQRT(G39^2 + G$43^2)</f>
        <v>0.125662583713497</v>
      </c>
      <c r="J39" s="113" t="n">
        <f aca="false">H39-H47</f>
        <v>-3.89017102828958</v>
      </c>
      <c r="K39" s="107" t="n">
        <f aca="false">2^-J39</f>
        <v>14.8271666136998</v>
      </c>
      <c r="L39" s="107" t="n">
        <f aca="false">2^-(J39+I39)</f>
        <v>13.590328697001</v>
      </c>
      <c r="M39" s="107" t="n">
        <f aca="false">2^-(J39-I39)</f>
        <v>16.1765675203225</v>
      </c>
      <c r="O39" s="118"/>
      <c r="P39" s="0"/>
    </row>
    <row r="40" customFormat="false" ht="15" hidden="false" customHeight="false" outlineLevel="0" collapsed="false">
      <c r="A40" s="109" t="s">
        <v>55</v>
      </c>
      <c r="B40" s="107" t="s">
        <v>89</v>
      </c>
      <c r="C40" s="110" t="n">
        <v>25.2656226348876</v>
      </c>
      <c r="D40" s="107" t="n">
        <v>25.412093963623</v>
      </c>
      <c r="E40" s="111" t="n">
        <v>24.95221021295</v>
      </c>
      <c r="F40" s="110" t="n">
        <f aca="false">AVERAGE(C40:E40)</f>
        <v>25.2099756038202</v>
      </c>
      <c r="G40" s="107" t="n">
        <f aca="false">STDEV(C40:E40)</f>
        <v>0.23493767276286</v>
      </c>
      <c r="H40" s="107" t="n">
        <f aca="false">F40-F$43</f>
        <v>7.53292556560831</v>
      </c>
      <c r="I40" s="112" t="n">
        <f aca="false">SQRT(G40^2 + G$43^2)</f>
        <v>0.237284669812578</v>
      </c>
      <c r="J40" s="113" t="n">
        <f aca="false">H40-H48</f>
        <v>-3.44486551636585</v>
      </c>
      <c r="K40" s="107" t="n">
        <f aca="false">2^-J40</f>
        <v>10.8894977988908</v>
      </c>
      <c r="L40" s="107" t="n">
        <f aca="false">2^-(J40+I40)</f>
        <v>9.23800192333398</v>
      </c>
      <c r="M40" s="107" t="n">
        <f aca="false">2^-(J40-I40)</f>
        <v>12.8362348585929</v>
      </c>
      <c r="O40" s="71"/>
      <c r="P40" s="0"/>
    </row>
    <row r="41" customFormat="false" ht="15" hidden="false" customHeight="false" outlineLevel="0" collapsed="false">
      <c r="A41" s="109" t="s">
        <v>55</v>
      </c>
      <c r="B41" s="107" t="s">
        <v>90</v>
      </c>
      <c r="C41" s="110" t="n">
        <v>24.0876531982421</v>
      </c>
      <c r="D41" s="107" t="n">
        <v>24.1054445648193</v>
      </c>
      <c r="E41" s="111" t="n">
        <v>23.9462108382573</v>
      </c>
      <c r="F41" s="110" t="n">
        <f aca="false">AVERAGE(C41:E41)</f>
        <v>24.0464362004396</v>
      </c>
      <c r="G41" s="107" t="n">
        <f aca="false">STDEV(C41:E41)</f>
        <v>0.0872523673008132</v>
      </c>
      <c r="H41" s="107" t="n">
        <f aca="false">F41-F$43</f>
        <v>6.36938616222768</v>
      </c>
      <c r="I41" s="112" t="n">
        <f aca="false">SQRT(G41^2 + G$43^2)</f>
        <v>0.0933877938728146</v>
      </c>
      <c r="J41" s="113" t="n">
        <f aca="false">H41-H49</f>
        <v>-5.51926370715708</v>
      </c>
      <c r="K41" s="107" t="n">
        <f aca="false">2^-J41</f>
        <v>45.8631552743849</v>
      </c>
      <c r="L41" s="107" t="n">
        <f aca="false">2^-(J41+I41)</f>
        <v>42.9884120153965</v>
      </c>
      <c r="M41" s="107" t="n">
        <f aca="false">2^-(J41-I41)</f>
        <v>48.9301398471984</v>
      </c>
      <c r="O41" s="71"/>
      <c r="P41" s="0"/>
    </row>
    <row r="42" customFormat="false" ht="15" hidden="false" customHeight="false" outlineLevel="0" collapsed="false">
      <c r="A42" s="109" t="s">
        <v>55</v>
      </c>
      <c r="B42" s="107" t="s">
        <v>91</v>
      </c>
      <c r="C42" s="110" t="n">
        <v>24.8002542266845</v>
      </c>
      <c r="D42" s="107" t="n">
        <v>24.8553600958251</v>
      </c>
      <c r="E42" s="111" t="n">
        <v>24.8298389241</v>
      </c>
      <c r="F42" s="110" t="n">
        <f aca="false">AVERAGE(C42:E42)</f>
        <v>24.8284844155365</v>
      </c>
      <c r="G42" s="107" t="n">
        <f aca="false">STDEV(C42:E42)</f>
        <v>0.0275778937470145</v>
      </c>
      <c r="H42" s="107" t="n">
        <f aca="false">F42-F$43</f>
        <v>7.15143437732465</v>
      </c>
      <c r="I42" s="112" t="n">
        <f aca="false">SQRT(G42^2 + G$43^2)</f>
        <v>0.0432301361130971</v>
      </c>
      <c r="J42" s="113" t="n">
        <f aca="false">H42-H50</f>
        <v>-4.26499769522921</v>
      </c>
      <c r="K42" s="107" t="n">
        <f aca="false">2^-J42</f>
        <v>19.2261460777643</v>
      </c>
      <c r="L42" s="107" t="n">
        <f aca="false">2^-(J42+I42)</f>
        <v>18.658583482883</v>
      </c>
      <c r="M42" s="107" t="n">
        <f aca="false">2^-(J42-I42)</f>
        <v>19.8109729681589</v>
      </c>
      <c r="O42" s="71"/>
      <c r="P42" s="0"/>
    </row>
    <row r="43" customFormat="false" ht="15" hidden="false" customHeight="false" outlineLevel="0" collapsed="false">
      <c r="A43" s="84" t="s">
        <v>55</v>
      </c>
      <c r="B43" s="72" t="s">
        <v>39</v>
      </c>
      <c r="C43" s="73" t="n">
        <v>17.6438465118408</v>
      </c>
      <c r="D43" s="72" t="n">
        <v>17.710428237915</v>
      </c>
      <c r="E43" s="74" t="n">
        <v>17.6768753648798</v>
      </c>
      <c r="F43" s="73" t="n">
        <f aca="false">AVERAGE(C43:E43)</f>
        <v>17.6770500382119</v>
      </c>
      <c r="G43" s="72" t="n">
        <f aca="false">STDEV(C43:E43)</f>
        <v>0.0332912067194219</v>
      </c>
      <c r="H43" s="72" t="n">
        <f aca="false">F43-F$43</f>
        <v>0</v>
      </c>
      <c r="I43" s="75" t="n">
        <f aca="false">SQRT(G43^2 + G$43^2)</f>
        <v>0.0470808760503728</v>
      </c>
      <c r="J43" s="76" t="n">
        <f aca="false">H43-H51</f>
        <v>0</v>
      </c>
      <c r="K43" s="72" t="n">
        <f aca="false">2^-J43</f>
        <v>1</v>
      </c>
      <c r="L43" s="72" t="n">
        <f aca="false">2^-(J43+I43)</f>
        <v>0.96789276626618</v>
      </c>
      <c r="M43" s="72" t="n">
        <f aca="false">2^-(J43-I43)</f>
        <v>1.03317230467346</v>
      </c>
      <c r="O43" s="71"/>
    </row>
    <row r="44" customFormat="false" ht="15" hidden="false" customHeight="false" outlineLevel="0" collapsed="false">
      <c r="A44" s="107" t="s">
        <v>92</v>
      </c>
      <c r="B44" s="107" t="s">
        <v>85</v>
      </c>
      <c r="C44" s="110" t="n">
        <v>28.1926179962158</v>
      </c>
      <c r="D44" s="107" t="n">
        <v>28.1511268615723</v>
      </c>
      <c r="E44" s="111" t="n">
        <v>28.15901849104</v>
      </c>
      <c r="F44" s="110" t="n">
        <f aca="false">AVERAGE(C44:E44)</f>
        <v>28.1675877829427</v>
      </c>
      <c r="G44" s="107" t="n">
        <f aca="false">STDEV(C44:E44)</f>
        <v>0.0220330010730976</v>
      </c>
      <c r="H44" s="107" t="n">
        <f aca="false">F44-F$51</f>
        <v>10.9054638498194</v>
      </c>
      <c r="I44" s="112" t="n">
        <f aca="false">SQRT(G44^2 + G$51^2)</f>
        <v>0.106932231437969</v>
      </c>
      <c r="J44" s="113" t="n">
        <f aca="false">H44-H44</f>
        <v>0</v>
      </c>
      <c r="K44" s="107" t="n">
        <f aca="false">2^-J44</f>
        <v>1</v>
      </c>
      <c r="L44" s="107" t="n">
        <f aca="false">2^-(J44+I44)</f>
        <v>0.928560469098934</v>
      </c>
      <c r="M44" s="107" t="n">
        <f aca="false">2^-(J44-I44)</f>
        <v>1.07693578746723</v>
      </c>
      <c r="O44" s="71"/>
    </row>
    <row r="45" customFormat="false" ht="15" hidden="false" customHeight="false" outlineLevel="0" collapsed="false">
      <c r="A45" s="107" t="s">
        <v>92</v>
      </c>
      <c r="B45" s="107" t="s">
        <v>86</v>
      </c>
      <c r="C45" s="110" t="n">
        <v>27.3517593536376</v>
      </c>
      <c r="D45" s="107" t="n">
        <v>26.9409790039062</v>
      </c>
      <c r="E45" s="111" t="n">
        <v>27.0111925709275</v>
      </c>
      <c r="F45" s="110" t="n">
        <f aca="false">AVERAGE(C45:E45)</f>
        <v>27.1013103094904</v>
      </c>
      <c r="G45" s="107" t="n">
        <f aca="false">STDEV(C45:E45)</f>
        <v>0.219718067154542</v>
      </c>
      <c r="H45" s="107" t="n">
        <f aca="false">F45-F$51</f>
        <v>9.83918637636711</v>
      </c>
      <c r="I45" s="112" t="n">
        <f aca="false">SQRT(G45^2 + G$51^2)</f>
        <v>0.243362030765163</v>
      </c>
      <c r="J45" s="113" t="n">
        <f aca="false">H45-H45</f>
        <v>0</v>
      </c>
      <c r="K45" s="107" t="n">
        <f aca="false">2^-J45</f>
        <v>1</v>
      </c>
      <c r="L45" s="107" t="n">
        <f aca="false">2^-(J45+I45)</f>
        <v>0.844774369621384</v>
      </c>
      <c r="M45" s="107" t="n">
        <f aca="false">2^-(J45-I45)</f>
        <v>1.18374803493173</v>
      </c>
      <c r="O45" s="0"/>
    </row>
    <row r="46" customFormat="false" ht="15" hidden="false" customHeight="false" outlineLevel="0" collapsed="false">
      <c r="A46" s="107" t="s">
        <v>92</v>
      </c>
      <c r="B46" s="107" t="s">
        <v>87</v>
      </c>
      <c r="C46" s="110" t="n">
        <v>27.8690191986083</v>
      </c>
      <c r="D46" s="107" t="n">
        <v>28.2628533813476</v>
      </c>
      <c r="E46" s="111" t="n">
        <v>28.39527592102</v>
      </c>
      <c r="F46" s="110" t="n">
        <f aca="false">AVERAGE(C46:E46)</f>
        <v>28.175716166992</v>
      </c>
      <c r="G46" s="107" t="n">
        <f aca="false">STDEV(C46:E46)</f>
        <v>0.273735648144558</v>
      </c>
      <c r="H46" s="107" t="n">
        <f aca="false">F46-F$51</f>
        <v>10.9135922338686</v>
      </c>
      <c r="I46" s="112" t="n">
        <f aca="false">SQRT(G46^2 + G$51^2)</f>
        <v>0.293053329701503</v>
      </c>
      <c r="J46" s="113" t="n">
        <f aca="false">H46-H46</f>
        <v>0</v>
      </c>
      <c r="K46" s="107" t="n">
        <f aca="false">2^-J46</f>
        <v>1</v>
      </c>
      <c r="L46" s="107" t="n">
        <f aca="false">2^-(J46+I46)</f>
        <v>0.816172875491766</v>
      </c>
      <c r="M46" s="107" t="n">
        <f aca="false">2^-(J46-I46)</f>
        <v>1.2252306221246</v>
      </c>
      <c r="O46" s="0"/>
    </row>
    <row r="47" customFormat="false" ht="15" hidden="false" customHeight="false" outlineLevel="0" collapsed="false">
      <c r="A47" s="107" t="s">
        <v>92</v>
      </c>
      <c r="B47" s="107" t="s">
        <v>88</v>
      </c>
      <c r="C47" s="110" t="n">
        <v>28.9980777420043</v>
      </c>
      <c r="D47" s="107" t="n">
        <v>29.0676348693847</v>
      </c>
      <c r="E47" s="111" t="n">
        <v>29.299722974192</v>
      </c>
      <c r="F47" s="110" t="n">
        <f aca="false">AVERAGE(C47:E47)</f>
        <v>29.1218118618603</v>
      </c>
      <c r="G47" s="107" t="n">
        <f aca="false">STDEV(C47:E47)</f>
        <v>0.157951959185924</v>
      </c>
      <c r="H47" s="107" t="n">
        <f aca="false">F47-F$51</f>
        <v>11.859687928737</v>
      </c>
      <c r="I47" s="112" t="n">
        <f aca="false">SQRT(G47^2 + G$51^2)</f>
        <v>0.189467333318143</v>
      </c>
      <c r="J47" s="113" t="n">
        <f aca="false">H47-H47</f>
        <v>0</v>
      </c>
      <c r="K47" s="107" t="n">
        <f aca="false">2^-J47</f>
        <v>1</v>
      </c>
      <c r="L47" s="107" t="n">
        <f aca="false">2^-(J47+I47)</f>
        <v>0.876929438289444</v>
      </c>
      <c r="M47" s="107" t="n">
        <f aca="false">2^-(J47-I47)</f>
        <v>1.14034260493138</v>
      </c>
      <c r="O47" s="0"/>
    </row>
    <row r="48" customFormat="false" ht="15" hidden="false" customHeight="false" outlineLevel="0" collapsed="false">
      <c r="A48" s="107" t="s">
        <v>92</v>
      </c>
      <c r="B48" s="107" t="s">
        <v>89</v>
      </c>
      <c r="C48" s="110" t="n">
        <v>27.83069050354</v>
      </c>
      <c r="D48" s="107" t="n">
        <v>28.5982983581542</v>
      </c>
      <c r="E48" s="111" t="n">
        <v>28.2907561835983</v>
      </c>
      <c r="F48" s="110" t="n">
        <f aca="false">AVERAGE(C48:E48)</f>
        <v>28.2399150150975</v>
      </c>
      <c r="G48" s="107" t="n">
        <f aca="false">STDEV(C48:E48)</f>
        <v>0.386321204345876</v>
      </c>
      <c r="H48" s="107" t="n">
        <f aca="false">F48-F$51</f>
        <v>10.9777910819742</v>
      </c>
      <c r="I48" s="112" t="n">
        <f aca="false">SQRT(G48^2 + G$51^2)</f>
        <v>0.400241329589117</v>
      </c>
      <c r="J48" s="113" t="n">
        <f aca="false">H48-H48</f>
        <v>0</v>
      </c>
      <c r="K48" s="107" t="n">
        <f aca="false">2^-J48</f>
        <v>1</v>
      </c>
      <c r="L48" s="107" t="n">
        <f aca="false">2^-(J48+I48)</f>
        <v>0.757731521654975</v>
      </c>
      <c r="M48" s="107" t="n">
        <f aca="false">2^-(J48-I48)</f>
        <v>1.31972865245976</v>
      </c>
      <c r="O48" s="0"/>
    </row>
    <row r="49" customFormat="false" ht="15" hidden="false" customHeight="false" outlineLevel="0" collapsed="false">
      <c r="A49" s="107" t="s">
        <v>92</v>
      </c>
      <c r="B49" s="107" t="s">
        <v>90</v>
      </c>
      <c r="C49" s="110" t="n">
        <v>28.893469833374</v>
      </c>
      <c r="D49" s="107" t="n">
        <v>29.1081563720703</v>
      </c>
      <c r="E49" s="111" t="n">
        <v>29.45069520208</v>
      </c>
      <c r="F49" s="110" t="n">
        <f aca="false">AVERAGE(C49:E49)</f>
        <v>29.1507738025081</v>
      </c>
      <c r="G49" s="107" t="n">
        <f aca="false">STDEV(C49:E49)</f>
        <v>0.2810466365485</v>
      </c>
      <c r="H49" s="107" t="n">
        <f aca="false">F49-F$51</f>
        <v>11.8886498693848</v>
      </c>
      <c r="I49" s="112" t="n">
        <f aca="false">SQRT(G49^2 + G$51^2)</f>
        <v>0.299893749350068</v>
      </c>
      <c r="J49" s="113" t="n">
        <f aca="false">H49-H49</f>
        <v>0</v>
      </c>
      <c r="K49" s="107" t="n">
        <f aca="false">2^-J49</f>
        <v>1</v>
      </c>
      <c r="L49" s="107" t="n">
        <f aca="false">2^-(J49+I49)</f>
        <v>0.812312218786218</v>
      </c>
      <c r="M49" s="107" t="n">
        <f aca="false">2^-(J49-I49)</f>
        <v>1.23105374617439</v>
      </c>
      <c r="O49" s="0"/>
    </row>
    <row r="50" customFormat="false" ht="15" hidden="false" customHeight="false" outlineLevel="0" collapsed="false">
      <c r="A50" s="107" t="s">
        <v>92</v>
      </c>
      <c r="B50" s="107" t="s">
        <v>91</v>
      </c>
      <c r="C50" s="110" t="n">
        <v>28.5656661987305</v>
      </c>
      <c r="D50" s="107" t="n">
        <v>28.8689916442871</v>
      </c>
      <c r="E50" s="111" t="n">
        <v>28.601010174014</v>
      </c>
      <c r="F50" s="110" t="n">
        <f aca="false">AVERAGE(C50:E50)</f>
        <v>28.6785560056772</v>
      </c>
      <c r="G50" s="107" t="n">
        <f aca="false">STDEV(C50:E50)</f>
        <v>0.165866206584656</v>
      </c>
      <c r="H50" s="107" t="n">
        <f aca="false">F50-F$51</f>
        <v>11.4164320725539</v>
      </c>
      <c r="I50" s="112" t="n">
        <f aca="false">SQRT(G50^2 + G$51^2)</f>
        <v>0.196113863535448</v>
      </c>
      <c r="J50" s="113" t="n">
        <f aca="false">H50-H50</f>
        <v>0</v>
      </c>
      <c r="K50" s="107" t="n">
        <f aca="false">2^-J50</f>
        <v>1</v>
      </c>
      <c r="L50" s="107" t="n">
        <f aca="false">2^-(J50+I50)</f>
        <v>0.872898695593788</v>
      </c>
      <c r="M50" s="107" t="n">
        <f aca="false">2^-(J50-I50)</f>
        <v>1.14560831061817</v>
      </c>
      <c r="O50" s="0"/>
    </row>
    <row r="51" customFormat="false" ht="15" hidden="false" customHeight="false" outlineLevel="0" collapsed="false">
      <c r="A51" s="107" t="s">
        <v>92</v>
      </c>
      <c r="B51" s="116" t="s">
        <v>39</v>
      </c>
      <c r="C51" s="110" t="n">
        <v>17.2280572509765</v>
      </c>
      <c r="D51" s="116" t="n">
        <v>17.3795497283935</v>
      </c>
      <c r="E51" s="111" t="n">
        <v>17.17876482</v>
      </c>
      <c r="F51" s="110" t="n">
        <f aca="false">AVERAGE(C51:E51)</f>
        <v>17.2621239331233</v>
      </c>
      <c r="G51" s="116" t="n">
        <f aca="false">STDEV(C51:E51)</f>
        <v>0.10463770345347</v>
      </c>
      <c r="H51" s="107" t="n">
        <f aca="false">F51-F$51</f>
        <v>0</v>
      </c>
      <c r="I51" s="112" t="n">
        <f aca="false">SQRT(G51^2 + G$51^2)</f>
        <v>0.147980059359471</v>
      </c>
      <c r="J51" s="113" t="n">
        <f aca="false">H51-H51</f>
        <v>0</v>
      </c>
      <c r="K51" s="116" t="n">
        <f aca="false">2^-J51</f>
        <v>1</v>
      </c>
      <c r="L51" s="116" t="n">
        <f aca="false">2^-(J51+I51)</f>
        <v>0.902513201732075</v>
      </c>
      <c r="M51" s="116" t="n">
        <f aca="false">2^-(J51-I51)</f>
        <v>1.10801703297063</v>
      </c>
      <c r="O51" s="0"/>
    </row>
    <row r="59" customFormat="false" ht="17.35" hidden="false" customHeight="false" outlineLevel="0" collapsed="false"/>
    <row r="60" customFormat="false" ht="17.35" hidden="false" customHeight="false" outlineLevel="0" collapsed="false"/>
    <row r="61" customFormat="false" ht="17.35" hidden="false" customHeight="false" outlineLevel="0" collapsed="false"/>
    <row r="62" customFormat="false" ht="17.35" hidden="false" customHeight="false" outlineLevel="0" collapsed="false"/>
    <row r="63" customFormat="false" ht="17.35" hidden="false" customHeight="false" outlineLevel="0" collapsed="false"/>
    <row r="64" customFormat="false" ht="17.35" hidden="false" customHeight="false" outlineLevel="0" collapsed="false"/>
    <row r="65" customFormat="false" ht="17.35" hidden="false" customHeight="false" outlineLevel="0" collapsed="false"/>
    <row r="66" customFormat="false" ht="17.35" hidden="false" customHeight="false" outlineLevel="0" collapsed="false"/>
    <row r="67" customFormat="false" ht="17.35" hidden="false" customHeight="false" outlineLevel="0" collapsed="false"/>
    <row r="68" customFormat="false" ht="17.35" hidden="false" customHeight="false" outlineLevel="0" collapsed="false"/>
    <row r="69" customFormat="false" ht="17.35" hidden="false" customHeight="false" outlineLevel="0" collapsed="false"/>
    <row r="70" customFormat="false" ht="17.35" hidden="false" customHeight="false" outlineLevel="0" collapsed="false"/>
    <row r="71" customFormat="false" ht="17.35" hidden="false" customHeight="false" outlineLevel="0" collapsed="false"/>
    <row r="72" customFormat="false" ht="17.35" hidden="false" customHeight="false" outlineLevel="0" collapsed="false"/>
    <row r="73" customFormat="false" ht="17.35" hidden="false" customHeight="false" outlineLevel="0" collapsed="false"/>
    <row r="74" customFormat="false" ht="17.35" hidden="false" customHeight="false" outlineLevel="0" collapsed="false"/>
    <row r="75" customFormat="false" ht="17.35" hidden="false" customHeight="false" outlineLevel="0" collapsed="false"/>
    <row r="76" customFormat="false" ht="17.35" hidden="false" customHeight="false" outlineLevel="0" collapsed="false"/>
    <row r="77" customFormat="false" ht="17.35" hidden="false" customHeight="false" outlineLevel="0" collapsed="false"/>
    <row r="78" customFormat="false" ht="17.35" hidden="false" customHeight="false" outlineLevel="0" collapsed="false"/>
    <row r="79" customFormat="false" ht="17.35" hidden="false" customHeight="false" outlineLevel="0" collapsed="false"/>
    <row r="80" customFormat="false" ht="17.35" hidden="false" customHeight="false" outlineLevel="0" collapsed="false"/>
    <row r="81" customFormat="false" ht="17.35" hidden="false" customHeight="false" outlineLevel="0" collapsed="false"/>
    <row r="82" customFormat="false" ht="17.35" hidden="false" customHeight="false" outlineLevel="0" collapsed="false"/>
  </sheetData>
  <mergeCells count="1">
    <mergeCell ref="A1:M1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136</TotalTime>
  <Application>LibreOffice/5.1.6.2$Linux_X86_64 LibreOffice_project/10m0$Build-2</Application>
  <Company>Biozentrum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2018-06-20T11:00:09Z</dcterms:created>
  <dc:creator>Afzal Pasha Syed</dc:creator>
  <dc:description/>
  <dc:language>en-US</dc:language>
  <cp:lastModifiedBy/>
  <dcterms:modified xsi:type="dcterms:W3CDTF">2018-07-03T14:10:20Z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Biozentrum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