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" sheetId="7" r:id="rId1"/>
    <sheet name="Table S2" sheetId="8" r:id="rId2"/>
    <sheet name="Table S3" sheetId="9" r:id="rId3"/>
    <sheet name="Table S4" sheetId="10" r:id="rId4"/>
    <sheet name="Table S5" sheetId="11" r:id="rId5"/>
    <sheet name="Table S6" sheetId="1" r:id="rId6"/>
    <sheet name="Table S7" sheetId="2" r:id="rId7"/>
    <sheet name="Table S8" sheetId="3" r:id="rId8"/>
    <sheet name="Table S9" sheetId="4" r:id="rId9"/>
    <sheet name="Table S10" sheetId="5" r:id="rId10"/>
    <sheet name="Table S11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T7" i="12" l="1"/>
  <c r="BU7" i="12" s="1"/>
  <c r="BQ7" i="12"/>
  <c r="BN7" i="12"/>
  <c r="BK7" i="12"/>
  <c r="BH7" i="12"/>
  <c r="BE7" i="12"/>
  <c r="BB7" i="12"/>
  <c r="BC7" i="12" s="1"/>
  <c r="AY7" i="12"/>
  <c r="AV7" i="12"/>
  <c r="AS7" i="12"/>
  <c r="AP7" i="12"/>
  <c r="AM7" i="12"/>
  <c r="AJ7" i="12"/>
  <c r="AG7" i="12"/>
  <c r="AD7" i="12"/>
  <c r="AA7" i="12"/>
  <c r="X7" i="12"/>
  <c r="U7" i="12"/>
  <c r="R7" i="12"/>
  <c r="O7" i="12"/>
  <c r="L7" i="12"/>
  <c r="I7" i="12"/>
  <c r="F7" i="12"/>
  <c r="C7" i="12"/>
  <c r="BT6" i="12"/>
  <c r="BQ6" i="12"/>
  <c r="BN6" i="12"/>
  <c r="BK6" i="12"/>
  <c r="BH6" i="12"/>
  <c r="BE6" i="12"/>
  <c r="BB6" i="12"/>
  <c r="AY6" i="12"/>
  <c r="AV6" i="12"/>
  <c r="AS6" i="12"/>
  <c r="AP6" i="12"/>
  <c r="AM6" i="12"/>
  <c r="AJ6" i="12"/>
  <c r="AG6" i="12"/>
  <c r="AD6" i="12"/>
  <c r="AA6" i="12"/>
  <c r="X6" i="12"/>
  <c r="U6" i="12"/>
  <c r="R6" i="12"/>
  <c r="O6" i="12"/>
  <c r="L6" i="12"/>
  <c r="I6" i="12"/>
  <c r="F6" i="12"/>
  <c r="C6" i="12"/>
  <c r="BT5" i="12"/>
  <c r="BQ5" i="12"/>
  <c r="BN5" i="12"/>
  <c r="BK5" i="12"/>
  <c r="BH5" i="12"/>
  <c r="BE5" i="12"/>
  <c r="BB5" i="12"/>
  <c r="AY5" i="12"/>
  <c r="AV5" i="12"/>
  <c r="AS5" i="12"/>
  <c r="AP5" i="12"/>
  <c r="AM5" i="12"/>
  <c r="AJ5" i="12"/>
  <c r="AG5" i="12"/>
  <c r="AD5" i="12"/>
  <c r="AA5" i="12"/>
  <c r="X5" i="12"/>
  <c r="U5" i="12"/>
  <c r="R5" i="12"/>
  <c r="O5" i="12"/>
  <c r="L5" i="12"/>
  <c r="I5" i="12"/>
  <c r="F5" i="12"/>
  <c r="C5" i="12"/>
  <c r="BT4" i="12"/>
  <c r="BQ4" i="12"/>
  <c r="BN4" i="12"/>
  <c r="BK4" i="12"/>
  <c r="BH4" i="12"/>
  <c r="BE4" i="12"/>
  <c r="BB4" i="12"/>
  <c r="AY4" i="12"/>
  <c r="AV4" i="12"/>
  <c r="AS4" i="12"/>
  <c r="AP4" i="12"/>
  <c r="AM4" i="12"/>
  <c r="AJ4" i="12"/>
  <c r="AG4" i="12"/>
  <c r="AD4" i="12"/>
  <c r="AA4" i="12"/>
  <c r="X4" i="12"/>
  <c r="U4" i="12"/>
  <c r="R4" i="12"/>
  <c r="O4" i="12"/>
  <c r="L4" i="12"/>
  <c r="I4" i="12"/>
  <c r="F4" i="12"/>
  <c r="C4" i="12"/>
  <c r="BT3" i="12"/>
  <c r="BQ3" i="12"/>
  <c r="BN3" i="12"/>
  <c r="BK3" i="12"/>
  <c r="BH3" i="12"/>
  <c r="BE3" i="12"/>
  <c r="BB3" i="12"/>
  <c r="AY3" i="12"/>
  <c r="AV3" i="12"/>
  <c r="AS3" i="12"/>
  <c r="AP3" i="12"/>
  <c r="AM3" i="12"/>
  <c r="AJ3" i="12"/>
  <c r="AG3" i="12"/>
  <c r="AD3" i="12"/>
  <c r="AA3" i="12"/>
  <c r="X3" i="12"/>
  <c r="U3" i="12"/>
  <c r="R3" i="12"/>
  <c r="O3" i="12"/>
  <c r="L3" i="12"/>
  <c r="I3" i="12"/>
  <c r="F3" i="12"/>
  <c r="C3" i="12"/>
  <c r="BT2" i="12"/>
  <c r="BQ2" i="12"/>
  <c r="BR2" i="12" s="1"/>
  <c r="BN2" i="12"/>
  <c r="BO2" i="12" s="1"/>
  <c r="BK2" i="12"/>
  <c r="BL2" i="12" s="1"/>
  <c r="BH2" i="12"/>
  <c r="BI2" i="12" s="1"/>
  <c r="BE2" i="12"/>
  <c r="BF2" i="12" s="1"/>
  <c r="BB2" i="12"/>
  <c r="AY2" i="12"/>
  <c r="AZ2" i="12" s="1"/>
  <c r="AV2" i="12"/>
  <c r="AW2" i="12" s="1"/>
  <c r="AS2" i="12"/>
  <c r="AT2" i="12" s="1"/>
  <c r="AP2" i="12"/>
  <c r="AQ2" i="12" s="1"/>
  <c r="AM2" i="12"/>
  <c r="AN2" i="12" s="1"/>
  <c r="AJ2" i="12"/>
  <c r="AK2" i="12" s="1"/>
  <c r="AG2" i="12"/>
  <c r="AH2" i="12" s="1"/>
  <c r="AD2" i="12"/>
  <c r="AE2" i="12" s="1"/>
  <c r="AA2" i="12"/>
  <c r="AB2" i="12" s="1"/>
  <c r="X2" i="12"/>
  <c r="Y2" i="12" s="1"/>
  <c r="U2" i="12"/>
  <c r="V2" i="12" s="1"/>
  <c r="R2" i="12"/>
  <c r="S2" i="12" s="1"/>
  <c r="O2" i="12"/>
  <c r="P2" i="12" s="1"/>
  <c r="L2" i="12"/>
  <c r="M2" i="12" s="1"/>
  <c r="I2" i="12"/>
  <c r="J2" i="12" s="1"/>
  <c r="F2" i="12"/>
  <c r="G2" i="12" s="1"/>
  <c r="C2" i="12"/>
  <c r="D2" i="12" s="1"/>
  <c r="Y3" i="12" l="1"/>
  <c r="BU3" i="12"/>
  <c r="AW4" i="12"/>
  <c r="BU4" i="12"/>
  <c r="Y5" i="12"/>
  <c r="AW5" i="12"/>
  <c r="BU5" i="12"/>
  <c r="Y6" i="12"/>
  <c r="AW6" i="12"/>
  <c r="BU6" i="12"/>
  <c r="Y7" i="12"/>
  <c r="AW7" i="12"/>
  <c r="D3" i="12"/>
  <c r="AB3" i="12"/>
  <c r="AZ3" i="12"/>
  <c r="BV4" i="12"/>
  <c r="AB4" i="12"/>
  <c r="AZ4" i="12"/>
  <c r="D5" i="12"/>
  <c r="AB5" i="12"/>
  <c r="AZ5" i="12"/>
  <c r="D6" i="12"/>
  <c r="AB6" i="12"/>
  <c r="AZ6" i="12"/>
  <c r="D7" i="12"/>
  <c r="AB7" i="12"/>
  <c r="AZ7" i="12"/>
  <c r="Y4" i="12"/>
  <c r="AE3" i="12"/>
  <c r="BC4" i="12"/>
  <c r="BC5" i="12"/>
  <c r="G6" i="12"/>
  <c r="AE7" i="12"/>
  <c r="J3" i="12"/>
  <c r="AH3" i="12"/>
  <c r="BF3" i="12"/>
  <c r="J4" i="12"/>
  <c r="AH4" i="12"/>
  <c r="BF4" i="12"/>
  <c r="J5" i="12"/>
  <c r="AH5" i="12"/>
  <c r="BF5" i="12"/>
  <c r="J6" i="12"/>
  <c r="AH6" i="12"/>
  <c r="BF6" i="12"/>
  <c r="J7" i="12"/>
  <c r="AH7" i="12"/>
  <c r="BF7" i="12"/>
  <c r="G3" i="12"/>
  <c r="AE4" i="12"/>
  <c r="AE6" i="12"/>
  <c r="M3" i="12"/>
  <c r="AK3" i="12"/>
  <c r="BI3" i="12"/>
  <c r="M4" i="12"/>
  <c r="AK4" i="12"/>
  <c r="BI4" i="12"/>
  <c r="M5" i="12"/>
  <c r="AK5" i="12"/>
  <c r="BI5" i="12"/>
  <c r="M6" i="12"/>
  <c r="AK6" i="12"/>
  <c r="BI6" i="12"/>
  <c r="M7" i="12"/>
  <c r="AK7" i="12"/>
  <c r="BI7" i="12"/>
  <c r="BC3" i="12"/>
  <c r="G5" i="12"/>
  <c r="BC6" i="12"/>
  <c r="P3" i="12"/>
  <c r="BL3" i="12"/>
  <c r="P4" i="12"/>
  <c r="AN4" i="12"/>
  <c r="BL4" i="12"/>
  <c r="P5" i="12"/>
  <c r="AN5" i="12"/>
  <c r="BL5" i="12"/>
  <c r="P6" i="12"/>
  <c r="AN6" i="12"/>
  <c r="BL6" i="12"/>
  <c r="P7" i="12"/>
  <c r="AN7" i="12"/>
  <c r="BL7" i="12"/>
  <c r="BU2" i="12"/>
  <c r="BC2" i="12"/>
  <c r="G4" i="12"/>
  <c r="AE5" i="12"/>
  <c r="G7" i="12"/>
  <c r="AN3" i="12"/>
  <c r="S3" i="12"/>
  <c r="AQ3" i="12"/>
  <c r="BO3" i="12"/>
  <c r="S4" i="12"/>
  <c r="AQ4" i="12"/>
  <c r="BO4" i="12"/>
  <c r="S5" i="12"/>
  <c r="AQ5" i="12"/>
  <c r="BO5" i="12"/>
  <c r="S6" i="12"/>
  <c r="AQ6" i="12"/>
  <c r="BO6" i="12"/>
  <c r="S7" i="12"/>
  <c r="AQ7" i="12"/>
  <c r="BO7" i="12"/>
  <c r="AW3" i="12"/>
  <c r="V3" i="12"/>
  <c r="AT3" i="12"/>
  <c r="BR3" i="12"/>
  <c r="V4" i="12"/>
  <c r="AT4" i="12"/>
  <c r="BR4" i="12"/>
  <c r="V5" i="12"/>
  <c r="AT5" i="12"/>
  <c r="BR5" i="12"/>
  <c r="V6" i="12"/>
  <c r="AT6" i="12"/>
  <c r="BR6" i="12"/>
  <c r="V7" i="12"/>
  <c r="AT7" i="12"/>
  <c r="BR7" i="12"/>
  <c r="D4" i="12"/>
  <c r="BV5" i="12"/>
  <c r="BV2" i="12"/>
  <c r="BV6" i="12"/>
  <c r="BV7" i="12"/>
  <c r="BV3" i="12"/>
  <c r="BW3" i="12" l="1"/>
  <c r="BW2" i="12"/>
  <c r="BW5" i="12"/>
  <c r="BW4" i="12"/>
  <c r="BW6" i="12"/>
  <c r="BW7" i="12"/>
  <c r="BX8" i="12" l="1"/>
  <c r="AB8" i="12"/>
  <c r="M8" i="12"/>
  <c r="D8" i="12"/>
  <c r="BU8" i="12"/>
  <c r="BR8" i="12"/>
  <c r="BO8" i="12"/>
  <c r="AZ8" i="12"/>
  <c r="AK8" i="12"/>
  <c r="AQ8" i="12"/>
  <c r="Y8" i="12"/>
  <c r="BI8" i="12"/>
  <c r="V8" i="12"/>
  <c r="AN8" i="12"/>
  <c r="AE8" i="12"/>
  <c r="BC8" i="12"/>
  <c r="AT8" i="12"/>
  <c r="P8" i="12"/>
  <c r="J8" i="12"/>
  <c r="BF8" i="12"/>
  <c r="BL8" i="12"/>
  <c r="AW8" i="12"/>
  <c r="G8" i="12"/>
  <c r="S8" i="12"/>
  <c r="AH8" i="12"/>
</calcChain>
</file>

<file path=xl/sharedStrings.xml><?xml version="1.0" encoding="utf-8"?>
<sst xmlns="http://schemas.openxmlformats.org/spreadsheetml/2006/main" count="320" uniqueCount="125">
  <si>
    <t>hg4</t>
  </si>
  <si>
    <t>hg5</t>
  </si>
  <si>
    <t>hg6</t>
  </si>
  <si>
    <t>hg7</t>
  </si>
  <si>
    <t>hg8</t>
  </si>
  <si>
    <t>hg10</t>
  </si>
  <si>
    <t>hg11</t>
  </si>
  <si>
    <t>hg12</t>
  </si>
  <si>
    <t>hg13</t>
  </si>
  <si>
    <t>hg15</t>
  </si>
  <si>
    <t>hg16</t>
  </si>
  <si>
    <t>hg17</t>
  </si>
  <si>
    <t>hg18</t>
  </si>
  <si>
    <t>hg19</t>
  </si>
  <si>
    <t>hg38</t>
  </si>
  <si>
    <t>Largest contig</t>
  </si>
  <si>
    <t>Total length</t>
  </si>
  <si>
    <t>N50</t>
  </si>
  <si>
    <t>NG50</t>
  </si>
  <si>
    <t>N75</t>
  </si>
  <si>
    <t>NG75</t>
  </si>
  <si>
    <t># misassemblies</t>
  </si>
  <si>
    <t>Misassembled contigs length</t>
  </si>
  <si>
    <t># local misassemblies</t>
  </si>
  <si>
    <t># scaffold gap ext. mis.</t>
  </si>
  <si>
    <t># scaffold gap loc. mis.</t>
  </si>
  <si>
    <t># possible TEs</t>
  </si>
  <si>
    <t>Unaligned length</t>
  </si>
  <si>
    <t>Genome fraction (%)</t>
  </si>
  <si>
    <t>Duplication ratio</t>
  </si>
  <si>
    <t># N's per 100 kbp</t>
  </si>
  <si>
    <t># mismatches per 100 kbp</t>
  </si>
  <si>
    <t># indels per 100 kbp</t>
  </si>
  <si>
    <t>Largest alignment</t>
  </si>
  <si>
    <t>Total aligned length</t>
  </si>
  <si>
    <t>NA50</t>
  </si>
  <si>
    <t>NGA50</t>
  </si>
  <si>
    <t>NA75</t>
  </si>
  <si>
    <t>NGA75</t>
  </si>
  <si>
    <t>LA50</t>
  </si>
  <si>
    <t>LGA50</t>
  </si>
  <si>
    <t>LA75</t>
  </si>
  <si>
    <t>LGA75</t>
  </si>
  <si>
    <t>mm1</t>
  </si>
  <si>
    <t>mm2</t>
  </si>
  <si>
    <t>mm3</t>
  </si>
  <si>
    <t>mm4</t>
  </si>
  <si>
    <t>mm5</t>
  </si>
  <si>
    <t>mm6</t>
  </si>
  <si>
    <t>mm7</t>
  </si>
  <si>
    <t>mm8</t>
  </si>
  <si>
    <t>mm9</t>
  </si>
  <si>
    <t>mm10</t>
  </si>
  <si>
    <t>rn1</t>
  </si>
  <si>
    <t>rn2</t>
  </si>
  <si>
    <t>rn3</t>
  </si>
  <si>
    <t>rn4</t>
  </si>
  <si>
    <t>rn5</t>
  </si>
  <si>
    <t>rn6</t>
  </si>
  <si>
    <t>panTro1</t>
  </si>
  <si>
    <t>panTro2</t>
  </si>
  <si>
    <t>panTro3</t>
  </si>
  <si>
    <t>panTro4</t>
  </si>
  <si>
    <t>panTro5</t>
  </si>
  <si>
    <t>danRer1</t>
  </si>
  <si>
    <t>danRer2</t>
  </si>
  <si>
    <t>danRer3</t>
  </si>
  <si>
    <t>danRer4</t>
  </si>
  <si>
    <t>danRer5</t>
  </si>
  <si>
    <t>danRer6</t>
  </si>
  <si>
    <t>danRer7</t>
  </si>
  <si>
    <t>danRer10</t>
  </si>
  <si>
    <t>danRer11</t>
  </si>
  <si>
    <t>Chromosome</t>
  </si>
  <si>
    <t>α</t>
  </si>
  <si>
    <t>β</t>
  </si>
  <si>
    <t>k</t>
  </si>
  <si>
    <t>chr1 to chr 16</t>
  </si>
  <si>
    <t>chr17</t>
  </si>
  <si>
    <t>chr18 to chr22</t>
  </si>
  <si>
    <t>chrX</t>
  </si>
  <si>
    <t>chrY</t>
  </si>
  <si>
    <t>All chromosomes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</si>
  <si>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</si>
  <si>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</si>
  <si>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</si>
  <si>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</si>
  <si>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</si>
  <si>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</si>
  <si>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</si>
  <si>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</si>
  <si>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</si>
  <si>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</si>
  <si>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</si>
  <si>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</si>
  <si>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</si>
  <si>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</si>
  <si>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</si>
  <si>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</si>
  <si>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chr18</t>
  </si>
  <si>
    <t>chr19</t>
  </si>
  <si>
    <t>chr10 and chr11</t>
  </si>
  <si>
    <t>chr17 to chr20</t>
  </si>
  <si>
    <t>chr1 to chr3</t>
  </si>
  <si>
    <t>chr5 to chr25</t>
  </si>
  <si>
    <t>Pearson Correlation computed through this metric's ranking</t>
  </si>
  <si>
    <t>Celera</t>
  </si>
  <si>
    <t>Falcon</t>
  </si>
  <si>
    <t>L50</t>
  </si>
  <si>
    <t>LG50</t>
  </si>
  <si>
    <t>L75</t>
  </si>
  <si>
    <t># misassembled contigs</t>
  </si>
  <si>
    <t># unaligned mis. contigs</t>
  </si>
  <si>
    <t># unaligned contigs</t>
  </si>
  <si>
    <t>z-score</t>
  </si>
  <si>
    <t>Rank</t>
  </si>
  <si>
    <t>Sum</t>
  </si>
  <si>
    <t>dnAQET_ranking</t>
  </si>
  <si>
    <t>PearsonCorrelation</t>
  </si>
  <si>
    <t>FinalRank_Based_On_Summed_Z-score</t>
  </si>
  <si>
    <t>panTro6</t>
  </si>
  <si>
    <t>MECAT5X</t>
  </si>
  <si>
    <t>MECAT25X</t>
  </si>
  <si>
    <t>MECAT50X</t>
  </si>
  <si>
    <t>MECAT70X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</si>
</sst>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2" borderId="0" xfId="0" applyFill="1"/>
    <xf numFmtId="0" fontId="0" fillId="3" borderId="0" xfId="0" applyFill="1"/>
    <xf numFmtId="0" fontId="0" fillId="5" borderId="0" xfId="0" applyFill="1"/>
    <xf numFmtId="2" fontId="2" fillId="2" borderId="0" xfId="0" applyNumberFormat="1" applyFont="1" applyFill="1"/>
    <xf numFmtId="2" fontId="2" fillId="3" borderId="0" xfId="0" applyNumberFormat="1" applyFont="1" applyFill="1"/>
    <xf numFmtId="2" fontId="0" fillId="4" borderId="0" xfId="0" applyNumberFormat="1" applyFill="1"/>
    <xf numFmtId="2" fontId="2" fillId="6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57150</xdr:rowOff>
    </xdr:from>
    <xdr:to>
      <xdr:col>9</xdr:col>
      <xdr:colOff>95250</xdr:colOff>
      <xdr:row>10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DFDF7C4-28BD-45E7-85DD-C3D905A459A1}"/>
            </a:ext>
          </a:extLst>
        </xdr:cNvPr>
        <xdr:cNvSpPr txBox="1"/>
      </xdr:nvSpPr>
      <xdr:spPr>
        <a:xfrm>
          <a:off x="0" y="1390650"/>
          <a:ext cx="5581650" cy="657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S1. </a:t>
          </a:r>
          <a:r>
            <a:rPr lang="en-US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model coefficients for human chrosomomes</a:t>
          </a:r>
          <a:r>
            <a:rPr lang="en-US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The table displays the coefficients for the length, the relocation threshold and the intercept for the linear regression models obtained from the hg38 build of the human genome chromosomes 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66676</xdr:rowOff>
    </xdr:from>
    <xdr:to>
      <xdr:col>11</xdr:col>
      <xdr:colOff>9525</xdr:colOff>
      <xdr:row>6</xdr:row>
      <xdr:rowOff>104776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75386B-101A-442D-A939-4DA2D2971617}"/>
            </a:ext>
          </a:extLst>
        </xdr:cNvPr>
        <xdr:cNvSpPr txBox="1"/>
      </xdr:nvSpPr>
      <xdr:spPr>
        <a:xfrm>
          <a:off x="0" y="638176"/>
          <a:ext cx="67151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S2. </a:t>
          </a:r>
          <a:r>
            <a:rPr lang="en-US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model coefficients for chimpanzee chrosomomes</a:t>
          </a:r>
          <a:r>
            <a:rPr lang="en-US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The table displays the coefficients for the length, the relocation threshold and the intercept for the linear regression models obtained from the panTro6 build of the chimpanzee genome chromosomes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304799</xdr:colOff>
      <xdr:row>23</xdr:row>
      <xdr:rowOff>161925</xdr:rowOff>
    </xdr:from>
    <xdr:to>
      <xdr:col>11</xdr:col>
      <xdr:colOff>104774</xdr:colOff>
      <xdr:row>27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BB29F69-383C-4CCD-87BC-AC66AA04BED1}"/>
            </a:ext>
          </a:extLst>
        </xdr:cNvPr>
        <xdr:cNvSpPr txBox="1"/>
      </xdr:nvSpPr>
      <xdr:spPr>
        <a:xfrm>
          <a:off x="304799" y="4543425"/>
          <a:ext cx="6505575" cy="704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S3. The model coefficients for mouse chrosomomes</a:t>
          </a:r>
          <a:r>
            <a:rPr lang="en-US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The table displays the coefficients for the length, the relocation threshold and the intercept for the linear regression models obtained from the mm10 build of the mouse genome chromosomes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133350</xdr:rowOff>
    </xdr:from>
    <xdr:to>
      <xdr:col>10</xdr:col>
      <xdr:colOff>247650</xdr:colOff>
      <xdr:row>25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9518BE4-3DAB-495C-A6D1-D8C48A0E57F2}"/>
            </a:ext>
          </a:extLst>
        </xdr:cNvPr>
        <xdr:cNvSpPr txBox="1"/>
      </xdr:nvSpPr>
      <xdr:spPr>
        <a:xfrm>
          <a:off x="0" y="3752850"/>
          <a:ext cx="6343650" cy="1047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S4. </a:t>
          </a:r>
          <a:r>
            <a:rPr lang="en-US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model coefficients for rat chrosomomes</a:t>
          </a:r>
          <a:r>
            <a:rPr lang="en-US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The table displays the coefficients for the length, the relocation threshold and the intercept for the linear regression models obtained from the rn6 build of the rat genome chromosomes</a:t>
          </a:r>
        </a:p>
        <a:p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</xdr:row>
      <xdr:rowOff>38100</xdr:rowOff>
    </xdr:from>
    <xdr:to>
      <xdr:col>10</xdr:col>
      <xdr:colOff>333375</xdr:colOff>
      <xdr:row>10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A24EA2A-78BC-4859-B335-3A0B1AFE9F5E}"/>
            </a:ext>
          </a:extLst>
        </xdr:cNvPr>
        <xdr:cNvSpPr txBox="1"/>
      </xdr:nvSpPr>
      <xdr:spPr>
        <a:xfrm>
          <a:off x="28575" y="1181100"/>
          <a:ext cx="6400800" cy="733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S5. </a:t>
          </a:r>
          <a:r>
            <a:rPr lang="en-US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model coefficients for zebrafish chrosomomes</a:t>
          </a:r>
          <a:r>
            <a:rPr lang="en-US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The table displays the coefficients for the length, the relocation threshold and the intercept for the linear regression models obtained from the danRer11 build of the zebrafish genome chromosomes</a:t>
          </a:r>
        </a:p>
        <a:p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600074</xdr:colOff>
      <xdr:row>25</xdr:row>
      <xdr:rowOff>0</xdr:rowOff>
    </xdr:from>
    <xdr:to>
      <xdr:col>9</xdr:col>
      <xdr:colOff>552449</xdr:colOff>
      <xdr:row>26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89D5BBD-C5B3-4071-A66D-D5FA2CBCA449}"/>
            </a:ext>
          </a:extLst>
        </xdr:cNvPr>
        <xdr:cNvSpPr txBox="1"/>
      </xdr:nvSpPr>
      <xdr:spPr>
        <a:xfrm>
          <a:off x="600074" y="4762500"/>
          <a:ext cx="543877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S6. </a:t>
          </a:r>
          <a:r>
            <a:rPr lang="en-US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Computed QUAST-LG metrics for human reference genome builds</a:t>
          </a:r>
          <a:endParaRPr 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28</xdr:row>
      <xdr:rowOff>123825</xdr:rowOff>
    </xdr:from>
    <xdr:to>
      <xdr:col>10</xdr:col>
      <xdr:colOff>95250</xdr:colOff>
      <xdr:row>30</xdr:row>
      <xdr:rowOff>66675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2DA1F08-F126-4898-AA2F-957A5E6C355E}"/>
            </a:ext>
          </a:extLst>
        </xdr:cNvPr>
        <xdr:cNvSpPr txBox="1"/>
      </xdr:nvSpPr>
      <xdr:spPr>
        <a:xfrm>
          <a:off x="752475" y="5457825"/>
          <a:ext cx="543877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S7. </a:t>
          </a:r>
          <a:r>
            <a:rPr lang="en-US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Computed QUAST-LG metrics for mouse reference genome builds</a:t>
          </a:r>
          <a:endParaRPr 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29</xdr:row>
      <xdr:rowOff>161925</xdr:rowOff>
    </xdr:from>
    <xdr:to>
      <xdr:col>9</xdr:col>
      <xdr:colOff>485775</xdr:colOff>
      <xdr:row>31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59AB88B-9DB3-4423-B4AA-E26220ECC680}"/>
            </a:ext>
          </a:extLst>
        </xdr:cNvPr>
        <xdr:cNvSpPr txBox="1"/>
      </xdr:nvSpPr>
      <xdr:spPr>
        <a:xfrm>
          <a:off x="533400" y="5686425"/>
          <a:ext cx="543877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S8. </a:t>
          </a:r>
          <a:r>
            <a:rPr lang="en-US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Computed QUAST-LG metrics for rat reference genome builds</a:t>
          </a:r>
          <a:endParaRPr 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85725</xdr:rowOff>
    </xdr:from>
    <xdr:to>
      <xdr:col>8</xdr:col>
      <xdr:colOff>561975</xdr:colOff>
      <xdr:row>27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2EF3D80-0491-4696-B7E2-B66CD33B37F8}"/>
            </a:ext>
          </a:extLst>
        </xdr:cNvPr>
        <xdr:cNvSpPr txBox="1"/>
      </xdr:nvSpPr>
      <xdr:spPr>
        <a:xfrm>
          <a:off x="0" y="4848225"/>
          <a:ext cx="543877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S9. </a:t>
          </a:r>
          <a:r>
            <a:rPr lang="en-US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Computed QUAST-LG metrics for chimpanzee reference genome builds</a:t>
          </a:r>
          <a:endParaRPr 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25</xdr:row>
      <xdr:rowOff>180975</xdr:rowOff>
    </xdr:from>
    <xdr:to>
      <xdr:col>11</xdr:col>
      <xdr:colOff>247650</xdr:colOff>
      <xdr:row>27</xdr:row>
      <xdr:rowOff>123825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B0B11D7-87E9-4EC8-B173-7FF198523D71}"/>
            </a:ext>
          </a:extLst>
        </xdr:cNvPr>
        <xdr:cNvSpPr txBox="1"/>
      </xdr:nvSpPr>
      <xdr:spPr>
        <a:xfrm>
          <a:off x="942975" y="4943475"/>
          <a:ext cx="6010275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S10. </a:t>
          </a:r>
          <a:r>
            <a:rPr lang="en-US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Computed QUAST-LG metrics for zebrafish reference genome builds</a:t>
          </a:r>
          <a:endParaRPr 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13</xdr:row>
      <xdr:rowOff>0</xdr:rowOff>
    </xdr:from>
    <xdr:to>
      <xdr:col>12</xdr:col>
      <xdr:colOff>123825</xdr:colOff>
      <xdr:row>18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3C34470-A455-424D-A93B-41EB3D85820C}"/>
            </a:ext>
          </a:extLst>
        </xdr:cNvPr>
        <xdr:cNvSpPr txBox="1"/>
      </xdr:nvSpPr>
      <xdr:spPr>
        <a:xfrm>
          <a:off x="1514475" y="2533650"/>
          <a:ext cx="666750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S11. </a:t>
          </a:r>
          <a:r>
            <a:rPr lang="en-US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Computed QUAST-LG metrics, z-scores of the metrics</a:t>
          </a:r>
          <a:r>
            <a:rPr lang="en-US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the rankings based on the z-scores and finally the Pearson Correlation coefficients of these rankings when compared to the summed z-score </a:t>
          </a:r>
          <a:r>
            <a:rPr lang="en-US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based ranking (i.e., the ground truth) for NA24835 assemblies</a:t>
          </a:r>
          <a:r>
            <a:rPr lang="en-US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RowHeight="15" x14ac:dyDescent="0.25"/>
  <sheetData>
    <row r="1" spans="1:4" x14ac:dyDescent="0.25">
      <c r="A1" s="1" t="s">
        <v>73</v>
      </c>
      <c r="B1" s="1" t="s">
        <v>74</v>
      </c>
      <c r="C1" s="1" t="s">
        <v>75</v>
      </c>
      <c r="D1" s="1" t="s">
        <v>76</v>
      </c>
    </row>
    <row r="2" spans="1:4" x14ac:dyDescent="0.25">
      <c r="A2" t="s">
        <v>77</v>
      </c>
      <c r="B2">
        <v>0</v>
      </c>
      <c r="C2">
        <v>0</v>
      </c>
      <c r="D2">
        <v>0</v>
      </c>
    </row>
    <row r="3" spans="1:4" x14ac:dyDescent="0.25">
      <c r="A3" t="s">
        <v>78</v>
      </c>
      <c r="B3" s="2">
        <v>8.2800000000000004E-10</v>
      </c>
      <c r="C3" s="2">
        <v>-7.5000000000000002E-6</v>
      </c>
      <c r="D3">
        <v>3.5993999999999998E-2</v>
      </c>
    </row>
    <row r="4" spans="1:4" x14ac:dyDescent="0.25">
      <c r="A4" t="s">
        <v>79</v>
      </c>
      <c r="B4">
        <v>0</v>
      </c>
      <c r="C4">
        <v>0</v>
      </c>
      <c r="D4">
        <v>0</v>
      </c>
    </row>
    <row r="5" spans="1:4" x14ac:dyDescent="0.25">
      <c r="A5" t="s">
        <v>80</v>
      </c>
      <c r="B5" s="2">
        <v>3.1800000000000002E-9</v>
      </c>
      <c r="C5" s="2">
        <v>-1.9999999999999999E-20</v>
      </c>
      <c r="D5">
        <v>6.6399999999999999E-4</v>
      </c>
    </row>
    <row r="6" spans="1:4" x14ac:dyDescent="0.25">
      <c r="A6" t="s">
        <v>81</v>
      </c>
      <c r="B6">
        <v>0</v>
      </c>
      <c r="C6">
        <v>0</v>
      </c>
      <c r="D6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73</v>
      </c>
      <c r="B1" s="1" t="s">
        <v>74</v>
      </c>
      <c r="C1" s="1" t="s">
        <v>75</v>
      </c>
      <c r="D1" s="1" t="s">
        <v>76</v>
      </c>
    </row>
    <row r="2" spans="1:4" x14ac:dyDescent="0.25">
      <c r="A2" t="s">
        <v>82</v>
      </c>
      <c r="B2">
        <v>0</v>
      </c>
      <c r="C2">
        <v>0</v>
      </c>
      <c r="D2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73</v>
      </c>
      <c r="B1" s="1" t="s">
        <v>74</v>
      </c>
      <c r="C1" s="1" t="s">
        <v>75</v>
      </c>
      <c r="D1" s="1" t="s">
        <v>76</v>
      </c>
    </row>
    <row r="2" spans="1:4" x14ac:dyDescent="0.25">
      <c r="A2" t="s">
        <v>83</v>
      </c>
      <c r="B2" s="2">
        <v>3.22E-9</v>
      </c>
      <c r="C2" s="2">
        <v>-7.6000000000000004E-5</v>
      </c>
      <c r="D2">
        <v>0.38059900000000002</v>
      </c>
    </row>
    <row r="3" spans="1:4" x14ac:dyDescent="0.25">
      <c r="A3" t="s">
        <v>84</v>
      </c>
      <c r="B3" s="2">
        <v>1.2900000000000001E-9</v>
      </c>
      <c r="C3" s="2">
        <v>-2.4000000000000001E-5</v>
      </c>
      <c r="D3">
        <v>0.120097</v>
      </c>
    </row>
    <row r="4" spans="1:4" x14ac:dyDescent="0.25">
      <c r="A4" t="s">
        <v>85</v>
      </c>
      <c r="B4" s="2">
        <v>3.65E-9</v>
      </c>
      <c r="C4" s="2">
        <v>-5.7000000000000003E-5</v>
      </c>
      <c r="D4">
        <v>0.28981299999999999</v>
      </c>
    </row>
    <row r="5" spans="1:4" x14ac:dyDescent="0.25">
      <c r="A5" t="s">
        <v>86</v>
      </c>
      <c r="B5" s="2">
        <v>1.74E-9</v>
      </c>
      <c r="C5" s="2">
        <v>-4.8000000000000001E-5</v>
      </c>
      <c r="D5">
        <v>0.24895700000000001</v>
      </c>
    </row>
    <row r="6" spans="1:4" x14ac:dyDescent="0.25">
      <c r="A6" t="s">
        <v>87</v>
      </c>
      <c r="B6" s="2">
        <v>3.7499999999999997E-9</v>
      </c>
      <c r="C6" s="2">
        <v>-7.2999999999999999E-5</v>
      </c>
      <c r="D6">
        <v>0.36484899999999998</v>
      </c>
    </row>
    <row r="7" spans="1:4" x14ac:dyDescent="0.25">
      <c r="A7" t="s">
        <v>88</v>
      </c>
      <c r="B7" s="2">
        <v>2.4699999999999999E-9</v>
      </c>
      <c r="C7" s="2">
        <v>-5.0000000000000002E-5</v>
      </c>
      <c r="D7">
        <v>0.240536</v>
      </c>
    </row>
    <row r="8" spans="1:4" x14ac:dyDescent="0.25">
      <c r="A8" t="s">
        <v>89</v>
      </c>
      <c r="B8" s="2">
        <v>2.09E-9</v>
      </c>
      <c r="C8" s="2">
        <v>-3.1000000000000001E-5</v>
      </c>
      <c r="D8">
        <v>0.148592</v>
      </c>
    </row>
    <row r="9" spans="1:4" x14ac:dyDescent="0.25">
      <c r="A9" t="s">
        <v>90</v>
      </c>
      <c r="B9" s="2">
        <v>3.4900000000000001E-9</v>
      </c>
      <c r="C9" s="2">
        <v>-5.1999999999999997E-5</v>
      </c>
      <c r="D9">
        <v>0.26031700000000002</v>
      </c>
    </row>
    <row r="10" spans="1:4" x14ac:dyDescent="0.25">
      <c r="A10" t="s">
        <v>91</v>
      </c>
      <c r="B10" s="2">
        <v>1.79E-9</v>
      </c>
      <c r="C10" s="2">
        <v>-2.9E-5</v>
      </c>
      <c r="D10">
        <v>0.145283</v>
      </c>
    </row>
    <row r="11" spans="1:4" x14ac:dyDescent="0.25">
      <c r="A11" t="s">
        <v>92</v>
      </c>
      <c r="B11" s="2">
        <v>4.0000000000000002E-9</v>
      </c>
      <c r="C11" s="2">
        <v>-7.2999999999999999E-5</v>
      </c>
      <c r="D11">
        <v>0.37356899999999998</v>
      </c>
    </row>
    <row r="12" spans="1:4" x14ac:dyDescent="0.25">
      <c r="A12" t="s">
        <v>93</v>
      </c>
      <c r="B12" s="2">
        <v>2.8200000000000002E-9</v>
      </c>
      <c r="C12" s="2">
        <v>-4.8999999999999998E-5</v>
      </c>
      <c r="D12">
        <v>0.24107899999999999</v>
      </c>
    </row>
    <row r="13" spans="1:4" x14ac:dyDescent="0.25">
      <c r="A13" t="s">
        <v>94</v>
      </c>
      <c r="B13" s="2">
        <v>3.1899999999999999E-9</v>
      </c>
      <c r="C13" s="2">
        <v>-4.8000000000000001E-5</v>
      </c>
      <c r="D13">
        <v>0.24871699999999999</v>
      </c>
    </row>
    <row r="14" spans="1:4" x14ac:dyDescent="0.25">
      <c r="A14" t="s">
        <v>95</v>
      </c>
      <c r="B14" s="2">
        <v>1.8899999999999999E-10</v>
      </c>
      <c r="C14" s="2">
        <v>-2.9000000000000002E-6</v>
      </c>
      <c r="D14">
        <v>1.4222E-2</v>
      </c>
    </row>
    <row r="15" spans="1:4" x14ac:dyDescent="0.25">
      <c r="A15" t="s">
        <v>96</v>
      </c>
      <c r="B15" s="2">
        <v>5.1599999999999998E-10</v>
      </c>
      <c r="C15" s="2">
        <v>-6.9999999999999999E-6</v>
      </c>
      <c r="D15">
        <v>3.4777000000000002E-2</v>
      </c>
    </row>
    <row r="16" spans="1:4" x14ac:dyDescent="0.25">
      <c r="A16" t="s">
        <v>97</v>
      </c>
      <c r="B16" s="2">
        <v>3.4400000000000001E-9</v>
      </c>
      <c r="C16" s="2">
        <v>-5.3999999999999998E-5</v>
      </c>
      <c r="D16">
        <v>0.27257399999999998</v>
      </c>
    </row>
    <row r="17" spans="1:4" x14ac:dyDescent="0.25">
      <c r="A17" t="s">
        <v>98</v>
      </c>
      <c r="B17" s="2">
        <v>3.1599999999999998E-9</v>
      </c>
      <c r="C17" s="2">
        <v>-4.5000000000000003E-5</v>
      </c>
      <c r="D17">
        <v>0.236455</v>
      </c>
    </row>
    <row r="18" spans="1:4" x14ac:dyDescent="0.25">
      <c r="A18" t="s">
        <v>78</v>
      </c>
      <c r="B18" s="2">
        <v>4.2400000000000002E-9</v>
      </c>
      <c r="C18" s="2">
        <v>-4.6E-5</v>
      </c>
      <c r="D18">
        <v>0.22892799999999999</v>
      </c>
    </row>
    <row r="19" spans="1:4" x14ac:dyDescent="0.25">
      <c r="A19" t="s">
        <v>99</v>
      </c>
      <c r="B19" s="2">
        <v>7.1200000000000002E-9</v>
      </c>
      <c r="C19" s="2">
        <v>-7.4999999999999993E-5</v>
      </c>
      <c r="D19">
        <v>0.43727199999999999</v>
      </c>
    </row>
    <row r="20" spans="1:4" x14ac:dyDescent="0.25">
      <c r="A20" t="s">
        <v>100</v>
      </c>
      <c r="B20" s="2">
        <v>1.4100000000000001E-9</v>
      </c>
      <c r="C20" s="2">
        <v>-1.5E-5</v>
      </c>
      <c r="D20">
        <v>8.3238000000000006E-2</v>
      </c>
    </row>
    <row r="21" spans="1:4" x14ac:dyDescent="0.25">
      <c r="A21" t="s">
        <v>80</v>
      </c>
      <c r="B21" s="2">
        <v>6.5499999999999999E-9</v>
      </c>
      <c r="C21">
        <v>-1.8000000000000001E-4</v>
      </c>
      <c r="D21">
        <v>0.92364500000000005</v>
      </c>
    </row>
    <row r="22" spans="1:4" x14ac:dyDescent="0.25">
      <c r="A22" t="s">
        <v>81</v>
      </c>
      <c r="B22">
        <v>0</v>
      </c>
      <c r="C22">
        <v>0</v>
      </c>
      <c r="D22"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4" sqref="A24"/>
    </sheetView>
  </sheetViews>
  <sheetFormatPr defaultRowHeight="15" x14ac:dyDescent="0.25"/>
  <sheetData>
    <row r="1" spans="1:4" x14ac:dyDescent="0.25">
      <c r="A1" s="1" t="s">
        <v>73</v>
      </c>
      <c r="B1" s="1" t="s">
        <v>74</v>
      </c>
      <c r="C1" s="1" t="s">
        <v>75</v>
      </c>
      <c r="D1" s="1" t="s">
        <v>76</v>
      </c>
    </row>
    <row r="2" spans="1:4" x14ac:dyDescent="0.25">
      <c r="A2" t="s">
        <v>83</v>
      </c>
      <c r="B2" s="2">
        <v>7.6799999999999999E-8</v>
      </c>
      <c r="C2">
        <v>-1.1E-4</v>
      </c>
      <c r="D2">
        <v>0.76411799999999996</v>
      </c>
    </row>
    <row r="3" spans="1:4" x14ac:dyDescent="0.25">
      <c r="A3" t="s">
        <v>84</v>
      </c>
      <c r="B3" s="2">
        <v>7.4099999999999995E-8</v>
      </c>
      <c r="C3" s="2">
        <v>-5.5000000000000002E-5</v>
      </c>
      <c r="D3">
        <v>0.87509499999999996</v>
      </c>
    </row>
    <row r="4" spans="1:4" x14ac:dyDescent="0.25">
      <c r="A4" t="s">
        <v>85</v>
      </c>
      <c r="B4" s="2">
        <v>3.3799999999999999E-9</v>
      </c>
      <c r="C4" s="2">
        <v>-2.4000000000000001E-5</v>
      </c>
      <c r="D4">
        <v>9.1627E-2</v>
      </c>
    </row>
    <row r="5" spans="1:4" x14ac:dyDescent="0.25">
      <c r="A5" t="s">
        <v>86</v>
      </c>
      <c r="B5" s="2">
        <v>1.37E-8</v>
      </c>
      <c r="C5" s="2">
        <v>-1.5E-5</v>
      </c>
      <c r="D5">
        <v>1.7329000000000001E-2</v>
      </c>
    </row>
    <row r="6" spans="1:4" x14ac:dyDescent="0.25">
      <c r="A6" t="s">
        <v>87</v>
      </c>
      <c r="B6" s="2">
        <v>2.2399999999999999E-8</v>
      </c>
      <c r="C6" s="2">
        <v>-1.2000000000000001E-19</v>
      </c>
      <c r="D6">
        <v>-0.29498000000000002</v>
      </c>
    </row>
    <row r="7" spans="1:4" x14ac:dyDescent="0.25">
      <c r="A7" t="s">
        <v>88</v>
      </c>
      <c r="B7" s="2">
        <v>1.4300000000000001E-8</v>
      </c>
      <c r="C7" s="2">
        <v>-2.0000000000000002E-5</v>
      </c>
      <c r="D7">
        <v>5.8039E-2</v>
      </c>
    </row>
    <row r="8" spans="1:4" x14ac:dyDescent="0.25">
      <c r="A8" t="s">
        <v>89</v>
      </c>
      <c r="B8" s="2">
        <v>6.0500000000000006E-8</v>
      </c>
      <c r="C8" s="2">
        <v>-1.7E-5</v>
      </c>
      <c r="D8">
        <v>-8.9829999999999993E-2</v>
      </c>
    </row>
    <row r="9" spans="1:4" x14ac:dyDescent="0.25">
      <c r="A9" t="s">
        <v>90</v>
      </c>
      <c r="B9">
        <v>0</v>
      </c>
      <c r="C9">
        <v>0</v>
      </c>
      <c r="D9">
        <v>0</v>
      </c>
    </row>
    <row r="10" spans="1:4" x14ac:dyDescent="0.25">
      <c r="A10" t="s">
        <v>91</v>
      </c>
      <c r="B10" s="2">
        <v>2.36E-8</v>
      </c>
      <c r="C10" s="2">
        <v>-4.7999999999999998E-6</v>
      </c>
      <c r="D10">
        <v>5.2803000000000003E-2</v>
      </c>
    </row>
    <row r="11" spans="1:4" x14ac:dyDescent="0.25">
      <c r="A11" t="s">
        <v>101</v>
      </c>
      <c r="B11">
        <v>0</v>
      </c>
      <c r="C11">
        <v>0</v>
      </c>
      <c r="D11">
        <v>0</v>
      </c>
    </row>
    <row r="12" spans="1:4" x14ac:dyDescent="0.25">
      <c r="A12" t="s">
        <v>94</v>
      </c>
      <c r="B12" s="2">
        <v>1.03E-7</v>
      </c>
      <c r="C12" s="2">
        <v>2.2999999999999998E-19</v>
      </c>
      <c r="D12">
        <v>-9.6879999999999994E-2</v>
      </c>
    </row>
    <row r="13" spans="1:4" x14ac:dyDescent="0.25">
      <c r="A13" t="s">
        <v>95</v>
      </c>
      <c r="B13" s="2">
        <v>1.18E-8</v>
      </c>
      <c r="C13" s="2">
        <v>-1.9999999999999999E-20</v>
      </c>
      <c r="D13">
        <v>-4.1200000000000001E-2</v>
      </c>
    </row>
    <row r="14" spans="1:4" x14ac:dyDescent="0.25">
      <c r="A14" t="s">
        <v>96</v>
      </c>
      <c r="B14" s="2">
        <v>6.4099999999999998E-8</v>
      </c>
      <c r="C14" s="2">
        <v>-2.0999999999999999E-19</v>
      </c>
      <c r="D14">
        <v>0.64850600000000003</v>
      </c>
    </row>
    <row r="15" spans="1:4" x14ac:dyDescent="0.25">
      <c r="A15" t="s">
        <v>97</v>
      </c>
      <c r="B15" s="2">
        <v>2.3899999999999999E-8</v>
      </c>
      <c r="C15" s="2">
        <v>-1.2E-5</v>
      </c>
      <c r="D15">
        <v>-1.137E-2</v>
      </c>
    </row>
    <row r="16" spans="1:4" x14ac:dyDescent="0.25">
      <c r="A16" t="s">
        <v>98</v>
      </c>
      <c r="B16" s="2">
        <v>1.05E-7</v>
      </c>
      <c r="C16" s="2">
        <v>-1.7E-5</v>
      </c>
      <c r="D16">
        <v>-0.18209</v>
      </c>
    </row>
    <row r="17" spans="1:4" x14ac:dyDescent="0.25">
      <c r="A17" t="s">
        <v>102</v>
      </c>
      <c r="B17">
        <v>0</v>
      </c>
      <c r="C17">
        <v>0</v>
      </c>
      <c r="D17">
        <v>0</v>
      </c>
    </row>
    <row r="18" spans="1:4" x14ac:dyDescent="0.25">
      <c r="A18" t="s">
        <v>80</v>
      </c>
      <c r="B18" s="2">
        <v>2.2399999999999999E-8</v>
      </c>
      <c r="C18" s="2">
        <v>1.0999999999999999E-19</v>
      </c>
      <c r="D18">
        <v>-0.19758000000000001</v>
      </c>
    </row>
    <row r="19" spans="1:4" x14ac:dyDescent="0.25">
      <c r="A19" t="s">
        <v>81</v>
      </c>
      <c r="B19">
        <v>0</v>
      </c>
      <c r="C19">
        <v>0</v>
      </c>
      <c r="D19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O14" sqref="O14"/>
    </sheetView>
  </sheetViews>
  <sheetFormatPr defaultRowHeight="15" x14ac:dyDescent="0.25"/>
  <sheetData>
    <row r="1" spans="1:4" x14ac:dyDescent="0.25">
      <c r="A1" s="1" t="s">
        <v>73</v>
      </c>
      <c r="B1" s="1" t="s">
        <v>74</v>
      </c>
      <c r="C1" s="1" t="s">
        <v>75</v>
      </c>
      <c r="D1" s="1" t="s">
        <v>76</v>
      </c>
    </row>
    <row r="2" spans="1:4" x14ac:dyDescent="0.25">
      <c r="A2" t="s">
        <v>103</v>
      </c>
      <c r="B2">
        <v>0</v>
      </c>
      <c r="C2">
        <v>0</v>
      </c>
      <c r="D2">
        <v>0</v>
      </c>
    </row>
    <row r="3" spans="1:4" x14ac:dyDescent="0.25">
      <c r="A3" t="s">
        <v>86</v>
      </c>
      <c r="B3" s="2">
        <v>4.3100000000000002E-8</v>
      </c>
      <c r="C3" s="2">
        <v>-3.6999999999999998E-5</v>
      </c>
      <c r="D3">
        <v>0.30249500000000001</v>
      </c>
    </row>
    <row r="4" spans="1:4" x14ac:dyDescent="0.25">
      <c r="A4" t="s">
        <v>104</v>
      </c>
      <c r="B4">
        <v>0</v>
      </c>
      <c r="C4">
        <v>0</v>
      </c>
      <c r="D4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activeCell="B28" sqref="B28"/>
    </sheetView>
  </sheetViews>
  <sheetFormatPr defaultRowHeight="15" x14ac:dyDescent="0.25"/>
  <sheetData>
    <row r="1" spans="1:1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R1" s="1" t="s">
        <v>105</v>
      </c>
    </row>
    <row r="2" spans="1:18" x14ac:dyDescent="0.25">
      <c r="A2" s="1" t="s">
        <v>15</v>
      </c>
      <c r="B2">
        <v>250687854</v>
      </c>
      <c r="C2">
        <v>282193664</v>
      </c>
      <c r="D2">
        <v>276020466</v>
      </c>
      <c r="E2">
        <v>278691924</v>
      </c>
      <c r="F2">
        <v>287033928</v>
      </c>
      <c r="G2">
        <v>256422225</v>
      </c>
      <c r="H2">
        <v>246757188</v>
      </c>
      <c r="I2">
        <v>246874334</v>
      </c>
      <c r="J2">
        <v>244258774</v>
      </c>
      <c r="K2">
        <v>245203898</v>
      </c>
      <c r="L2">
        <v>246127941</v>
      </c>
      <c r="M2">
        <v>245522847</v>
      </c>
      <c r="N2">
        <v>247249719</v>
      </c>
      <c r="O2">
        <v>249250621</v>
      </c>
      <c r="P2">
        <v>248956422</v>
      </c>
      <c r="R2">
        <v>-0.58571428571428596</v>
      </c>
    </row>
    <row r="3" spans="1:18" x14ac:dyDescent="0.25">
      <c r="A3" s="1" t="s">
        <v>16</v>
      </c>
      <c r="B3">
        <v>3076708633</v>
      </c>
      <c r="C3">
        <v>3258491231</v>
      </c>
      <c r="D3">
        <v>3198610824</v>
      </c>
      <c r="E3">
        <v>3205884428</v>
      </c>
      <c r="F3">
        <v>3328216174</v>
      </c>
      <c r="G3">
        <v>3086936720</v>
      </c>
      <c r="H3">
        <v>3065806205</v>
      </c>
      <c r="I3">
        <v>2983475846</v>
      </c>
      <c r="J3">
        <v>3000270601</v>
      </c>
      <c r="K3">
        <v>3019560019</v>
      </c>
      <c r="L3">
        <v>3019841504</v>
      </c>
      <c r="M3">
        <v>3019080196</v>
      </c>
      <c r="N3">
        <v>3022646526</v>
      </c>
      <c r="O3">
        <v>3036303846</v>
      </c>
      <c r="P3">
        <v>3031042417</v>
      </c>
      <c r="R3">
        <v>-0.63571428571428601</v>
      </c>
    </row>
    <row r="4" spans="1:18" x14ac:dyDescent="0.25">
      <c r="A4" s="1" t="s">
        <v>17</v>
      </c>
      <c r="B4">
        <v>162512756</v>
      </c>
      <c r="C4">
        <v>162599930</v>
      </c>
      <c r="D4">
        <v>159016146</v>
      </c>
      <c r="E4">
        <v>157879697</v>
      </c>
      <c r="F4">
        <v>164220812</v>
      </c>
      <c r="G4">
        <v>151672893</v>
      </c>
      <c r="H4">
        <v>151820622</v>
      </c>
      <c r="I4">
        <v>149249818</v>
      </c>
      <c r="J4">
        <v>151567156</v>
      </c>
      <c r="K4">
        <v>152634166</v>
      </c>
      <c r="L4">
        <v>153692391</v>
      </c>
      <c r="M4">
        <v>154824264</v>
      </c>
      <c r="N4">
        <v>154913754</v>
      </c>
      <c r="O4">
        <v>155270560</v>
      </c>
      <c r="P4">
        <v>156040895</v>
      </c>
      <c r="R4">
        <v>-0.4</v>
      </c>
    </row>
    <row r="5" spans="1:18" x14ac:dyDescent="0.25">
      <c r="A5" s="1" t="s">
        <v>18</v>
      </c>
      <c r="B5">
        <v>162512756</v>
      </c>
      <c r="C5">
        <v>162599930</v>
      </c>
      <c r="D5">
        <v>159016146</v>
      </c>
      <c r="E5">
        <v>157879697</v>
      </c>
      <c r="F5">
        <v>164220812</v>
      </c>
      <c r="G5">
        <v>151672893</v>
      </c>
      <c r="H5">
        <v>151820622</v>
      </c>
      <c r="I5">
        <v>143874322</v>
      </c>
      <c r="J5">
        <v>146305119</v>
      </c>
      <c r="K5">
        <v>145908738</v>
      </c>
      <c r="L5">
        <v>153692391</v>
      </c>
      <c r="M5">
        <v>154824264</v>
      </c>
      <c r="N5">
        <v>154913754</v>
      </c>
      <c r="O5">
        <v>155270560</v>
      </c>
      <c r="P5">
        <v>156040895</v>
      </c>
      <c r="R5">
        <v>-0.42857142857142799</v>
      </c>
    </row>
    <row r="6" spans="1:18" x14ac:dyDescent="0.25">
      <c r="A6" s="1" t="s">
        <v>21</v>
      </c>
      <c r="B6">
        <v>98805</v>
      </c>
      <c r="C6">
        <v>97946</v>
      </c>
      <c r="D6">
        <v>85474</v>
      </c>
      <c r="E6">
        <v>73600</v>
      </c>
      <c r="F6">
        <v>67875</v>
      </c>
      <c r="G6">
        <v>34227</v>
      </c>
      <c r="H6">
        <v>18401</v>
      </c>
      <c r="I6">
        <v>12109</v>
      </c>
      <c r="J6">
        <v>5465</v>
      </c>
      <c r="K6">
        <v>577</v>
      </c>
      <c r="L6">
        <v>484</v>
      </c>
      <c r="M6">
        <v>379</v>
      </c>
      <c r="N6">
        <v>392</v>
      </c>
      <c r="O6">
        <v>375</v>
      </c>
      <c r="P6">
        <v>0</v>
      </c>
      <c r="R6">
        <v>0.996428571428571</v>
      </c>
    </row>
    <row r="7" spans="1:18" x14ac:dyDescent="0.25">
      <c r="A7" s="1" t="s">
        <v>22</v>
      </c>
      <c r="B7">
        <v>3076708633</v>
      </c>
      <c r="C7">
        <v>3258491231</v>
      </c>
      <c r="D7">
        <v>3198610824</v>
      </c>
      <c r="E7">
        <v>3205884428</v>
      </c>
      <c r="F7">
        <v>3328216174</v>
      </c>
      <c r="G7">
        <v>3086936720</v>
      </c>
      <c r="H7">
        <v>3065806205</v>
      </c>
      <c r="I7">
        <v>2983475846</v>
      </c>
      <c r="J7">
        <v>3000270601</v>
      </c>
      <c r="K7">
        <v>3019560019</v>
      </c>
      <c r="L7">
        <v>3019841504</v>
      </c>
      <c r="M7">
        <v>3019080196</v>
      </c>
      <c r="N7">
        <v>3022646526</v>
      </c>
      <c r="O7">
        <v>3036303846</v>
      </c>
      <c r="P7">
        <v>0</v>
      </c>
      <c r="R7">
        <v>0.73214285714285698</v>
      </c>
    </row>
    <row r="8" spans="1:18" x14ac:dyDescent="0.25">
      <c r="A8" s="1" t="s">
        <v>23</v>
      </c>
      <c r="B8">
        <v>3890</v>
      </c>
      <c r="C8">
        <v>4086</v>
      </c>
      <c r="D8">
        <v>3716</v>
      </c>
      <c r="E8">
        <v>3484</v>
      </c>
      <c r="F8">
        <v>3200</v>
      </c>
      <c r="G8">
        <v>2617</v>
      </c>
      <c r="H8">
        <v>1197</v>
      </c>
      <c r="I8">
        <v>844</v>
      </c>
      <c r="J8">
        <v>667</v>
      </c>
      <c r="K8">
        <v>156</v>
      </c>
      <c r="L8">
        <v>147</v>
      </c>
      <c r="M8">
        <v>105</v>
      </c>
      <c r="N8">
        <v>106</v>
      </c>
      <c r="O8">
        <v>97</v>
      </c>
      <c r="P8">
        <v>1</v>
      </c>
      <c r="R8">
        <v>0.99285714285714299</v>
      </c>
    </row>
    <row r="9" spans="1:18" x14ac:dyDescent="0.25">
      <c r="A9" s="1" t="s">
        <v>24</v>
      </c>
      <c r="B9">
        <v>1645</v>
      </c>
      <c r="C9">
        <v>1618</v>
      </c>
      <c r="D9">
        <v>1465</v>
      </c>
      <c r="E9">
        <v>1146</v>
      </c>
      <c r="F9">
        <v>870</v>
      </c>
      <c r="G9">
        <v>425</v>
      </c>
      <c r="H9">
        <v>270</v>
      </c>
      <c r="I9">
        <v>215</v>
      </c>
      <c r="J9">
        <v>78</v>
      </c>
      <c r="K9">
        <v>9</v>
      </c>
      <c r="L9">
        <v>12</v>
      </c>
      <c r="M9">
        <v>4</v>
      </c>
      <c r="N9">
        <v>1</v>
      </c>
      <c r="O9">
        <v>3</v>
      </c>
      <c r="P9">
        <v>0</v>
      </c>
      <c r="R9">
        <v>0.99285714285714299</v>
      </c>
    </row>
    <row r="10" spans="1:18" x14ac:dyDescent="0.25">
      <c r="A10" s="1" t="s">
        <v>27</v>
      </c>
      <c r="B10">
        <v>38710647</v>
      </c>
      <c r="C10">
        <v>38977584</v>
      </c>
      <c r="D10">
        <v>33466980</v>
      </c>
      <c r="E10">
        <v>28977271</v>
      </c>
      <c r="F10">
        <v>27982454</v>
      </c>
      <c r="G10">
        <v>11792380</v>
      </c>
      <c r="H10">
        <v>7798671</v>
      </c>
      <c r="I10">
        <v>5156311</v>
      </c>
      <c r="J10">
        <v>2723291</v>
      </c>
      <c r="K10">
        <v>452779</v>
      </c>
      <c r="L10">
        <v>464197</v>
      </c>
      <c r="M10">
        <v>277033</v>
      </c>
      <c r="N10">
        <v>308297</v>
      </c>
      <c r="O10">
        <v>298593</v>
      </c>
      <c r="P10">
        <v>636</v>
      </c>
      <c r="R10">
        <v>0.98214285714285698</v>
      </c>
    </row>
    <row r="11" spans="1:18" x14ac:dyDescent="0.25">
      <c r="A11" s="1" t="s">
        <v>28</v>
      </c>
      <c r="B11">
        <v>80.076999999999998</v>
      </c>
      <c r="C11">
        <v>83.072999999999993</v>
      </c>
      <c r="D11">
        <v>84.242999999999995</v>
      </c>
      <c r="E11">
        <v>86.153999999999996</v>
      </c>
      <c r="F11">
        <v>88.721000000000004</v>
      </c>
      <c r="G11">
        <v>89.799000000000007</v>
      </c>
      <c r="H11">
        <v>92.406000000000006</v>
      </c>
      <c r="I11">
        <v>93.19</v>
      </c>
      <c r="J11">
        <v>94.71</v>
      </c>
      <c r="K11">
        <v>95.353999999999999</v>
      </c>
      <c r="L11">
        <v>95.665000000000006</v>
      </c>
      <c r="M11">
        <v>95.981999999999999</v>
      </c>
      <c r="N11">
        <v>96.137</v>
      </c>
      <c r="O11">
        <v>96.266999999999996</v>
      </c>
      <c r="P11">
        <v>99.100999999999999</v>
      </c>
      <c r="R11">
        <v>1</v>
      </c>
    </row>
    <row r="12" spans="1:18" x14ac:dyDescent="0.25">
      <c r="A12" s="1" t="s">
        <v>30</v>
      </c>
      <c r="B12">
        <v>16419.97</v>
      </c>
      <c r="C12">
        <v>18952.64</v>
      </c>
      <c r="D12">
        <v>16920.150000000001</v>
      </c>
      <c r="E12">
        <v>15437.36</v>
      </c>
      <c r="F12">
        <v>15067.72</v>
      </c>
      <c r="G12">
        <v>10186.540000000001</v>
      </c>
      <c r="H12">
        <v>8602.99</v>
      </c>
      <c r="I12">
        <v>6570.32</v>
      </c>
      <c r="J12">
        <v>5977.09</v>
      </c>
      <c r="K12">
        <v>6959.22</v>
      </c>
      <c r="L12">
        <v>6658.55</v>
      </c>
      <c r="M12">
        <v>6380.12</v>
      </c>
      <c r="N12">
        <v>6295.37</v>
      </c>
      <c r="O12">
        <v>6607.71</v>
      </c>
      <c r="P12">
        <v>3953.04</v>
      </c>
      <c r="R12">
        <v>0.88571428571428601</v>
      </c>
    </row>
    <row r="13" spans="1:18" x14ac:dyDescent="0.25">
      <c r="A13" s="1" t="s">
        <v>31</v>
      </c>
      <c r="B13">
        <v>133.96</v>
      </c>
      <c r="C13">
        <v>129.33000000000001</v>
      </c>
      <c r="D13">
        <v>115.64</v>
      </c>
      <c r="E13">
        <v>96.94</v>
      </c>
      <c r="F13">
        <v>78.34</v>
      </c>
      <c r="G13">
        <v>55.38</v>
      </c>
      <c r="H13">
        <v>35.61</v>
      </c>
      <c r="I13">
        <v>22.92</v>
      </c>
      <c r="J13">
        <v>16.440000000000001</v>
      </c>
      <c r="K13">
        <v>5.25</v>
      </c>
      <c r="L13">
        <v>5.09</v>
      </c>
      <c r="M13">
        <v>3.52</v>
      </c>
      <c r="N13">
        <v>4.04</v>
      </c>
      <c r="O13">
        <v>3.75</v>
      </c>
      <c r="P13">
        <v>0</v>
      </c>
      <c r="R13">
        <v>0.98928571428571399</v>
      </c>
    </row>
    <row r="14" spans="1:18" x14ac:dyDescent="0.25">
      <c r="A14" s="1" t="s">
        <v>32</v>
      </c>
      <c r="B14">
        <v>24.45</v>
      </c>
      <c r="C14">
        <v>24.32</v>
      </c>
      <c r="D14">
        <v>21.79</v>
      </c>
      <c r="E14">
        <v>18.18</v>
      </c>
      <c r="F14">
        <v>14.32</v>
      </c>
      <c r="G14">
        <v>9.7799999999999994</v>
      </c>
      <c r="H14">
        <v>6.54</v>
      </c>
      <c r="I14">
        <v>4.84</v>
      </c>
      <c r="J14">
        <v>4.01</v>
      </c>
      <c r="K14">
        <v>0.95</v>
      </c>
      <c r="L14">
        <v>0.91</v>
      </c>
      <c r="M14">
        <v>0.69</v>
      </c>
      <c r="N14">
        <v>0.72</v>
      </c>
      <c r="O14">
        <v>0.63</v>
      </c>
      <c r="P14">
        <v>0</v>
      </c>
      <c r="R14">
        <v>0.996428571428571</v>
      </c>
    </row>
    <row r="15" spans="1:18" x14ac:dyDescent="0.25">
      <c r="A15" s="1" t="s">
        <v>34</v>
      </c>
      <c r="B15">
        <v>2533205658</v>
      </c>
      <c r="C15">
        <v>2602060020</v>
      </c>
      <c r="D15">
        <v>2623504589</v>
      </c>
      <c r="E15">
        <v>2681465852</v>
      </c>
      <c r="F15">
        <v>2797437850</v>
      </c>
      <c r="G15">
        <v>2758716689</v>
      </c>
      <c r="H15">
        <v>2792006720</v>
      </c>
      <c r="I15">
        <v>2780527423</v>
      </c>
      <c r="J15">
        <v>2816682969</v>
      </c>
      <c r="K15">
        <v>2807484591</v>
      </c>
      <c r="L15">
        <v>2816722848</v>
      </c>
      <c r="M15">
        <v>2824920061</v>
      </c>
      <c r="N15">
        <v>2830653944</v>
      </c>
      <c r="O15">
        <v>2834156896</v>
      </c>
      <c r="P15">
        <v>2911168350</v>
      </c>
      <c r="R15">
        <v>0.97142857142857097</v>
      </c>
    </row>
    <row r="16" spans="1:18" x14ac:dyDescent="0.25">
      <c r="A16" s="1" t="s">
        <v>35</v>
      </c>
      <c r="B16">
        <v>95517</v>
      </c>
      <c r="C16">
        <v>101311</v>
      </c>
      <c r="D16">
        <v>151068</v>
      </c>
      <c r="E16">
        <v>215357</v>
      </c>
      <c r="F16">
        <v>317097</v>
      </c>
      <c r="G16">
        <v>585437</v>
      </c>
      <c r="H16">
        <v>1320248</v>
      </c>
      <c r="I16">
        <v>2587424</v>
      </c>
      <c r="J16">
        <v>5276368</v>
      </c>
      <c r="K16">
        <v>21080268</v>
      </c>
      <c r="L16">
        <v>24760494</v>
      </c>
      <c r="M16">
        <v>29841799</v>
      </c>
      <c r="N16">
        <v>31709659</v>
      </c>
      <c r="O16">
        <v>38345870</v>
      </c>
      <c r="P16">
        <v>154894409</v>
      </c>
      <c r="R16">
        <v>1</v>
      </c>
    </row>
    <row r="17" spans="1:18" x14ac:dyDescent="0.25">
      <c r="A17" s="1" t="s">
        <v>36</v>
      </c>
      <c r="B17">
        <v>94668</v>
      </c>
      <c r="C17">
        <v>121921</v>
      </c>
      <c r="D17">
        <v>165020</v>
      </c>
      <c r="E17">
        <v>234113</v>
      </c>
      <c r="F17">
        <v>373983</v>
      </c>
      <c r="G17">
        <v>585125</v>
      </c>
      <c r="H17">
        <v>1299368</v>
      </c>
      <c r="I17">
        <v>2390993</v>
      </c>
      <c r="J17">
        <v>4991319</v>
      </c>
      <c r="K17">
        <v>20074199</v>
      </c>
      <c r="L17">
        <v>23404456</v>
      </c>
      <c r="M17">
        <v>28788615</v>
      </c>
      <c r="N17">
        <v>30242571</v>
      </c>
      <c r="O17">
        <v>38345870</v>
      </c>
      <c r="P17">
        <v>144757723</v>
      </c>
      <c r="R17">
        <v>1</v>
      </c>
    </row>
    <row r="18" spans="1:18" x14ac:dyDescent="0.25">
      <c r="A18" s="1" t="s">
        <v>37</v>
      </c>
      <c r="B18">
        <v>11254</v>
      </c>
      <c r="C18">
        <v>7719</v>
      </c>
      <c r="D18">
        <v>13176</v>
      </c>
      <c r="E18">
        <v>21382</v>
      </c>
      <c r="F18">
        <v>30437</v>
      </c>
      <c r="G18">
        <v>151948</v>
      </c>
      <c r="H18">
        <v>372479</v>
      </c>
      <c r="I18">
        <v>842147</v>
      </c>
      <c r="J18">
        <v>1917195</v>
      </c>
      <c r="K18">
        <v>7441955</v>
      </c>
      <c r="L18">
        <v>9212083</v>
      </c>
      <c r="M18">
        <v>12337571</v>
      </c>
      <c r="N18">
        <v>12951955</v>
      </c>
      <c r="O18">
        <v>15400898</v>
      </c>
      <c r="P18">
        <v>97984328</v>
      </c>
      <c r="R18">
        <v>0.996428571428571</v>
      </c>
    </row>
    <row r="19" spans="1:18" x14ac:dyDescent="0.25">
      <c r="A19" s="1" t="s">
        <v>38</v>
      </c>
      <c r="B19">
        <v>10801</v>
      </c>
      <c r="C19">
        <v>14587</v>
      </c>
      <c r="D19">
        <v>19009</v>
      </c>
      <c r="E19">
        <v>31504</v>
      </c>
      <c r="F19">
        <v>74076</v>
      </c>
      <c r="G19">
        <v>151262</v>
      </c>
      <c r="H19">
        <v>354097</v>
      </c>
      <c r="I19">
        <v>696254</v>
      </c>
      <c r="J19">
        <v>1721813</v>
      </c>
      <c r="K19">
        <v>6710155</v>
      </c>
      <c r="L19">
        <v>8117568</v>
      </c>
      <c r="M19">
        <v>11841738</v>
      </c>
      <c r="N19">
        <v>11997791</v>
      </c>
      <c r="O19">
        <v>14395596</v>
      </c>
      <c r="P19">
        <v>90569649</v>
      </c>
      <c r="R19">
        <v>1</v>
      </c>
    </row>
    <row r="20" spans="1:18" x14ac:dyDescent="0.25">
      <c r="A20" s="1" t="s">
        <v>39</v>
      </c>
      <c r="B20">
        <v>6861</v>
      </c>
      <c r="C20">
        <v>5628</v>
      </c>
      <c r="D20">
        <v>4237</v>
      </c>
      <c r="E20">
        <v>2943</v>
      </c>
      <c r="F20">
        <v>1919</v>
      </c>
      <c r="G20">
        <v>998</v>
      </c>
      <c r="H20">
        <v>431</v>
      </c>
      <c r="I20">
        <v>230</v>
      </c>
      <c r="J20">
        <v>129</v>
      </c>
      <c r="K20">
        <v>38</v>
      </c>
      <c r="L20">
        <v>34</v>
      </c>
      <c r="M20">
        <v>29</v>
      </c>
      <c r="N20">
        <v>28</v>
      </c>
      <c r="O20">
        <v>27</v>
      </c>
      <c r="P20">
        <v>8</v>
      </c>
      <c r="R20">
        <v>1</v>
      </c>
    </row>
    <row r="21" spans="1:18" x14ac:dyDescent="0.25">
      <c r="A21" s="1" t="s">
        <v>40</v>
      </c>
      <c r="B21">
        <v>6922</v>
      </c>
      <c r="C21">
        <v>4863</v>
      </c>
      <c r="D21">
        <v>3887</v>
      </c>
      <c r="E21">
        <v>2680</v>
      </c>
      <c r="F21">
        <v>1569</v>
      </c>
      <c r="G21">
        <v>999</v>
      </c>
      <c r="H21">
        <v>440</v>
      </c>
      <c r="I21">
        <v>251</v>
      </c>
      <c r="J21">
        <v>137</v>
      </c>
      <c r="K21">
        <v>40</v>
      </c>
      <c r="L21">
        <v>36</v>
      </c>
      <c r="M21">
        <v>30</v>
      </c>
      <c r="N21">
        <v>29</v>
      </c>
      <c r="O21">
        <v>27</v>
      </c>
      <c r="P21">
        <v>9</v>
      </c>
      <c r="R21">
        <v>1</v>
      </c>
    </row>
    <row r="22" spans="1:18" x14ac:dyDescent="0.25">
      <c r="A22" s="1" t="s">
        <v>41</v>
      </c>
      <c r="B22">
        <v>31362</v>
      </c>
      <c r="C22">
        <v>36955</v>
      </c>
      <c r="D22">
        <v>24113</v>
      </c>
      <c r="E22">
        <v>14801</v>
      </c>
      <c r="F22">
        <v>9710</v>
      </c>
      <c r="G22">
        <v>3634</v>
      </c>
      <c r="H22">
        <v>1529</v>
      </c>
      <c r="I22">
        <v>749</v>
      </c>
      <c r="J22">
        <v>364</v>
      </c>
      <c r="K22">
        <v>98</v>
      </c>
      <c r="L22">
        <v>85</v>
      </c>
      <c r="M22">
        <v>67</v>
      </c>
      <c r="N22">
        <v>64</v>
      </c>
      <c r="O22">
        <v>59</v>
      </c>
      <c r="P22">
        <v>14</v>
      </c>
      <c r="R22">
        <v>0.996428571428571</v>
      </c>
    </row>
    <row r="23" spans="1:18" x14ac:dyDescent="0.25">
      <c r="A23" s="1" t="s">
        <v>42</v>
      </c>
      <c r="B23">
        <v>32148</v>
      </c>
      <c r="C23">
        <v>25003</v>
      </c>
      <c r="D23">
        <v>18901</v>
      </c>
      <c r="E23">
        <v>11389</v>
      </c>
      <c r="F23">
        <v>5834</v>
      </c>
      <c r="G23">
        <v>3640</v>
      </c>
      <c r="H23">
        <v>1576</v>
      </c>
      <c r="I23">
        <v>852</v>
      </c>
      <c r="J23">
        <v>400</v>
      </c>
      <c r="K23">
        <v>106</v>
      </c>
      <c r="L23">
        <v>91</v>
      </c>
      <c r="M23">
        <v>72</v>
      </c>
      <c r="N23">
        <v>68</v>
      </c>
      <c r="O23">
        <v>62</v>
      </c>
      <c r="P23">
        <v>15</v>
      </c>
      <c r="R23">
        <v>1</v>
      </c>
    </row>
    <row r="24" spans="1:18" x14ac:dyDescent="0.25">
      <c r="A24" s="1"/>
    </row>
    <row r="25" spans="1:18" x14ac:dyDescent="0.25">
      <c r="A25" s="1"/>
    </row>
    <row r="26" spans="1:18" x14ac:dyDescent="0.25">
      <c r="A26" s="1"/>
    </row>
    <row r="27" spans="1:18" x14ac:dyDescent="0.25">
      <c r="A27" s="1"/>
    </row>
    <row r="28" spans="1:18" x14ac:dyDescent="0.25">
      <c r="A28" s="1"/>
    </row>
    <row r="29" spans="1:18" x14ac:dyDescent="0.25">
      <c r="A29" s="1"/>
    </row>
    <row r="30" spans="1:18" x14ac:dyDescent="0.25">
      <c r="A30" s="1"/>
    </row>
    <row r="31" spans="1:18" x14ac:dyDescent="0.25">
      <c r="A31" s="1"/>
    </row>
    <row r="32" spans="1:18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selection activeCell="M1" sqref="M1"/>
    </sheetView>
  </sheetViews>
  <sheetFormatPr defaultRowHeight="15" x14ac:dyDescent="0.25"/>
  <sheetData>
    <row r="1" spans="1:13" x14ac:dyDescent="0.25"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M1" s="1" t="s">
        <v>105</v>
      </c>
    </row>
    <row r="2" spans="1:13" x14ac:dyDescent="0.25">
      <c r="A2" s="1" t="s">
        <v>15</v>
      </c>
      <c r="B2">
        <v>232834445</v>
      </c>
      <c r="C2">
        <v>196842934</v>
      </c>
      <c r="D2">
        <v>195869683</v>
      </c>
      <c r="E2">
        <v>199287163</v>
      </c>
      <c r="F2">
        <v>195203927</v>
      </c>
      <c r="G2">
        <v>195109612</v>
      </c>
      <c r="H2">
        <v>194923535</v>
      </c>
      <c r="I2">
        <v>197069962</v>
      </c>
      <c r="J2">
        <v>197195432</v>
      </c>
      <c r="K2">
        <v>195471971</v>
      </c>
      <c r="M2">
        <v>-0.33333333333333298</v>
      </c>
    </row>
    <row r="3" spans="1:13" x14ac:dyDescent="0.25">
      <c r="A3" s="1" t="s">
        <v>16</v>
      </c>
      <c r="B3">
        <v>2951114011</v>
      </c>
      <c r="C3">
        <v>2580796724</v>
      </c>
      <c r="D3">
        <v>2577261074</v>
      </c>
      <c r="E3">
        <v>2615826814</v>
      </c>
      <c r="F3">
        <v>2586264686</v>
      </c>
      <c r="G3">
        <v>2592833061</v>
      </c>
      <c r="H3">
        <v>2607015564</v>
      </c>
      <c r="I3">
        <v>2628048285</v>
      </c>
      <c r="J3">
        <v>2638992663</v>
      </c>
      <c r="K3">
        <v>2633776672</v>
      </c>
      <c r="M3">
        <v>0.35757575757575699</v>
      </c>
    </row>
    <row r="4" spans="1:13" x14ac:dyDescent="0.25">
      <c r="A4" s="1" t="s">
        <v>17</v>
      </c>
      <c r="B4">
        <v>150572599</v>
      </c>
      <c r="C4">
        <v>131187037</v>
      </c>
      <c r="D4">
        <v>130738012</v>
      </c>
      <c r="E4">
        <v>133826537</v>
      </c>
      <c r="F4">
        <v>130633972</v>
      </c>
      <c r="G4">
        <v>130291745</v>
      </c>
      <c r="H4">
        <v>130066766</v>
      </c>
      <c r="I4">
        <v>132085098</v>
      </c>
      <c r="J4">
        <v>131738871</v>
      </c>
      <c r="K4">
        <v>130694993</v>
      </c>
      <c r="M4">
        <v>-0.34545454545454501</v>
      </c>
    </row>
    <row r="5" spans="1:13" x14ac:dyDescent="0.25">
      <c r="A5" s="1" t="s">
        <v>18</v>
      </c>
      <c r="B5">
        <v>153144208</v>
      </c>
      <c r="C5">
        <v>131187037</v>
      </c>
      <c r="D5">
        <v>130738012</v>
      </c>
      <c r="E5">
        <v>133826537</v>
      </c>
      <c r="F5">
        <v>130633972</v>
      </c>
      <c r="G5">
        <v>130291745</v>
      </c>
      <c r="H5">
        <v>130066766</v>
      </c>
      <c r="I5">
        <v>132085098</v>
      </c>
      <c r="J5">
        <v>131738871</v>
      </c>
      <c r="K5">
        <v>130694993</v>
      </c>
      <c r="M5">
        <v>-0.34545454545454501</v>
      </c>
    </row>
    <row r="6" spans="1:13" x14ac:dyDescent="0.25">
      <c r="A6" s="1" t="s">
        <v>19</v>
      </c>
      <c r="B6">
        <v>128051689</v>
      </c>
      <c r="C6">
        <v>116006794</v>
      </c>
      <c r="D6">
        <v>115844145</v>
      </c>
      <c r="E6">
        <v>117849362</v>
      </c>
      <c r="F6">
        <v>116458020</v>
      </c>
      <c r="G6">
        <v>115788303</v>
      </c>
      <c r="H6">
        <v>117814103</v>
      </c>
      <c r="I6">
        <v>120614378</v>
      </c>
      <c r="J6">
        <v>121257530</v>
      </c>
      <c r="K6">
        <v>120421639</v>
      </c>
      <c r="M6">
        <v>0.236363636363636</v>
      </c>
    </row>
    <row r="7" spans="1:13" x14ac:dyDescent="0.25">
      <c r="A7" s="1" t="s">
        <v>20</v>
      </c>
      <c r="B7">
        <v>137900146</v>
      </c>
      <c r="C7">
        <v>114251360</v>
      </c>
      <c r="D7">
        <v>114462600</v>
      </c>
      <c r="E7">
        <v>117849362</v>
      </c>
      <c r="F7">
        <v>115071072</v>
      </c>
      <c r="G7">
        <v>114687153</v>
      </c>
      <c r="H7">
        <v>116696528</v>
      </c>
      <c r="I7">
        <v>120614378</v>
      </c>
      <c r="J7">
        <v>121257530</v>
      </c>
      <c r="K7">
        <v>120421639</v>
      </c>
      <c r="M7">
        <v>0.33333333333333298</v>
      </c>
    </row>
    <row r="8" spans="1:13" x14ac:dyDescent="0.25">
      <c r="A8" s="1" t="s">
        <v>21</v>
      </c>
      <c r="B8">
        <v>31580</v>
      </c>
      <c r="C8">
        <v>2490</v>
      </c>
      <c r="D8">
        <v>2352</v>
      </c>
      <c r="E8">
        <v>18742</v>
      </c>
      <c r="F8">
        <v>1559</v>
      </c>
      <c r="G8">
        <v>1279</v>
      </c>
      <c r="H8">
        <v>926</v>
      </c>
      <c r="I8">
        <v>362</v>
      </c>
      <c r="J8">
        <v>205</v>
      </c>
      <c r="K8">
        <v>0</v>
      </c>
      <c r="M8">
        <v>0.96363636363636396</v>
      </c>
    </row>
    <row r="9" spans="1:13" x14ac:dyDescent="0.25">
      <c r="A9" s="1" t="s">
        <v>22</v>
      </c>
      <c r="B9">
        <v>2951114011</v>
      </c>
      <c r="C9">
        <v>2580796724</v>
      </c>
      <c r="D9">
        <v>2577261074</v>
      </c>
      <c r="E9">
        <v>2615826814</v>
      </c>
      <c r="F9">
        <v>2586264686</v>
      </c>
      <c r="G9">
        <v>2592833061</v>
      </c>
      <c r="H9">
        <v>2607015564</v>
      </c>
      <c r="I9">
        <v>2628048285</v>
      </c>
      <c r="J9">
        <v>2489475626</v>
      </c>
      <c r="K9">
        <v>0</v>
      </c>
      <c r="M9">
        <v>0.40606060606060601</v>
      </c>
    </row>
    <row r="10" spans="1:13" x14ac:dyDescent="0.25">
      <c r="A10" s="1" t="s">
        <v>23</v>
      </c>
      <c r="B10">
        <v>6281</v>
      </c>
      <c r="C10">
        <v>2804</v>
      </c>
      <c r="D10">
        <v>1916</v>
      </c>
      <c r="E10">
        <v>1170</v>
      </c>
      <c r="F10">
        <v>1340</v>
      </c>
      <c r="G10">
        <v>924</v>
      </c>
      <c r="H10">
        <v>517</v>
      </c>
      <c r="I10">
        <v>145</v>
      </c>
      <c r="J10">
        <v>91</v>
      </c>
      <c r="K10">
        <v>75</v>
      </c>
      <c r="M10">
        <v>0.98787878787878802</v>
      </c>
    </row>
    <row r="11" spans="1:13" x14ac:dyDescent="0.25">
      <c r="A11" s="1" t="s">
        <v>24</v>
      </c>
      <c r="B11">
        <v>1300</v>
      </c>
      <c r="C11">
        <v>266</v>
      </c>
      <c r="D11">
        <v>231</v>
      </c>
      <c r="E11">
        <v>380</v>
      </c>
      <c r="F11">
        <v>144</v>
      </c>
      <c r="G11">
        <v>101</v>
      </c>
      <c r="H11">
        <v>58</v>
      </c>
      <c r="I11">
        <v>6</v>
      </c>
      <c r="J11">
        <v>2</v>
      </c>
      <c r="K11">
        <v>0</v>
      </c>
      <c r="M11">
        <v>0.96363636363636396</v>
      </c>
    </row>
    <row r="12" spans="1:13" x14ac:dyDescent="0.25">
      <c r="A12" s="1" t="s">
        <v>25</v>
      </c>
      <c r="B12">
        <v>201307</v>
      </c>
      <c r="C12">
        <v>108018</v>
      </c>
      <c r="D12">
        <v>80140</v>
      </c>
      <c r="E12">
        <v>22457</v>
      </c>
      <c r="F12">
        <v>49541</v>
      </c>
      <c r="G12">
        <v>28010</v>
      </c>
      <c r="H12">
        <v>13321</v>
      </c>
      <c r="I12">
        <v>692</v>
      </c>
      <c r="J12">
        <v>242</v>
      </c>
      <c r="K12">
        <v>252</v>
      </c>
      <c r="M12">
        <v>0.95151515151515098</v>
      </c>
    </row>
    <row r="13" spans="1:13" x14ac:dyDescent="0.25">
      <c r="A13" s="1" t="s">
        <v>26</v>
      </c>
      <c r="B13">
        <v>2102</v>
      </c>
      <c r="C13">
        <v>2908</v>
      </c>
      <c r="D13">
        <v>2244</v>
      </c>
      <c r="E13">
        <v>2204</v>
      </c>
      <c r="F13">
        <v>1316</v>
      </c>
      <c r="G13">
        <v>768</v>
      </c>
      <c r="H13">
        <v>416</v>
      </c>
      <c r="I13">
        <v>30</v>
      </c>
      <c r="J13">
        <v>6</v>
      </c>
      <c r="K13">
        <v>0</v>
      </c>
      <c r="M13">
        <v>0.92727272727272703</v>
      </c>
    </row>
    <row r="14" spans="1:13" x14ac:dyDescent="0.25">
      <c r="A14" s="1" t="s">
        <v>27</v>
      </c>
      <c r="B14">
        <v>11984962</v>
      </c>
      <c r="C14">
        <v>9591688</v>
      </c>
      <c r="D14">
        <v>7316616</v>
      </c>
      <c r="E14">
        <v>9699748</v>
      </c>
      <c r="F14">
        <v>4363957</v>
      </c>
      <c r="G14">
        <v>2623933</v>
      </c>
      <c r="H14">
        <v>1470951</v>
      </c>
      <c r="I14">
        <v>324265</v>
      </c>
      <c r="J14">
        <v>250914</v>
      </c>
      <c r="K14">
        <v>85955</v>
      </c>
      <c r="M14">
        <v>0.96363636363636396</v>
      </c>
    </row>
    <row r="15" spans="1:13" x14ac:dyDescent="0.25">
      <c r="A15" s="1" t="s">
        <v>28</v>
      </c>
      <c r="B15">
        <v>82.506</v>
      </c>
      <c r="C15">
        <v>89.007000000000005</v>
      </c>
      <c r="D15">
        <v>90.326999999999998</v>
      </c>
      <c r="E15">
        <v>91.254000000000005</v>
      </c>
      <c r="F15">
        <v>92.138000000000005</v>
      </c>
      <c r="G15">
        <v>93.168000000000006</v>
      </c>
      <c r="H15">
        <v>94.480999999999995</v>
      </c>
      <c r="I15">
        <v>96.043000000000006</v>
      </c>
      <c r="J15">
        <v>96.379000000000005</v>
      </c>
      <c r="K15">
        <v>96.668000000000006</v>
      </c>
      <c r="M15">
        <v>1</v>
      </c>
    </row>
    <row r="16" spans="1:13" x14ac:dyDescent="0.25">
      <c r="A16" s="1" t="s">
        <v>29</v>
      </c>
      <c r="B16">
        <v>1.3460000000000001</v>
      </c>
      <c r="C16">
        <v>1.091</v>
      </c>
      <c r="D16">
        <v>1.075</v>
      </c>
      <c r="E16">
        <v>1.079</v>
      </c>
      <c r="F16">
        <v>1.0580000000000001</v>
      </c>
      <c r="G16">
        <v>1.05</v>
      </c>
      <c r="H16">
        <v>1.042</v>
      </c>
      <c r="I16">
        <v>1.0329999999999999</v>
      </c>
      <c r="J16">
        <v>1.034</v>
      </c>
      <c r="K16">
        <v>1.0289999999999999</v>
      </c>
      <c r="M16">
        <v>0.97575757575757605</v>
      </c>
    </row>
    <row r="17" spans="1:13" x14ac:dyDescent="0.25">
      <c r="A17" s="1" t="s">
        <v>30</v>
      </c>
      <c r="B17">
        <v>25404.77</v>
      </c>
      <c r="C17">
        <v>8008.37</v>
      </c>
      <c r="D17">
        <v>6319.5</v>
      </c>
      <c r="E17">
        <v>5355.93</v>
      </c>
      <c r="F17">
        <v>5130.84</v>
      </c>
      <c r="G17">
        <v>4392.8100000000004</v>
      </c>
      <c r="H17">
        <v>3658.82</v>
      </c>
      <c r="I17">
        <v>3058.22</v>
      </c>
      <c r="J17">
        <v>3152.18</v>
      </c>
      <c r="K17">
        <v>2824.08</v>
      </c>
      <c r="M17">
        <v>0.98787878787878802</v>
      </c>
    </row>
    <row r="18" spans="1:13" x14ac:dyDescent="0.25">
      <c r="A18" s="1" t="s">
        <v>31</v>
      </c>
      <c r="B18">
        <v>32</v>
      </c>
      <c r="C18">
        <v>39.53</v>
      </c>
      <c r="D18">
        <v>30.18</v>
      </c>
      <c r="E18">
        <v>23.07</v>
      </c>
      <c r="F18">
        <v>18.2</v>
      </c>
      <c r="G18">
        <v>11.12</v>
      </c>
      <c r="H18">
        <v>5.99</v>
      </c>
      <c r="I18">
        <v>1.33</v>
      </c>
      <c r="J18">
        <v>0.88</v>
      </c>
      <c r="K18">
        <v>0.53</v>
      </c>
      <c r="M18">
        <v>0.98787878787878802</v>
      </c>
    </row>
    <row r="19" spans="1:13" x14ac:dyDescent="0.25">
      <c r="A19" s="1" t="s">
        <v>32</v>
      </c>
      <c r="B19">
        <v>14.69</v>
      </c>
      <c r="C19">
        <v>19.91</v>
      </c>
      <c r="D19">
        <v>14.72</v>
      </c>
      <c r="E19">
        <v>6.29</v>
      </c>
      <c r="F19">
        <v>8.6999999999999993</v>
      </c>
      <c r="G19">
        <v>5</v>
      </c>
      <c r="H19">
        <v>2.46</v>
      </c>
      <c r="I19">
        <v>0.22</v>
      </c>
      <c r="J19">
        <v>0.08</v>
      </c>
      <c r="K19">
        <v>0</v>
      </c>
      <c r="M19">
        <v>0.95151515151515098</v>
      </c>
    </row>
    <row r="20" spans="1:13" x14ac:dyDescent="0.25">
      <c r="A20" s="1" t="s">
        <v>33</v>
      </c>
      <c r="B20">
        <v>1335764</v>
      </c>
      <c r="C20">
        <v>20119490</v>
      </c>
      <c r="D20">
        <v>22037611</v>
      </c>
      <c r="E20">
        <v>31418120</v>
      </c>
      <c r="F20">
        <v>36087878</v>
      </c>
      <c r="G20">
        <v>36045249</v>
      </c>
      <c r="H20">
        <v>43272191</v>
      </c>
      <c r="I20">
        <v>68320676</v>
      </c>
      <c r="J20">
        <v>146234684</v>
      </c>
      <c r="K20">
        <v>191809812</v>
      </c>
      <c r="M20">
        <v>0.98787878787878802</v>
      </c>
    </row>
    <row r="21" spans="1:13" x14ac:dyDescent="0.25">
      <c r="A21" s="1" t="s">
        <v>34</v>
      </c>
      <c r="B21">
        <v>2203949689</v>
      </c>
      <c r="C21">
        <v>2372440178</v>
      </c>
      <c r="D21">
        <v>2412430946</v>
      </c>
      <c r="E21">
        <v>2465369991</v>
      </c>
      <c r="F21">
        <v>2451186766</v>
      </c>
      <c r="G21">
        <v>2476256459</v>
      </c>
      <c r="H21">
        <v>2509156184</v>
      </c>
      <c r="I21">
        <v>2545083159</v>
      </c>
      <c r="J21">
        <v>2553359790</v>
      </c>
      <c r="K21">
        <v>2558130826</v>
      </c>
      <c r="M21">
        <v>0.98787878787878802</v>
      </c>
    </row>
    <row r="22" spans="1:13" x14ac:dyDescent="0.25">
      <c r="A22" s="1" t="s">
        <v>35</v>
      </c>
      <c r="B22">
        <v>105088</v>
      </c>
      <c r="C22">
        <v>3088042</v>
      </c>
      <c r="D22">
        <v>3568556</v>
      </c>
      <c r="E22">
        <v>1045826</v>
      </c>
      <c r="F22">
        <v>5669361</v>
      </c>
      <c r="G22">
        <v>6226362</v>
      </c>
      <c r="H22">
        <v>8481975</v>
      </c>
      <c r="I22">
        <v>20746406</v>
      </c>
      <c r="J22">
        <v>35691501</v>
      </c>
      <c r="K22">
        <v>126992661</v>
      </c>
      <c r="M22">
        <v>0.96363636363636396</v>
      </c>
    </row>
    <row r="23" spans="1:13" x14ac:dyDescent="0.25">
      <c r="A23" s="1" t="s">
        <v>36</v>
      </c>
      <c r="B23">
        <v>119885</v>
      </c>
      <c r="C23">
        <v>2936956</v>
      </c>
      <c r="D23">
        <v>3335259</v>
      </c>
      <c r="E23">
        <v>972055</v>
      </c>
      <c r="F23">
        <v>5258464</v>
      </c>
      <c r="G23">
        <v>5994662</v>
      </c>
      <c r="H23">
        <v>8186120</v>
      </c>
      <c r="I23">
        <v>19410301</v>
      </c>
      <c r="J23">
        <v>33379593</v>
      </c>
      <c r="K23">
        <v>126992661</v>
      </c>
      <c r="M23">
        <v>0.96363636363636396</v>
      </c>
    </row>
    <row r="24" spans="1:13" x14ac:dyDescent="0.25">
      <c r="A24" s="1" t="s">
        <v>38</v>
      </c>
      <c r="B24">
        <v>29314</v>
      </c>
      <c r="C24">
        <v>1145026</v>
      </c>
      <c r="D24">
        <v>1386098</v>
      </c>
      <c r="E24">
        <v>253771</v>
      </c>
      <c r="F24">
        <v>2064074</v>
      </c>
      <c r="G24">
        <v>2657341</v>
      </c>
      <c r="H24">
        <v>3790911</v>
      </c>
      <c r="I24">
        <v>11200754</v>
      </c>
      <c r="J24">
        <v>15966238</v>
      </c>
      <c r="K24">
        <v>116872866</v>
      </c>
      <c r="M24">
        <v>0.96363636363636396</v>
      </c>
    </row>
    <row r="25" spans="1:13" x14ac:dyDescent="0.25">
      <c r="A25" s="1" t="s">
        <v>39</v>
      </c>
      <c r="B25">
        <v>7074</v>
      </c>
      <c r="C25">
        <v>237</v>
      </c>
      <c r="D25">
        <v>203</v>
      </c>
      <c r="E25">
        <v>543</v>
      </c>
      <c r="F25">
        <v>124</v>
      </c>
      <c r="G25">
        <v>114</v>
      </c>
      <c r="H25">
        <v>85</v>
      </c>
      <c r="I25">
        <v>37</v>
      </c>
      <c r="J25">
        <v>24</v>
      </c>
      <c r="K25">
        <v>9</v>
      </c>
      <c r="M25">
        <v>0.96363636363636396</v>
      </c>
    </row>
    <row r="26" spans="1:13" x14ac:dyDescent="0.25">
      <c r="A26" s="1" t="s">
        <v>40</v>
      </c>
      <c r="B26">
        <v>6070</v>
      </c>
      <c r="C26">
        <v>261</v>
      </c>
      <c r="D26">
        <v>225</v>
      </c>
      <c r="E26">
        <v>597</v>
      </c>
      <c r="F26">
        <v>136</v>
      </c>
      <c r="G26">
        <v>125</v>
      </c>
      <c r="H26">
        <v>92</v>
      </c>
      <c r="I26">
        <v>39</v>
      </c>
      <c r="J26">
        <v>25</v>
      </c>
      <c r="K26">
        <v>9</v>
      </c>
      <c r="M26">
        <v>0.96363636363636396</v>
      </c>
    </row>
    <row r="27" spans="1:13" x14ac:dyDescent="0.25">
      <c r="A27" s="1" t="s">
        <v>42</v>
      </c>
      <c r="B27">
        <v>16626</v>
      </c>
      <c r="C27">
        <v>616</v>
      </c>
      <c r="D27">
        <v>531</v>
      </c>
      <c r="E27">
        <v>1944</v>
      </c>
      <c r="F27">
        <v>342</v>
      </c>
      <c r="G27">
        <v>291</v>
      </c>
      <c r="H27">
        <v>212</v>
      </c>
      <c r="I27">
        <v>85</v>
      </c>
      <c r="J27">
        <v>55</v>
      </c>
      <c r="K27">
        <v>15</v>
      </c>
      <c r="M27">
        <v>0.96363636363636396</v>
      </c>
    </row>
    <row r="28" spans="1:13" x14ac:dyDescent="0.25">
      <c r="A28" s="1"/>
    </row>
    <row r="29" spans="1:13" x14ac:dyDescent="0.25">
      <c r="A29" s="1"/>
    </row>
    <row r="30" spans="1:13" x14ac:dyDescent="0.25">
      <c r="A30" s="1"/>
    </row>
    <row r="31" spans="1:13" x14ac:dyDescent="0.25">
      <c r="A31" s="1"/>
    </row>
    <row r="32" spans="1:13" x14ac:dyDescent="0.25">
      <c r="A32" s="1"/>
    </row>
    <row r="33" spans="1:1" x14ac:dyDescent="0.25">
      <c r="A33" s="1"/>
    </row>
    <row r="34" spans="1:1" x14ac:dyDescent="0.25">
      <c r="A34" s="1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I1" sqref="I1"/>
    </sheetView>
  </sheetViews>
  <sheetFormatPr defaultRowHeight="15" x14ac:dyDescent="0.25"/>
  <sheetData>
    <row r="1" spans="1:9" x14ac:dyDescent="0.25"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I1" s="1" t="s">
        <v>105</v>
      </c>
    </row>
    <row r="2" spans="1:9" x14ac:dyDescent="0.25">
      <c r="A2" s="1" t="s">
        <v>15</v>
      </c>
      <c r="B2">
        <v>284646717</v>
      </c>
      <c r="C2">
        <v>276301343</v>
      </c>
      <c r="D2">
        <v>268121971</v>
      </c>
      <c r="E2">
        <v>267910886</v>
      </c>
      <c r="F2">
        <v>290094216</v>
      </c>
      <c r="G2">
        <v>282763074</v>
      </c>
      <c r="I2">
        <v>8.5714285714285701E-2</v>
      </c>
    </row>
    <row r="3" spans="1:9" x14ac:dyDescent="0.25">
      <c r="A3" s="1" t="s">
        <v>16</v>
      </c>
      <c r="B3">
        <v>2724455426</v>
      </c>
      <c r="C3">
        <v>2656340850</v>
      </c>
      <c r="D3">
        <v>2719922453</v>
      </c>
      <c r="E3">
        <v>2718881021</v>
      </c>
      <c r="F3">
        <v>2902588968</v>
      </c>
      <c r="G3">
        <v>2782012602</v>
      </c>
      <c r="I3">
        <v>0.54285714285714304</v>
      </c>
    </row>
    <row r="4" spans="1:9" x14ac:dyDescent="0.25">
      <c r="A4" s="1" t="s">
        <v>17</v>
      </c>
      <c r="B4">
        <v>141384816</v>
      </c>
      <c r="C4">
        <v>139049774</v>
      </c>
      <c r="D4">
        <v>147642806</v>
      </c>
      <c r="E4">
        <v>147636619</v>
      </c>
      <c r="F4">
        <v>154597545</v>
      </c>
      <c r="G4">
        <v>147991367</v>
      </c>
      <c r="I4">
        <v>0.82857142857142896</v>
      </c>
    </row>
    <row r="5" spans="1:9" x14ac:dyDescent="0.25">
      <c r="A5" s="1" t="s">
        <v>18</v>
      </c>
      <c r="B5">
        <v>134175727</v>
      </c>
      <c r="C5">
        <v>133900917</v>
      </c>
      <c r="D5">
        <v>143082968</v>
      </c>
      <c r="E5">
        <v>143002779</v>
      </c>
      <c r="F5">
        <v>154597545</v>
      </c>
      <c r="G5">
        <v>147991367</v>
      </c>
      <c r="I5">
        <v>0.82857142857142896</v>
      </c>
    </row>
    <row r="6" spans="1:9" x14ac:dyDescent="0.25">
      <c r="A6" s="1" t="s">
        <v>19</v>
      </c>
      <c r="B6">
        <v>106766176</v>
      </c>
      <c r="C6">
        <v>105800825</v>
      </c>
      <c r="D6">
        <v>110733352</v>
      </c>
      <c r="E6">
        <v>110718848</v>
      </c>
      <c r="F6">
        <v>114627140</v>
      </c>
      <c r="G6">
        <v>112626471</v>
      </c>
      <c r="I6">
        <v>0.82857142857142896</v>
      </c>
    </row>
    <row r="7" spans="1:9" x14ac:dyDescent="0.25">
      <c r="A7" s="1" t="s">
        <v>20</v>
      </c>
      <c r="B7">
        <v>106766176</v>
      </c>
      <c r="C7">
        <v>99209255</v>
      </c>
      <c r="D7">
        <v>109774626</v>
      </c>
      <c r="E7">
        <v>109758846</v>
      </c>
      <c r="F7">
        <v>115151701</v>
      </c>
      <c r="G7">
        <v>112626471</v>
      </c>
      <c r="I7">
        <v>0.82857142857142896</v>
      </c>
    </row>
    <row r="8" spans="1:9" x14ac:dyDescent="0.25">
      <c r="A8" s="1" t="s">
        <v>21</v>
      </c>
      <c r="B8">
        <v>50752</v>
      </c>
      <c r="C8">
        <v>47510</v>
      </c>
      <c r="D8">
        <v>49836</v>
      </c>
      <c r="E8">
        <v>49734</v>
      </c>
      <c r="F8">
        <v>1457</v>
      </c>
      <c r="G8">
        <v>16</v>
      </c>
      <c r="I8">
        <v>0.82857142857142896</v>
      </c>
    </row>
    <row r="9" spans="1:9" x14ac:dyDescent="0.25">
      <c r="A9" s="1" t="s">
        <v>22</v>
      </c>
      <c r="B9">
        <v>2724455426</v>
      </c>
      <c r="C9">
        <v>2656340850</v>
      </c>
      <c r="D9">
        <v>2719922453</v>
      </c>
      <c r="E9">
        <v>2718881021</v>
      </c>
      <c r="F9">
        <v>2902588968</v>
      </c>
      <c r="G9">
        <v>1020618860</v>
      </c>
      <c r="I9">
        <v>0.25714285714285701</v>
      </c>
    </row>
    <row r="10" spans="1:9" x14ac:dyDescent="0.25">
      <c r="A10" s="1" t="s">
        <v>23</v>
      </c>
      <c r="B10">
        <v>15181</v>
      </c>
      <c r="C10">
        <v>14959</v>
      </c>
      <c r="D10">
        <v>13541</v>
      </c>
      <c r="E10">
        <v>13576</v>
      </c>
      <c r="F10">
        <v>4468</v>
      </c>
      <c r="G10">
        <v>3</v>
      </c>
      <c r="I10">
        <v>0.94285714285714295</v>
      </c>
    </row>
    <row r="11" spans="1:9" x14ac:dyDescent="0.25">
      <c r="A11" s="1" t="s">
        <v>24</v>
      </c>
      <c r="B11">
        <v>1352</v>
      </c>
      <c r="C11">
        <v>1369</v>
      </c>
      <c r="D11">
        <v>1264</v>
      </c>
      <c r="E11">
        <v>1259</v>
      </c>
      <c r="F11">
        <v>289</v>
      </c>
      <c r="G11">
        <v>7</v>
      </c>
      <c r="I11">
        <v>0.94285714285714295</v>
      </c>
    </row>
    <row r="12" spans="1:9" x14ac:dyDescent="0.25">
      <c r="A12" s="1" t="s">
        <v>25</v>
      </c>
      <c r="B12">
        <v>82245</v>
      </c>
      <c r="C12">
        <v>79367</v>
      </c>
      <c r="D12">
        <v>68778</v>
      </c>
      <c r="E12">
        <v>68194</v>
      </c>
      <c r="F12">
        <v>70474</v>
      </c>
      <c r="G12">
        <v>31242</v>
      </c>
      <c r="I12">
        <v>0.82857142857142896</v>
      </c>
    </row>
    <row r="13" spans="1:9" x14ac:dyDescent="0.25">
      <c r="A13" s="1" t="s">
        <v>26</v>
      </c>
      <c r="B13">
        <v>15716</v>
      </c>
      <c r="C13">
        <v>15816</v>
      </c>
      <c r="D13">
        <v>15338</v>
      </c>
      <c r="E13">
        <v>15216</v>
      </c>
      <c r="F13">
        <v>1938</v>
      </c>
      <c r="G13">
        <v>216</v>
      </c>
      <c r="I13">
        <v>0.94285714285714295</v>
      </c>
    </row>
    <row r="14" spans="1:9" x14ac:dyDescent="0.25">
      <c r="A14" s="1" t="s">
        <v>27</v>
      </c>
      <c r="B14">
        <v>75897695</v>
      </c>
      <c r="C14">
        <v>74306049</v>
      </c>
      <c r="D14">
        <v>74291368</v>
      </c>
      <c r="E14">
        <v>74126675</v>
      </c>
      <c r="F14">
        <v>6106971</v>
      </c>
      <c r="G14">
        <v>18064</v>
      </c>
      <c r="I14">
        <v>1</v>
      </c>
    </row>
    <row r="15" spans="1:9" x14ac:dyDescent="0.25">
      <c r="A15" s="1" t="s">
        <v>28</v>
      </c>
      <c r="B15">
        <v>84.18</v>
      </c>
      <c r="C15">
        <v>84.441000000000003</v>
      </c>
      <c r="D15">
        <v>87.061000000000007</v>
      </c>
      <c r="E15">
        <v>87.1</v>
      </c>
      <c r="F15">
        <v>96.576999999999998</v>
      </c>
      <c r="G15">
        <v>99.994</v>
      </c>
      <c r="I15">
        <v>1</v>
      </c>
    </row>
    <row r="16" spans="1:9" x14ac:dyDescent="0.25">
      <c r="A16" s="1" t="s">
        <v>29</v>
      </c>
      <c r="B16">
        <v>1.1870000000000001</v>
      </c>
      <c r="C16">
        <v>1.153</v>
      </c>
      <c r="D16">
        <v>1.1459999999999999</v>
      </c>
      <c r="E16">
        <v>1.145</v>
      </c>
      <c r="F16">
        <v>1.131</v>
      </c>
      <c r="G16">
        <v>1.0489999999999999</v>
      </c>
      <c r="I16">
        <v>1</v>
      </c>
    </row>
    <row r="17" spans="1:9" x14ac:dyDescent="0.25">
      <c r="A17" s="1" t="s">
        <v>30</v>
      </c>
      <c r="B17">
        <v>10193.780000000001</v>
      </c>
      <c r="C17">
        <v>9450.77</v>
      </c>
      <c r="D17">
        <v>8956.1200000000008</v>
      </c>
      <c r="E17">
        <v>8894.3700000000008</v>
      </c>
      <c r="F17">
        <v>11524.81</v>
      </c>
      <c r="G17">
        <v>4683.57</v>
      </c>
      <c r="I17">
        <v>0.42857142857142899</v>
      </c>
    </row>
    <row r="18" spans="1:9" x14ac:dyDescent="0.25">
      <c r="A18" s="1" t="s">
        <v>31</v>
      </c>
      <c r="B18">
        <v>153.94</v>
      </c>
      <c r="C18">
        <v>144.04</v>
      </c>
      <c r="D18">
        <v>125.92</v>
      </c>
      <c r="E18">
        <v>125.66</v>
      </c>
      <c r="F18">
        <v>6.62</v>
      </c>
      <c r="G18">
        <v>0</v>
      </c>
      <c r="I18">
        <v>1</v>
      </c>
    </row>
    <row r="19" spans="1:9" x14ac:dyDescent="0.25">
      <c r="A19" s="1" t="s">
        <v>32</v>
      </c>
      <c r="B19">
        <v>20.02</v>
      </c>
      <c r="C19">
        <v>19.32</v>
      </c>
      <c r="D19">
        <v>17.600000000000001</v>
      </c>
      <c r="E19">
        <v>17.54</v>
      </c>
      <c r="F19">
        <v>1.67</v>
      </c>
      <c r="G19">
        <v>0</v>
      </c>
      <c r="I19">
        <v>1</v>
      </c>
    </row>
    <row r="20" spans="1:9" x14ac:dyDescent="0.25">
      <c r="A20" s="1" t="s">
        <v>34</v>
      </c>
      <c r="B20">
        <v>2365487084</v>
      </c>
      <c r="C20">
        <v>2326193760</v>
      </c>
      <c r="D20">
        <v>2395813714</v>
      </c>
      <c r="E20">
        <v>2396228047</v>
      </c>
      <c r="F20">
        <v>2564344687</v>
      </c>
      <c r="G20">
        <v>2653165967</v>
      </c>
      <c r="I20">
        <v>0.94285714285714295</v>
      </c>
    </row>
    <row r="21" spans="1:9" x14ac:dyDescent="0.25">
      <c r="A21" s="1" t="s">
        <v>35</v>
      </c>
      <c r="B21">
        <v>195025</v>
      </c>
      <c r="C21">
        <v>220692</v>
      </c>
      <c r="D21">
        <v>230936</v>
      </c>
      <c r="E21">
        <v>232989</v>
      </c>
      <c r="F21">
        <v>5792684</v>
      </c>
      <c r="G21">
        <v>120358494</v>
      </c>
      <c r="I21">
        <v>1</v>
      </c>
    </row>
    <row r="22" spans="1:9" x14ac:dyDescent="0.25">
      <c r="A22" s="1" t="s">
        <v>36</v>
      </c>
      <c r="B22">
        <v>187964</v>
      </c>
      <c r="C22">
        <v>204253</v>
      </c>
      <c r="D22">
        <v>222107</v>
      </c>
      <c r="E22">
        <v>223827</v>
      </c>
      <c r="F22">
        <v>6156424</v>
      </c>
      <c r="G22">
        <v>120358494</v>
      </c>
      <c r="I22">
        <v>1</v>
      </c>
    </row>
    <row r="23" spans="1:9" x14ac:dyDescent="0.25">
      <c r="A23" s="1" t="s">
        <v>37</v>
      </c>
      <c r="B23">
        <v>57738</v>
      </c>
      <c r="C23">
        <v>69977</v>
      </c>
      <c r="D23">
        <v>73092</v>
      </c>
      <c r="E23">
        <v>73768</v>
      </c>
      <c r="F23">
        <v>2154806</v>
      </c>
      <c r="G23">
        <v>87020577</v>
      </c>
      <c r="I23">
        <v>1</v>
      </c>
    </row>
    <row r="24" spans="1:9" x14ac:dyDescent="0.25">
      <c r="A24" s="1" t="s">
        <v>38</v>
      </c>
      <c r="B24">
        <v>49605</v>
      </c>
      <c r="C24">
        <v>49542</v>
      </c>
      <c r="D24">
        <v>63018</v>
      </c>
      <c r="E24">
        <v>63603</v>
      </c>
      <c r="F24">
        <v>2516691</v>
      </c>
      <c r="G24">
        <v>87020577</v>
      </c>
      <c r="I24">
        <v>0.94285714285714295</v>
      </c>
    </row>
    <row r="25" spans="1:9" x14ac:dyDescent="0.25">
      <c r="A25" s="1" t="s">
        <v>39</v>
      </c>
      <c r="B25">
        <v>3597</v>
      </c>
      <c r="C25">
        <v>3127</v>
      </c>
      <c r="D25">
        <v>3057</v>
      </c>
      <c r="E25">
        <v>3027</v>
      </c>
      <c r="F25">
        <v>140</v>
      </c>
      <c r="G25">
        <v>9</v>
      </c>
      <c r="I25">
        <v>1</v>
      </c>
    </row>
    <row r="26" spans="1:9" x14ac:dyDescent="0.25">
      <c r="A26" s="1" t="s">
        <v>40</v>
      </c>
      <c r="B26">
        <v>3747</v>
      </c>
      <c r="C26">
        <v>3422</v>
      </c>
      <c r="D26">
        <v>3194</v>
      </c>
      <c r="E26">
        <v>3166</v>
      </c>
      <c r="F26">
        <v>130</v>
      </c>
      <c r="G26">
        <v>9</v>
      </c>
      <c r="I26">
        <v>1</v>
      </c>
    </row>
    <row r="27" spans="1:9" x14ac:dyDescent="0.25">
      <c r="A27" s="1" t="s">
        <v>41</v>
      </c>
      <c r="B27">
        <v>9795</v>
      </c>
      <c r="C27">
        <v>8310</v>
      </c>
      <c r="D27">
        <v>8199</v>
      </c>
      <c r="E27">
        <v>8129</v>
      </c>
      <c r="F27">
        <v>345</v>
      </c>
      <c r="G27">
        <v>16</v>
      </c>
      <c r="I27">
        <v>1</v>
      </c>
    </row>
    <row r="28" spans="1:9" x14ac:dyDescent="0.25">
      <c r="A28" s="1" t="s">
        <v>42</v>
      </c>
      <c r="B28">
        <v>10600</v>
      </c>
      <c r="C28">
        <v>9898</v>
      </c>
      <c r="D28">
        <v>8884</v>
      </c>
      <c r="E28">
        <v>8819</v>
      </c>
      <c r="F28">
        <v>307</v>
      </c>
      <c r="G28">
        <v>16</v>
      </c>
      <c r="I28">
        <v>1</v>
      </c>
    </row>
    <row r="29" spans="1:9" x14ac:dyDescent="0.25">
      <c r="A29" s="1"/>
    </row>
    <row r="30" spans="1:9" x14ac:dyDescent="0.25">
      <c r="A30" s="1"/>
    </row>
    <row r="31" spans="1:9" x14ac:dyDescent="0.25">
      <c r="A31" s="1"/>
    </row>
    <row r="32" spans="1:9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I13" sqref="I13"/>
    </sheetView>
  </sheetViews>
  <sheetFormatPr defaultRowHeight="15" x14ac:dyDescent="0.25"/>
  <sheetData>
    <row r="1" spans="1:9" x14ac:dyDescent="0.25"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120</v>
      </c>
      <c r="I1" s="1" t="s">
        <v>105</v>
      </c>
    </row>
    <row r="2" spans="1:9" x14ac:dyDescent="0.25">
      <c r="A2" s="1" t="s">
        <v>16</v>
      </c>
      <c r="B2">
        <v>3033957675</v>
      </c>
      <c r="C2">
        <v>3175582169</v>
      </c>
      <c r="D2">
        <v>3144273394</v>
      </c>
      <c r="E2">
        <v>3146663571</v>
      </c>
      <c r="F2">
        <v>2967108523</v>
      </c>
      <c r="G2">
        <v>2832615260</v>
      </c>
      <c r="I2">
        <v>-0.6</v>
      </c>
    </row>
    <row r="3" spans="1:9" x14ac:dyDescent="0.25">
      <c r="A3" s="1" t="s">
        <v>21</v>
      </c>
      <c r="B3">
        <v>5142</v>
      </c>
      <c r="C3">
        <v>2945</v>
      </c>
      <c r="D3">
        <v>3315</v>
      </c>
      <c r="E3">
        <v>3281</v>
      </c>
      <c r="F3">
        <v>9388</v>
      </c>
      <c r="G3">
        <v>0</v>
      </c>
      <c r="I3">
        <v>0.25714285714285701</v>
      </c>
    </row>
    <row r="4" spans="1:9" x14ac:dyDescent="0.25">
      <c r="A4" s="1" t="s">
        <v>22</v>
      </c>
      <c r="B4">
        <v>3033957675</v>
      </c>
      <c r="C4">
        <v>3175582169</v>
      </c>
      <c r="D4">
        <v>3144273394</v>
      </c>
      <c r="E4">
        <v>3146663571</v>
      </c>
      <c r="F4">
        <v>2940758008</v>
      </c>
      <c r="G4">
        <v>0</v>
      </c>
      <c r="I4">
        <v>0.6</v>
      </c>
    </row>
    <row r="5" spans="1:9" x14ac:dyDescent="0.25">
      <c r="A5" s="1" t="s">
        <v>23</v>
      </c>
      <c r="B5">
        <v>2887</v>
      </c>
      <c r="C5">
        <v>6983</v>
      </c>
      <c r="D5">
        <v>6487</v>
      </c>
      <c r="E5">
        <v>6483</v>
      </c>
      <c r="F5">
        <v>8691</v>
      </c>
      <c r="G5">
        <v>0</v>
      </c>
      <c r="I5">
        <v>8.5714285714285701E-2</v>
      </c>
    </row>
    <row r="6" spans="1:9" x14ac:dyDescent="0.25">
      <c r="A6" s="1" t="s">
        <v>24</v>
      </c>
      <c r="B6">
        <v>603</v>
      </c>
      <c r="C6">
        <v>314</v>
      </c>
      <c r="D6">
        <v>284</v>
      </c>
      <c r="E6">
        <v>283</v>
      </c>
      <c r="F6">
        <v>621</v>
      </c>
      <c r="G6">
        <v>0</v>
      </c>
      <c r="I6">
        <v>0.42857142857142899</v>
      </c>
    </row>
    <row r="7" spans="1:9" x14ac:dyDescent="0.25">
      <c r="A7" s="1" t="s">
        <v>25</v>
      </c>
      <c r="B7">
        <v>214710</v>
      </c>
      <c r="C7">
        <v>131621</v>
      </c>
      <c r="D7">
        <v>93789</v>
      </c>
      <c r="E7">
        <v>93782</v>
      </c>
      <c r="F7">
        <v>5325</v>
      </c>
      <c r="G7">
        <v>335</v>
      </c>
      <c r="I7">
        <v>1</v>
      </c>
    </row>
    <row r="8" spans="1:9" x14ac:dyDescent="0.25">
      <c r="A8" s="1" t="s">
        <v>26</v>
      </c>
      <c r="B8">
        <v>1438</v>
      </c>
      <c r="C8">
        <v>1866</v>
      </c>
      <c r="D8">
        <v>1574</v>
      </c>
      <c r="E8">
        <v>1570</v>
      </c>
      <c r="F8">
        <v>4562</v>
      </c>
      <c r="G8">
        <v>0</v>
      </c>
      <c r="I8">
        <v>8.5714285714285701E-2</v>
      </c>
    </row>
    <row r="9" spans="1:9" x14ac:dyDescent="0.25">
      <c r="A9" s="1" t="s">
        <v>27</v>
      </c>
      <c r="B9">
        <v>45127387</v>
      </c>
      <c r="C9">
        <v>52364327</v>
      </c>
      <c r="D9">
        <v>49884299</v>
      </c>
      <c r="E9">
        <v>49814579</v>
      </c>
      <c r="F9">
        <v>90758705</v>
      </c>
      <c r="G9">
        <v>0</v>
      </c>
      <c r="I9">
        <v>8.5714285714285701E-2</v>
      </c>
    </row>
    <row r="10" spans="1:9" x14ac:dyDescent="0.25">
      <c r="A10" s="1" t="s">
        <v>28</v>
      </c>
      <c r="B10">
        <v>83.043000000000006</v>
      </c>
      <c r="C10">
        <v>95.022000000000006</v>
      </c>
      <c r="D10">
        <v>95.405000000000001</v>
      </c>
      <c r="E10">
        <v>95.52</v>
      </c>
      <c r="F10">
        <v>98.293999999999997</v>
      </c>
      <c r="G10">
        <v>100</v>
      </c>
      <c r="I10">
        <v>1</v>
      </c>
    </row>
    <row r="11" spans="1:9" x14ac:dyDescent="0.25">
      <c r="A11" s="1" t="s">
        <v>29</v>
      </c>
      <c r="B11">
        <v>1.284</v>
      </c>
      <c r="C11">
        <v>1.1719999999999999</v>
      </c>
      <c r="D11">
        <v>1.157</v>
      </c>
      <c r="E11">
        <v>1.1559999999999999</v>
      </c>
      <c r="F11">
        <v>1.044</v>
      </c>
      <c r="G11">
        <v>1.01</v>
      </c>
      <c r="I11">
        <v>1</v>
      </c>
    </row>
    <row r="12" spans="1:9" x14ac:dyDescent="0.25">
      <c r="A12" s="1" t="s">
        <v>30</v>
      </c>
      <c r="B12">
        <v>21407.26</v>
      </c>
      <c r="C12">
        <v>13327.56</v>
      </c>
      <c r="D12">
        <v>12425.08</v>
      </c>
      <c r="E12">
        <v>12409.57</v>
      </c>
      <c r="F12">
        <v>3252.17</v>
      </c>
      <c r="G12">
        <v>1023.58</v>
      </c>
      <c r="I12">
        <v>1</v>
      </c>
    </row>
    <row r="13" spans="1:9" x14ac:dyDescent="0.25">
      <c r="A13" s="1" t="s">
        <v>31</v>
      </c>
      <c r="B13">
        <v>147.61000000000001</v>
      </c>
      <c r="C13">
        <v>87.54</v>
      </c>
      <c r="D13">
        <v>94.22</v>
      </c>
      <c r="E13">
        <v>93.99</v>
      </c>
      <c r="F13">
        <v>104.2</v>
      </c>
      <c r="G13">
        <v>0</v>
      </c>
      <c r="I13">
        <v>0.48571428571428599</v>
      </c>
    </row>
    <row r="14" spans="1:9" x14ac:dyDescent="0.25">
      <c r="A14" s="1" t="s">
        <v>32</v>
      </c>
      <c r="B14">
        <v>46.86</v>
      </c>
      <c r="C14">
        <v>24.18</v>
      </c>
      <c r="D14">
        <v>23.59</v>
      </c>
      <c r="E14">
        <v>23.53</v>
      </c>
      <c r="F14">
        <v>26.2</v>
      </c>
      <c r="G14">
        <v>0</v>
      </c>
      <c r="I14">
        <v>0.65714285714285703</v>
      </c>
    </row>
    <row r="15" spans="1:9" x14ac:dyDescent="0.25">
      <c r="A15" s="1" t="s">
        <v>34</v>
      </c>
      <c r="B15">
        <v>2346779689</v>
      </c>
      <c r="C15">
        <v>2709105160</v>
      </c>
      <c r="D15">
        <v>2708346563</v>
      </c>
      <c r="E15">
        <v>2712383617</v>
      </c>
      <c r="F15">
        <v>2779841322</v>
      </c>
      <c r="G15">
        <v>2803652370</v>
      </c>
      <c r="I15">
        <v>0.94285714285714295</v>
      </c>
    </row>
    <row r="16" spans="1:9" x14ac:dyDescent="0.25">
      <c r="A16" s="1" t="s">
        <v>35</v>
      </c>
      <c r="B16">
        <v>1361545</v>
      </c>
      <c r="C16">
        <v>3774863</v>
      </c>
      <c r="D16">
        <v>3790858</v>
      </c>
      <c r="E16">
        <v>3888079</v>
      </c>
      <c r="F16">
        <v>1257857</v>
      </c>
      <c r="G16">
        <v>130404340</v>
      </c>
      <c r="I16">
        <v>0.42857142857142899</v>
      </c>
    </row>
    <row r="17" spans="1:9" x14ac:dyDescent="0.25">
      <c r="A17" s="1" t="s">
        <v>36</v>
      </c>
      <c r="B17">
        <v>1527189</v>
      </c>
      <c r="C17">
        <v>4400384</v>
      </c>
      <c r="D17">
        <v>4267219</v>
      </c>
      <c r="E17">
        <v>4335290</v>
      </c>
      <c r="F17">
        <v>1320396</v>
      </c>
      <c r="G17">
        <v>130404340</v>
      </c>
      <c r="I17">
        <v>0.25714285714285701</v>
      </c>
    </row>
    <row r="18" spans="1:9" x14ac:dyDescent="0.25">
      <c r="A18" s="1" t="s">
        <v>37</v>
      </c>
      <c r="B18">
        <v>155899</v>
      </c>
      <c r="C18">
        <v>1333995</v>
      </c>
      <c r="D18">
        <v>1264460</v>
      </c>
      <c r="E18">
        <v>1289187</v>
      </c>
      <c r="F18">
        <v>583400</v>
      </c>
      <c r="G18">
        <v>95197488</v>
      </c>
      <c r="I18">
        <v>0.48571428571428599</v>
      </c>
    </row>
    <row r="19" spans="1:9" x14ac:dyDescent="0.25">
      <c r="A19" s="1" t="s">
        <v>38</v>
      </c>
      <c r="B19">
        <v>445221</v>
      </c>
      <c r="C19">
        <v>2075931</v>
      </c>
      <c r="D19">
        <v>1973257</v>
      </c>
      <c r="E19">
        <v>2023188</v>
      </c>
      <c r="F19">
        <v>665020</v>
      </c>
      <c r="G19">
        <v>95197488</v>
      </c>
      <c r="I19">
        <v>0.48571428571428599</v>
      </c>
    </row>
    <row r="20" spans="1:9" x14ac:dyDescent="0.25">
      <c r="A20" s="1" t="s">
        <v>39</v>
      </c>
      <c r="B20">
        <v>581</v>
      </c>
      <c r="C20">
        <v>222</v>
      </c>
      <c r="D20">
        <v>221</v>
      </c>
      <c r="E20">
        <v>217</v>
      </c>
      <c r="F20">
        <v>655</v>
      </c>
      <c r="G20">
        <v>9</v>
      </c>
      <c r="I20">
        <v>0.42857142857142899</v>
      </c>
    </row>
    <row r="21" spans="1:9" x14ac:dyDescent="0.25">
      <c r="A21" s="1" t="s">
        <v>40</v>
      </c>
      <c r="B21">
        <v>512</v>
      </c>
      <c r="C21">
        <v>180</v>
      </c>
      <c r="D21">
        <v>182</v>
      </c>
      <c r="E21">
        <v>178</v>
      </c>
      <c r="F21">
        <v>603</v>
      </c>
      <c r="G21">
        <v>9</v>
      </c>
      <c r="I21">
        <v>0.371428571428571</v>
      </c>
    </row>
    <row r="22" spans="1:9" x14ac:dyDescent="0.25">
      <c r="A22" s="1" t="s">
        <v>41</v>
      </c>
      <c r="B22">
        <v>1861</v>
      </c>
      <c r="C22">
        <v>568</v>
      </c>
      <c r="D22">
        <v>570</v>
      </c>
      <c r="E22">
        <v>560</v>
      </c>
      <c r="F22">
        <v>1512</v>
      </c>
      <c r="G22">
        <v>15</v>
      </c>
      <c r="I22">
        <v>0.6</v>
      </c>
    </row>
    <row r="23" spans="1:9" x14ac:dyDescent="0.25">
      <c r="A23" s="1"/>
    </row>
    <row r="24" spans="1:9" x14ac:dyDescent="0.25">
      <c r="A24" s="1"/>
    </row>
    <row r="25" spans="1:9" x14ac:dyDescent="0.25">
      <c r="A25" s="1"/>
    </row>
    <row r="26" spans="1:9" x14ac:dyDescent="0.25">
      <c r="A26" s="1"/>
    </row>
    <row r="27" spans="1:9" x14ac:dyDescent="0.25">
      <c r="A27" s="1"/>
    </row>
    <row r="28" spans="1:9" x14ac:dyDescent="0.25">
      <c r="A28" s="1"/>
    </row>
    <row r="29" spans="1:9" x14ac:dyDescent="0.25">
      <c r="A29" s="1"/>
    </row>
    <row r="30" spans="1:9" x14ac:dyDescent="0.25">
      <c r="A30" s="1"/>
    </row>
    <row r="31" spans="1:9" x14ac:dyDescent="0.25">
      <c r="A31" s="1"/>
    </row>
    <row r="32" spans="1:9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M41" sqref="M41"/>
    </sheetView>
  </sheetViews>
  <sheetFormatPr defaultRowHeight="15" x14ac:dyDescent="0.25"/>
  <sheetData>
    <row r="1" spans="1:12" x14ac:dyDescent="0.25"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  <c r="I1" s="1" t="s">
        <v>71</v>
      </c>
      <c r="J1" s="1" t="s">
        <v>72</v>
      </c>
      <c r="L1" s="1" t="s">
        <v>105</v>
      </c>
    </row>
    <row r="2" spans="1:12" x14ac:dyDescent="0.25">
      <c r="A2" s="1" t="s">
        <v>15</v>
      </c>
      <c r="B2">
        <v>45413732</v>
      </c>
      <c r="C2">
        <v>67784336</v>
      </c>
      <c r="D2">
        <v>73302350</v>
      </c>
      <c r="E2">
        <v>91717235</v>
      </c>
      <c r="F2">
        <v>70371393</v>
      </c>
      <c r="G2">
        <v>76918211</v>
      </c>
      <c r="H2">
        <v>77276063</v>
      </c>
      <c r="I2">
        <v>76625712</v>
      </c>
      <c r="J2">
        <v>78093715</v>
      </c>
      <c r="L2">
        <v>0.66666666666666696</v>
      </c>
    </row>
    <row r="3" spans="1:12" x14ac:dyDescent="0.25">
      <c r="A3" s="1" t="s">
        <v>16</v>
      </c>
      <c r="B3">
        <v>725595423</v>
      </c>
      <c r="C3">
        <v>1097507810</v>
      </c>
      <c r="D3">
        <v>1206369620</v>
      </c>
      <c r="E3">
        <v>1547299723</v>
      </c>
      <c r="F3">
        <v>1277075233</v>
      </c>
      <c r="G3">
        <v>1322655876</v>
      </c>
      <c r="H3">
        <v>1357035047</v>
      </c>
      <c r="I3">
        <v>1340430591</v>
      </c>
      <c r="J3">
        <v>1345101833</v>
      </c>
      <c r="L3">
        <v>0.7</v>
      </c>
    </row>
    <row r="4" spans="1:12" x14ac:dyDescent="0.25">
      <c r="A4" s="1" t="s">
        <v>17</v>
      </c>
      <c r="B4">
        <v>30025136</v>
      </c>
      <c r="C4">
        <v>44268068</v>
      </c>
      <c r="D4">
        <v>49148762</v>
      </c>
      <c r="E4">
        <v>63411520</v>
      </c>
      <c r="F4">
        <v>53070661</v>
      </c>
      <c r="G4">
        <v>51890894</v>
      </c>
      <c r="H4">
        <v>55952140</v>
      </c>
      <c r="I4">
        <v>54191831</v>
      </c>
      <c r="J4">
        <v>54304671</v>
      </c>
      <c r="L4">
        <v>0.68333333333333302</v>
      </c>
    </row>
    <row r="5" spans="1:12" x14ac:dyDescent="0.25">
      <c r="A5" s="1" t="s">
        <v>18</v>
      </c>
      <c r="B5">
        <v>22442303</v>
      </c>
      <c r="C5">
        <v>42274751</v>
      </c>
      <c r="D5">
        <v>48216763</v>
      </c>
      <c r="E5">
        <v>64258675</v>
      </c>
      <c r="F5">
        <v>52310423</v>
      </c>
      <c r="G5">
        <v>51890894</v>
      </c>
      <c r="H5">
        <v>55952140</v>
      </c>
      <c r="I5">
        <v>54191831</v>
      </c>
      <c r="J5">
        <v>54304671</v>
      </c>
      <c r="L5">
        <v>0.68333333333333302</v>
      </c>
    </row>
    <row r="6" spans="1:12" x14ac:dyDescent="0.25">
      <c r="A6" s="1" t="s">
        <v>19</v>
      </c>
      <c r="B6">
        <v>25436222</v>
      </c>
      <c r="C6">
        <v>37493003</v>
      </c>
      <c r="D6">
        <v>43373685</v>
      </c>
      <c r="E6">
        <v>54070595</v>
      </c>
      <c r="F6">
        <v>46181231</v>
      </c>
      <c r="G6">
        <v>47237297</v>
      </c>
      <c r="H6">
        <v>47442429</v>
      </c>
      <c r="I6">
        <v>47771147</v>
      </c>
      <c r="J6">
        <v>48040578</v>
      </c>
      <c r="L6">
        <v>0.75</v>
      </c>
    </row>
    <row r="7" spans="1:12" x14ac:dyDescent="0.25">
      <c r="A7" s="1" t="s">
        <v>21</v>
      </c>
      <c r="B7">
        <v>32732</v>
      </c>
      <c r="C7">
        <v>40193</v>
      </c>
      <c r="D7">
        <v>21171</v>
      </c>
      <c r="E7">
        <v>35984</v>
      </c>
      <c r="F7">
        <v>9093</v>
      </c>
      <c r="G7">
        <v>13438</v>
      </c>
      <c r="H7">
        <v>5245</v>
      </c>
      <c r="I7">
        <v>2365</v>
      </c>
      <c r="J7">
        <v>0</v>
      </c>
      <c r="L7">
        <v>0.9</v>
      </c>
    </row>
    <row r="8" spans="1:12" x14ac:dyDescent="0.25">
      <c r="A8" s="1" t="s">
        <v>22</v>
      </c>
      <c r="B8">
        <v>725595423</v>
      </c>
      <c r="C8">
        <v>1097507810</v>
      </c>
      <c r="D8">
        <v>1206369620</v>
      </c>
      <c r="E8">
        <v>1547299723</v>
      </c>
      <c r="F8">
        <v>1277075233</v>
      </c>
      <c r="G8">
        <v>1322655876</v>
      </c>
      <c r="H8">
        <v>1357035047</v>
      </c>
      <c r="I8">
        <v>1340430591</v>
      </c>
      <c r="J8">
        <v>0</v>
      </c>
      <c r="L8">
        <v>-0.21666666666666701</v>
      </c>
    </row>
    <row r="9" spans="1:12" x14ac:dyDescent="0.25">
      <c r="A9" s="1" t="s">
        <v>23</v>
      </c>
      <c r="B9">
        <v>28846</v>
      </c>
      <c r="C9">
        <v>51295</v>
      </c>
      <c r="D9">
        <v>36291</v>
      </c>
      <c r="E9">
        <v>38751</v>
      </c>
      <c r="F9">
        <v>15242</v>
      </c>
      <c r="G9">
        <v>14453</v>
      </c>
      <c r="H9">
        <v>8596</v>
      </c>
      <c r="I9">
        <v>1436</v>
      </c>
      <c r="J9">
        <v>5</v>
      </c>
      <c r="L9">
        <v>0.88333333333333297</v>
      </c>
    </row>
    <row r="10" spans="1:12" x14ac:dyDescent="0.25">
      <c r="A10" s="1" t="s">
        <v>24</v>
      </c>
      <c r="B10">
        <v>817</v>
      </c>
      <c r="C10">
        <v>774</v>
      </c>
      <c r="D10">
        <v>392</v>
      </c>
      <c r="E10">
        <v>532</v>
      </c>
      <c r="F10">
        <v>197</v>
      </c>
      <c r="G10">
        <v>257</v>
      </c>
      <c r="H10">
        <v>79</v>
      </c>
      <c r="I10">
        <v>49</v>
      </c>
      <c r="J10">
        <v>0</v>
      </c>
      <c r="L10">
        <v>0.96666666666666701</v>
      </c>
    </row>
    <row r="11" spans="1:12" x14ac:dyDescent="0.25">
      <c r="A11" s="1" t="s">
        <v>25</v>
      </c>
      <c r="B11">
        <v>58164</v>
      </c>
      <c r="C11">
        <v>52602</v>
      </c>
      <c r="D11">
        <v>18681</v>
      </c>
      <c r="E11">
        <v>25238</v>
      </c>
      <c r="F11">
        <v>17117</v>
      </c>
      <c r="G11">
        <v>14213</v>
      </c>
      <c r="H11">
        <v>4028</v>
      </c>
      <c r="I11">
        <v>2365</v>
      </c>
      <c r="J11">
        <v>93</v>
      </c>
      <c r="L11">
        <v>0.98333333333333295</v>
      </c>
    </row>
    <row r="12" spans="1:12" x14ac:dyDescent="0.25">
      <c r="A12" s="1" t="s">
        <v>26</v>
      </c>
      <c r="B12">
        <v>13176</v>
      </c>
      <c r="C12">
        <v>14502</v>
      </c>
      <c r="D12">
        <v>8706</v>
      </c>
      <c r="E12">
        <v>9452</v>
      </c>
      <c r="F12">
        <v>2738</v>
      </c>
      <c r="G12">
        <v>3954</v>
      </c>
      <c r="H12">
        <v>1192</v>
      </c>
      <c r="I12">
        <v>336</v>
      </c>
      <c r="J12">
        <v>0</v>
      </c>
      <c r="L12">
        <v>0.95</v>
      </c>
    </row>
    <row r="13" spans="1:12" x14ac:dyDescent="0.25">
      <c r="A13" s="1" t="s">
        <v>27</v>
      </c>
      <c r="B13">
        <v>58307070</v>
      </c>
      <c r="C13">
        <v>92448104</v>
      </c>
      <c r="D13">
        <v>79639030</v>
      </c>
      <c r="E13">
        <v>100011136</v>
      </c>
      <c r="F13">
        <v>43049162</v>
      </c>
      <c r="G13">
        <v>44873327</v>
      </c>
      <c r="H13">
        <v>26011260</v>
      </c>
      <c r="I13">
        <v>5276506</v>
      </c>
      <c r="J13">
        <v>110136</v>
      </c>
      <c r="L13">
        <v>0.83333333333333304</v>
      </c>
    </row>
    <row r="14" spans="1:12" x14ac:dyDescent="0.25">
      <c r="A14" s="1" t="s">
        <v>28</v>
      </c>
      <c r="B14">
        <v>43.19</v>
      </c>
      <c r="C14">
        <v>59.62</v>
      </c>
      <c r="D14">
        <v>68.218000000000004</v>
      </c>
      <c r="E14">
        <v>89.200999999999993</v>
      </c>
      <c r="F14">
        <v>87.543999999999997</v>
      </c>
      <c r="G14">
        <v>88.709000000000003</v>
      </c>
      <c r="H14">
        <v>96.572999999999993</v>
      </c>
      <c r="I14">
        <v>99.085999999999999</v>
      </c>
      <c r="J14">
        <v>99.992000000000004</v>
      </c>
      <c r="L14">
        <v>0.95</v>
      </c>
    </row>
    <row r="15" spans="1:12" x14ac:dyDescent="0.25">
      <c r="A15" s="1" t="s">
        <v>29</v>
      </c>
      <c r="B15">
        <v>1.1519999999999999</v>
      </c>
      <c r="C15">
        <v>1.2569999999999999</v>
      </c>
      <c r="D15">
        <v>1.232</v>
      </c>
      <c r="E15">
        <v>1.21</v>
      </c>
      <c r="F15">
        <v>1.0509999999999999</v>
      </c>
      <c r="G15">
        <v>1.0740000000000001</v>
      </c>
      <c r="H15">
        <v>1.028</v>
      </c>
      <c r="I15">
        <v>1.0049999999999999</v>
      </c>
      <c r="J15">
        <v>1.0029999999999999</v>
      </c>
      <c r="L15">
        <v>0.88333333333333297</v>
      </c>
    </row>
    <row r="16" spans="1:12" x14ac:dyDescent="0.25">
      <c r="A16" s="1" t="s">
        <v>30</v>
      </c>
      <c r="B16">
        <v>8900.25</v>
      </c>
      <c r="C16">
        <v>5113.68</v>
      </c>
      <c r="D16">
        <v>1768.79</v>
      </c>
      <c r="E16">
        <v>1550.05</v>
      </c>
      <c r="F16">
        <v>270.43</v>
      </c>
      <c r="G16">
        <v>274.06</v>
      </c>
      <c r="H16">
        <v>176.78</v>
      </c>
      <c r="I16">
        <v>137.38999999999999</v>
      </c>
      <c r="J16">
        <v>333.68</v>
      </c>
      <c r="L16">
        <v>0.81666666666666698</v>
      </c>
    </row>
    <row r="17" spans="1:12" x14ac:dyDescent="0.25">
      <c r="A17" s="1" t="s">
        <v>31</v>
      </c>
      <c r="B17">
        <v>908.4</v>
      </c>
      <c r="C17">
        <v>1072.56</v>
      </c>
      <c r="D17">
        <v>704.18</v>
      </c>
      <c r="E17">
        <v>561.45000000000005</v>
      </c>
      <c r="F17">
        <v>223</v>
      </c>
      <c r="G17">
        <v>200.02</v>
      </c>
      <c r="H17">
        <v>115.39</v>
      </c>
      <c r="I17">
        <v>18.989999999999998</v>
      </c>
      <c r="J17">
        <v>0</v>
      </c>
      <c r="L17">
        <v>0.98333333333333295</v>
      </c>
    </row>
    <row r="18" spans="1:12" x14ac:dyDescent="0.25">
      <c r="A18" s="1" t="s">
        <v>32</v>
      </c>
      <c r="B18">
        <v>65.760000000000005</v>
      </c>
      <c r="C18">
        <v>61.53</v>
      </c>
      <c r="D18">
        <v>45.7</v>
      </c>
      <c r="E18">
        <v>38.17</v>
      </c>
      <c r="F18">
        <v>13.18</v>
      </c>
      <c r="G18">
        <v>15.02</v>
      </c>
      <c r="H18">
        <v>6.8</v>
      </c>
      <c r="I18">
        <v>1.66</v>
      </c>
      <c r="J18">
        <v>0</v>
      </c>
      <c r="L18">
        <v>0.98333333333333295</v>
      </c>
    </row>
    <row r="19" spans="1:12" x14ac:dyDescent="0.25">
      <c r="A19" s="1" t="s">
        <v>33</v>
      </c>
      <c r="B19">
        <v>989034</v>
      </c>
      <c r="C19">
        <v>1399985</v>
      </c>
      <c r="D19">
        <v>3069057</v>
      </c>
      <c r="E19">
        <v>3416006</v>
      </c>
      <c r="F19">
        <v>5949149</v>
      </c>
      <c r="G19">
        <v>5679326</v>
      </c>
      <c r="H19">
        <v>13995198</v>
      </c>
      <c r="I19">
        <v>30245119</v>
      </c>
      <c r="J19">
        <v>75201217</v>
      </c>
      <c r="L19">
        <v>0.98333333333333295</v>
      </c>
    </row>
    <row r="20" spans="1:12" x14ac:dyDescent="0.25">
      <c r="A20" s="1" t="s">
        <v>34</v>
      </c>
      <c r="B20">
        <v>603378461</v>
      </c>
      <c r="C20">
        <v>948864489</v>
      </c>
      <c r="D20">
        <v>1104985602</v>
      </c>
      <c r="E20">
        <v>1422893396</v>
      </c>
      <c r="F20">
        <v>1230790860</v>
      </c>
      <c r="G20">
        <v>1274114535</v>
      </c>
      <c r="H20">
        <v>1329841347</v>
      </c>
      <c r="I20">
        <v>1334577826</v>
      </c>
      <c r="J20">
        <v>1342163312</v>
      </c>
      <c r="L20">
        <v>0.75</v>
      </c>
    </row>
    <row r="21" spans="1:12" x14ac:dyDescent="0.25">
      <c r="A21" s="1" t="s">
        <v>35</v>
      </c>
      <c r="B21">
        <v>40932</v>
      </c>
      <c r="C21">
        <v>70668</v>
      </c>
      <c r="D21">
        <v>168005</v>
      </c>
      <c r="E21">
        <v>165920</v>
      </c>
      <c r="F21">
        <v>540957</v>
      </c>
      <c r="G21">
        <v>513441</v>
      </c>
      <c r="H21">
        <v>1268332</v>
      </c>
      <c r="I21">
        <v>4691727</v>
      </c>
      <c r="J21">
        <v>54304279</v>
      </c>
      <c r="L21">
        <v>0.96666666666666701</v>
      </c>
    </row>
    <row r="22" spans="1:12" x14ac:dyDescent="0.25">
      <c r="A22" s="1" t="s">
        <v>37</v>
      </c>
      <c r="B22">
        <v>9599</v>
      </c>
      <c r="C22">
        <v>16556</v>
      </c>
      <c r="D22">
        <v>66286</v>
      </c>
      <c r="E22">
        <v>52567</v>
      </c>
      <c r="F22">
        <v>219597</v>
      </c>
      <c r="G22">
        <v>181227</v>
      </c>
      <c r="H22">
        <v>472224</v>
      </c>
      <c r="I22">
        <v>1562906</v>
      </c>
      <c r="J22">
        <v>48040578</v>
      </c>
      <c r="L22">
        <v>0.96666666666666701</v>
      </c>
    </row>
    <row r="23" spans="1:12" x14ac:dyDescent="0.25">
      <c r="A23" s="1" t="s">
        <v>39</v>
      </c>
      <c r="B23">
        <v>3652</v>
      </c>
      <c r="C23">
        <v>3531</v>
      </c>
      <c r="D23">
        <v>1981</v>
      </c>
      <c r="E23">
        <v>2133</v>
      </c>
      <c r="F23">
        <v>566</v>
      </c>
      <c r="G23">
        <v>577</v>
      </c>
      <c r="H23">
        <v>252</v>
      </c>
      <c r="I23">
        <v>63</v>
      </c>
      <c r="J23">
        <v>11</v>
      </c>
      <c r="L23">
        <v>0.96666666666666701</v>
      </c>
    </row>
    <row r="24" spans="1:12" x14ac:dyDescent="0.25">
      <c r="A24" s="1" t="s">
        <v>41</v>
      </c>
      <c r="B24">
        <v>12563</v>
      </c>
      <c r="C24">
        <v>11398</v>
      </c>
      <c r="D24">
        <v>4740</v>
      </c>
      <c r="E24">
        <v>6193</v>
      </c>
      <c r="F24">
        <v>1513</v>
      </c>
      <c r="G24">
        <v>1704</v>
      </c>
      <c r="H24">
        <v>689</v>
      </c>
      <c r="I24">
        <v>194</v>
      </c>
      <c r="J24">
        <v>18</v>
      </c>
      <c r="L24">
        <v>0.96666666666666701</v>
      </c>
    </row>
    <row r="25" spans="1:12" x14ac:dyDescent="0.25">
      <c r="A25" s="1"/>
    </row>
    <row r="26" spans="1:12" x14ac:dyDescent="0.25">
      <c r="A26" s="1"/>
    </row>
    <row r="27" spans="1:12" x14ac:dyDescent="0.25">
      <c r="A27" s="1"/>
    </row>
    <row r="28" spans="1:12" x14ac:dyDescent="0.25">
      <c r="A28" s="1"/>
    </row>
    <row r="29" spans="1:12" x14ac:dyDescent="0.25">
      <c r="A29" s="1"/>
    </row>
    <row r="30" spans="1:12" x14ac:dyDescent="0.25">
      <c r="A30" s="1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5"/>
  <sheetViews>
    <sheetView workbookViewId="0">
      <selection activeCell="F32" sqref="F32"/>
    </sheetView>
  </sheetViews>
  <sheetFormatPr defaultRowHeight="15" x14ac:dyDescent="0.25"/>
  <cols>
    <col min="1" max="1" width="15.7109375" customWidth="1"/>
    <col min="2" max="2" width="11" bestFit="1" customWidth="1"/>
    <col min="5" max="5" width="10" bestFit="1" customWidth="1"/>
    <col min="6" max="6" width="11" bestFit="1" customWidth="1"/>
  </cols>
  <sheetData>
    <row r="1" spans="1:76" x14ac:dyDescent="0.25">
      <c r="B1" s="10" t="s">
        <v>15</v>
      </c>
      <c r="C1" s="10" t="s">
        <v>114</v>
      </c>
      <c r="D1" s="10" t="s">
        <v>115</v>
      </c>
      <c r="E1" s="11" t="s">
        <v>16</v>
      </c>
      <c r="F1" s="11" t="s">
        <v>114</v>
      </c>
      <c r="G1" s="11" t="s">
        <v>115</v>
      </c>
      <c r="H1" s="10" t="s">
        <v>17</v>
      </c>
      <c r="I1" s="10" t="s">
        <v>114</v>
      </c>
      <c r="J1" s="10" t="s">
        <v>115</v>
      </c>
      <c r="K1" s="11" t="s">
        <v>18</v>
      </c>
      <c r="L1" s="11" t="s">
        <v>114</v>
      </c>
      <c r="M1" s="11" t="s">
        <v>115</v>
      </c>
      <c r="N1" s="10" t="s">
        <v>19</v>
      </c>
      <c r="O1" s="10" t="s">
        <v>114</v>
      </c>
      <c r="P1" s="10" t="s">
        <v>115</v>
      </c>
      <c r="Q1" s="11" t="s">
        <v>108</v>
      </c>
      <c r="R1" s="11" t="s">
        <v>114</v>
      </c>
      <c r="S1" s="11" t="s">
        <v>115</v>
      </c>
      <c r="T1" s="10" t="s">
        <v>109</v>
      </c>
      <c r="U1" s="10" t="s">
        <v>114</v>
      </c>
      <c r="V1" s="10" t="s">
        <v>115</v>
      </c>
      <c r="W1" s="11" t="s">
        <v>110</v>
      </c>
      <c r="X1" s="11" t="s">
        <v>114</v>
      </c>
      <c r="Y1" s="11" t="s">
        <v>115</v>
      </c>
      <c r="Z1" s="10" t="s">
        <v>21</v>
      </c>
      <c r="AA1" s="10" t="s">
        <v>114</v>
      </c>
      <c r="AB1" s="10" t="s">
        <v>115</v>
      </c>
      <c r="AC1" s="11" t="s">
        <v>111</v>
      </c>
      <c r="AD1" s="11" t="s">
        <v>114</v>
      </c>
      <c r="AE1" s="11" t="s">
        <v>115</v>
      </c>
      <c r="AF1" s="10" t="s">
        <v>22</v>
      </c>
      <c r="AG1" s="10" t="s">
        <v>114</v>
      </c>
      <c r="AH1" s="10" t="s">
        <v>115</v>
      </c>
      <c r="AI1" s="11" t="s">
        <v>23</v>
      </c>
      <c r="AJ1" s="11" t="s">
        <v>114</v>
      </c>
      <c r="AK1" s="11" t="s">
        <v>115</v>
      </c>
      <c r="AL1" s="10" t="s">
        <v>26</v>
      </c>
      <c r="AM1" s="10" t="s">
        <v>114</v>
      </c>
      <c r="AN1" s="10" t="s">
        <v>115</v>
      </c>
      <c r="AO1" s="11" t="s">
        <v>112</v>
      </c>
      <c r="AP1" s="11" t="s">
        <v>114</v>
      </c>
      <c r="AQ1" s="11" t="s">
        <v>115</v>
      </c>
      <c r="AR1" s="10" t="s">
        <v>113</v>
      </c>
      <c r="AS1" s="10" t="s">
        <v>114</v>
      </c>
      <c r="AT1" s="10" t="s">
        <v>115</v>
      </c>
      <c r="AU1" s="11" t="s">
        <v>27</v>
      </c>
      <c r="AV1" s="11" t="s">
        <v>114</v>
      </c>
      <c r="AW1" s="11" t="s">
        <v>115</v>
      </c>
      <c r="AX1" s="10" t="s">
        <v>28</v>
      </c>
      <c r="AY1" s="10" t="s">
        <v>114</v>
      </c>
      <c r="AZ1" s="10" t="s">
        <v>115</v>
      </c>
      <c r="BA1" s="11" t="s">
        <v>31</v>
      </c>
      <c r="BB1" s="11" t="s">
        <v>114</v>
      </c>
      <c r="BC1" s="11" t="s">
        <v>115</v>
      </c>
      <c r="BD1" s="10" t="s">
        <v>32</v>
      </c>
      <c r="BE1" s="10" t="s">
        <v>114</v>
      </c>
      <c r="BF1" s="10" t="s">
        <v>115</v>
      </c>
      <c r="BG1" s="11" t="s">
        <v>33</v>
      </c>
      <c r="BH1" s="11" t="s">
        <v>114</v>
      </c>
      <c r="BI1" s="11" t="s">
        <v>115</v>
      </c>
      <c r="BJ1" s="10" t="s">
        <v>34</v>
      </c>
      <c r="BK1" s="10" t="s">
        <v>114</v>
      </c>
      <c r="BL1" s="10" t="s">
        <v>115</v>
      </c>
      <c r="BM1" s="11" t="s">
        <v>35</v>
      </c>
      <c r="BN1" s="11" t="s">
        <v>114</v>
      </c>
      <c r="BO1" s="11" t="s">
        <v>115</v>
      </c>
      <c r="BP1" s="10" t="s">
        <v>36</v>
      </c>
      <c r="BQ1" s="10" t="s">
        <v>114</v>
      </c>
      <c r="BR1" s="10" t="s">
        <v>115</v>
      </c>
      <c r="BS1" s="11" t="s">
        <v>37</v>
      </c>
      <c r="BT1" s="11" t="s">
        <v>114</v>
      </c>
      <c r="BU1" s="11" t="s">
        <v>115</v>
      </c>
      <c r="BV1" s="12" t="s">
        <v>116</v>
      </c>
      <c r="BW1" s="1" t="s">
        <v>119</v>
      </c>
      <c r="BX1" s="13" t="s">
        <v>117</v>
      </c>
    </row>
    <row r="2" spans="1:76" ht="15.75" x14ac:dyDescent="0.25">
      <c r="A2" s="1" t="s">
        <v>106</v>
      </c>
      <c r="B2" s="3">
        <v>35250131</v>
      </c>
      <c r="C2" s="6">
        <f>(B2-AVERAGE(B$2:B$7))/STDEVP(B$2:B$7)</f>
        <v>0.37636817513083193</v>
      </c>
      <c r="D2" s="6">
        <f>RANK(C2,C2:C7)</f>
        <v>3</v>
      </c>
      <c r="E2" s="4">
        <v>2991279818</v>
      </c>
      <c r="F2" s="7">
        <f t="shared" ref="F2:F7" si="0">(E2-AVERAGE(E$2:E$7))/STDEVP(E$2:E$7)</f>
        <v>0.74622326574532449</v>
      </c>
      <c r="G2" s="7">
        <f>RANK(F2,F2:F7)</f>
        <v>1</v>
      </c>
      <c r="H2" s="3">
        <v>4477943</v>
      </c>
      <c r="I2" s="6">
        <f t="shared" ref="I2:I7" si="1">(H2-AVERAGE(H$2:H$7))/STDEVP(H$2:H$7)</f>
        <v>8.5982127525001265E-5</v>
      </c>
      <c r="J2" s="6">
        <f>RANK(I2,I2:I7)</f>
        <v>4</v>
      </c>
      <c r="K2" s="4">
        <v>4123148</v>
      </c>
      <c r="L2" s="7">
        <f t="shared" ref="L2:L7" si="2">(K2-AVERAGE(K$2:K$7))/STDEVP(K$2:K$7)</f>
        <v>3.9313275808687834E-2</v>
      </c>
      <c r="M2" s="7">
        <f>RANK(L2,L2:L7)</f>
        <v>4</v>
      </c>
      <c r="N2" s="3">
        <v>1579655</v>
      </c>
      <c r="O2" s="6">
        <f t="shared" ref="O2:O7" si="3">(N2-AVERAGE(N$2:N$7))/STDEVP(N$2:N$7)</f>
        <v>-8.9743054537098202E-2</v>
      </c>
      <c r="P2" s="6">
        <f>RANK(O2,O2:O7)</f>
        <v>4</v>
      </c>
      <c r="Q2" s="4">
        <v>166</v>
      </c>
      <c r="R2" s="7">
        <f t="shared" ref="R2:R7" si="4">-1*(Q2-AVERAGE(Q$2:Q$7))/STDEVP(Q$2:Q$7)</f>
        <v>0.44624917700393496</v>
      </c>
      <c r="S2" s="7">
        <f>RANK(R2,R2:R7)</f>
        <v>4</v>
      </c>
      <c r="T2" s="3">
        <v>177</v>
      </c>
      <c r="U2" s="6">
        <f t="shared" ref="U2:U7" si="5">-1*(T2-AVERAGE(T$2:T$7))/STDEVP(T$2:T$7)</f>
        <v>0.44940838365147151</v>
      </c>
      <c r="V2" s="6">
        <f>RANK(U2,U2:U7)</f>
        <v>4</v>
      </c>
      <c r="W2" s="4">
        <v>445</v>
      </c>
      <c r="X2" s="7">
        <f t="shared" ref="X2:X7" si="6">-1*(W2-AVERAGE(W$2:W$7))/STDEVP(W$2:W$7)</f>
        <v>0.43879426662329629</v>
      </c>
      <c r="Y2" s="7">
        <f>RANK(X2,X2:X7)</f>
        <v>4</v>
      </c>
      <c r="Z2" s="3">
        <v>3312</v>
      </c>
      <c r="AA2" s="6">
        <f t="shared" ref="AA2:AA7" si="7">-1*(Z2-AVERAGE(Z$2:Z$7))/STDEVP(Z$2:Z$7)</f>
        <v>-1.2003637055639076</v>
      </c>
      <c r="AB2" s="6">
        <f>RANK(AA2,AA2:AA7)</f>
        <v>5</v>
      </c>
      <c r="AC2" s="4">
        <v>2211</v>
      </c>
      <c r="AD2" s="7">
        <f t="shared" ref="AD2:AD7" si="8">-1*(AC2-AVERAGE(AC$2:AC$7))/STDEVP(AC$2:AC$7)</f>
        <v>-1.5150522456055464</v>
      </c>
      <c r="AE2" s="7">
        <f>RANK(AD2,AD2:AD7)</f>
        <v>6</v>
      </c>
      <c r="AF2" s="3">
        <v>1206005463</v>
      </c>
      <c r="AG2" s="6">
        <f t="shared" ref="AG2:AG7" si="9">-1*(AF2-AVERAGE(AF$2:AF$7))/STDEVP(AF$2:AF$7)</f>
        <v>-0.49514194773854225</v>
      </c>
      <c r="AH2" s="6">
        <f>RANK(AG2,AG2:AG7)</f>
        <v>3</v>
      </c>
      <c r="AI2" s="4">
        <v>5823</v>
      </c>
      <c r="AJ2" s="7">
        <f t="shared" ref="AJ2:AJ7" si="10">-1*(AI2-AVERAGE(AI$2:AI$7))/STDEVP(AI$2:AI$7)</f>
        <v>-0.17250811221699888</v>
      </c>
      <c r="AK2" s="7">
        <f>RANK(AJ2,AJ2:AJ7)</f>
        <v>5</v>
      </c>
      <c r="AL2" s="3">
        <v>230</v>
      </c>
      <c r="AM2" s="6">
        <f t="shared" ref="AM2:AM7" si="11">-1*(AL2-AVERAGE(AL$2:AL$7))/STDEVP(AL$2:AL$7)</f>
        <v>-6.7185711849677671E-2</v>
      </c>
      <c r="AN2" s="6">
        <f>RANK(AM2,AM2:AM7)</f>
        <v>5</v>
      </c>
      <c r="AO2" s="4">
        <v>1078</v>
      </c>
      <c r="AP2" s="7">
        <f t="shared" ref="AP2:AP7" si="12">-1*(AO2-AVERAGE(AO$2:AO$7))/STDEVP(AO$2:AO$7)</f>
        <v>-1.7376103786035553</v>
      </c>
      <c r="AQ2" s="7">
        <f>RANK(AP2,AP2:AP7)</f>
        <v>6</v>
      </c>
      <c r="AR2" s="3">
        <v>1883</v>
      </c>
      <c r="AS2" s="6">
        <f t="shared" ref="AS2:AS7" si="13">-1*(AR2-AVERAGE(AR$2:AR$7))/STDEVP(AR$2:AR$7)</f>
        <v>-1.4585730790011275</v>
      </c>
      <c r="AT2" s="6">
        <f>RANK(AS2,AS2:AS7)</f>
        <v>6</v>
      </c>
      <c r="AU2" s="4">
        <v>75624854</v>
      </c>
      <c r="AV2" s="7">
        <f t="shared" ref="AV2:AV7" si="14">-1*(AU2-AVERAGE(AU$2:AU$7))/STDEVP(AU$2:AU$7)</f>
        <v>-1.2392899548768963</v>
      </c>
      <c r="AW2" s="7">
        <f>RANK(AV2,AV2:AV7)</f>
        <v>5</v>
      </c>
      <c r="AX2" s="3">
        <v>96.188999999999993</v>
      </c>
      <c r="AY2" s="6">
        <f t="shared" ref="AY2:AY7" si="15">(AX2-AVERAGE(AX$2:AX$7))/STDEVP(AX$2:AX$7)</f>
        <v>0.55908295270284514</v>
      </c>
      <c r="AZ2" s="6">
        <f>RANK(AY2,AY2:AY7)</f>
        <v>1</v>
      </c>
      <c r="BA2" s="4">
        <v>147.44999999999999</v>
      </c>
      <c r="BB2" s="7">
        <f t="shared" ref="BB2:BB7" si="16">-1*(BA2-AVERAGE(BA$2:BA$7))/STDEVP(BA$2:BA$7)</f>
        <v>9.6644025159272978E-2</v>
      </c>
      <c r="BC2" s="7">
        <f>RANK(BB2,BB2:BB7)</f>
        <v>5</v>
      </c>
      <c r="BD2" s="3">
        <v>61.15</v>
      </c>
      <c r="BE2" s="6">
        <f t="shared" ref="BE2:BE7" si="17">-1*(BD2-AVERAGE(BD$2:BD$7))/STDEVP(BD$2:BD$7)</f>
        <v>1.6586681150741107</v>
      </c>
      <c r="BF2" s="6">
        <f>RANK(BE2,BE2:BE7)</f>
        <v>1</v>
      </c>
      <c r="BG2" s="4">
        <v>28768608</v>
      </c>
      <c r="BH2" s="7">
        <f t="shared" ref="BH2:BH7" si="18">(BG2-AVERAGE(BG$2:BG$7))/STDEVP(BG$2:BG$7)</f>
        <v>0.41272419588758086</v>
      </c>
      <c r="BI2" s="7">
        <f>RANK(BH2,BH2:BH7)</f>
        <v>3</v>
      </c>
      <c r="BJ2" s="3">
        <v>2913255964</v>
      </c>
      <c r="BK2" s="6">
        <f t="shared" ref="BK2:BK7" si="19">(BJ2-AVERAGE(BJ$2:BJ$7))/STDEVP(BJ$2:BJ$7)</f>
        <v>0.67728892418370024</v>
      </c>
      <c r="BL2" s="6">
        <f>RANK(BK2,BK2:BK7)</f>
        <v>1</v>
      </c>
      <c r="BM2" s="4">
        <v>3767998</v>
      </c>
      <c r="BN2" s="7">
        <f t="shared" ref="BN2:BN7" si="20">(BM2-AVERAGE(BM$2:BM$7))/STDEVP(BM$2:BM$7)</f>
        <v>1.7996733929538853E-3</v>
      </c>
      <c r="BO2" s="7">
        <f>RANK(BN2,BN2:BN7)</f>
        <v>4</v>
      </c>
      <c r="BP2" s="3">
        <v>3589051</v>
      </c>
      <c r="BQ2" s="6">
        <f t="shared" ref="BQ2:BQ7" si="21">(BP2-AVERAGE(BP$2:BP$7))/STDEVP(BP$2:BP$7)</f>
        <v>0.15243055222505072</v>
      </c>
      <c r="BR2" s="6">
        <f>RANK(BQ2,BQ2:BQ7)</f>
        <v>4</v>
      </c>
      <c r="BS2" s="4">
        <v>1397354</v>
      </c>
      <c r="BT2" s="7">
        <f t="shared" ref="BT2:BT7" si="22">(BS2-AVERAGE(BS$2:BS$7))/STDEVP(BS$2:BS$7)</f>
        <v>2.9567661583698286E-2</v>
      </c>
      <c r="BU2" s="7">
        <f>RANK(BT2,BT2:BT7)</f>
        <v>4</v>
      </c>
      <c r="BV2" s="8">
        <f t="shared" ref="BV2:BV7" si="23">(C2+F2+I2+L2+O2+R2+U2+X2+AA2+AD2+AG2+AJ2+AM2+AP2+AS2+AV2+AY2+BB2+BE2+BH2+BK2+BN2+BQ2+BT2)</f>
        <v>-1.8908195636930647</v>
      </c>
      <c r="BW2" s="9">
        <f>RANK(BV2,BV2:BV7)</f>
        <v>4</v>
      </c>
      <c r="BX2" s="5">
        <v>3</v>
      </c>
    </row>
    <row r="3" spans="1:76" ht="15.75" x14ac:dyDescent="0.25">
      <c r="A3" s="1" t="s">
        <v>107</v>
      </c>
      <c r="B3" s="3">
        <v>31588615</v>
      </c>
      <c r="C3" s="6">
        <f t="shared" ref="C3:C7" si="24">(B3-AVERAGE(B$2:B$7))/STDEVP(B$2:B$7)</f>
        <v>0.14590771176392628</v>
      </c>
      <c r="D3" s="6">
        <f>RANK(C3,C2:C7)</f>
        <v>4</v>
      </c>
      <c r="E3" s="4">
        <v>2946223388</v>
      </c>
      <c r="F3" s="7">
        <f t="shared" si="0"/>
        <v>0.61121085732693958</v>
      </c>
      <c r="G3" s="7">
        <f>RANK(F3,F2:F7)</f>
        <v>2</v>
      </c>
      <c r="H3" s="3">
        <v>5515533</v>
      </c>
      <c r="I3" s="6">
        <f t="shared" si="1"/>
        <v>0.42223517313129683</v>
      </c>
      <c r="J3" s="6">
        <f>RANK(I3,I2:I7)</f>
        <v>3</v>
      </c>
      <c r="K3" s="4">
        <v>5132108</v>
      </c>
      <c r="L3" s="7">
        <f t="shared" si="2"/>
        <v>0.49068275999911526</v>
      </c>
      <c r="M3" s="7">
        <f>RANK(L3,L2:L7)</f>
        <v>3</v>
      </c>
      <c r="N3" s="3">
        <v>2228727</v>
      </c>
      <c r="O3" s="6">
        <f t="shared" si="3"/>
        <v>0.64193603371079977</v>
      </c>
      <c r="P3" s="6">
        <f>RANK(O3,O2:O7)</f>
        <v>3</v>
      </c>
      <c r="Q3" s="4">
        <v>158</v>
      </c>
      <c r="R3" s="7">
        <f t="shared" si="4"/>
        <v>0.44988584262298231</v>
      </c>
      <c r="S3" s="7">
        <f>RANK(R3,R2:R7)</f>
        <v>3</v>
      </c>
      <c r="T3" s="3">
        <v>172</v>
      </c>
      <c r="U3" s="6">
        <f t="shared" si="5"/>
        <v>0.45044627830193684</v>
      </c>
      <c r="V3" s="6">
        <f>RANK(U3,U2:U7)</f>
        <v>3</v>
      </c>
      <c r="W3" s="4">
        <v>362</v>
      </c>
      <c r="X3" s="7">
        <f t="shared" si="6"/>
        <v>0.45722229367494088</v>
      </c>
      <c r="Y3" s="7">
        <f>RANK(X3,X2:X7)</f>
        <v>3</v>
      </c>
      <c r="Z3" s="3">
        <v>3745</v>
      </c>
      <c r="AA3" s="6">
        <f t="shared" si="7"/>
        <v>-1.5709572774064544</v>
      </c>
      <c r="AB3" s="6">
        <f>RANK(AA3,AA2:AA7)</f>
        <v>6</v>
      </c>
      <c r="AC3" s="4">
        <v>2054</v>
      </c>
      <c r="AD3" s="7">
        <f t="shared" si="8"/>
        <v>-1.2916365888490615</v>
      </c>
      <c r="AE3" s="7">
        <f>RANK(AD3,AD2:AD7)</f>
        <v>5</v>
      </c>
      <c r="AF3" s="3">
        <v>1246166492</v>
      </c>
      <c r="AG3" s="6">
        <f t="shared" si="9"/>
        <v>-0.57982644067396027</v>
      </c>
      <c r="AH3" s="6">
        <f>RANK(AG3,AG2:AG7)</f>
        <v>4</v>
      </c>
      <c r="AI3" s="4">
        <v>11570</v>
      </c>
      <c r="AJ3" s="7">
        <f t="shared" si="10"/>
        <v>-2.0821147656573045</v>
      </c>
      <c r="AK3" s="7">
        <f>RANK(AJ3,AJ2:AJ7)</f>
        <v>6</v>
      </c>
      <c r="AL3" s="3">
        <v>548</v>
      </c>
      <c r="AM3" s="6">
        <f t="shared" si="11"/>
        <v>-2.1347718119978212</v>
      </c>
      <c r="AN3" s="6">
        <f>RANK(AM3,AM2:AM7)</f>
        <v>6</v>
      </c>
      <c r="AO3" s="4">
        <v>804</v>
      </c>
      <c r="AP3" s="7">
        <f t="shared" si="12"/>
        <v>-0.9628256044174297</v>
      </c>
      <c r="AQ3" s="7">
        <f>RANK(AP3,AP2:AP7)</f>
        <v>5</v>
      </c>
      <c r="AR3" s="3">
        <v>1800</v>
      </c>
      <c r="AS3" s="6">
        <f t="shared" si="13"/>
        <v>-1.3507391429348328</v>
      </c>
      <c r="AT3" s="6">
        <f>RANK(AS3,AS2:AS7)</f>
        <v>5</v>
      </c>
      <c r="AU3" s="4">
        <v>83479877</v>
      </c>
      <c r="AV3" s="7">
        <f t="shared" si="14"/>
        <v>-1.5219206867655211</v>
      </c>
      <c r="AW3" s="7">
        <f>RANK(AV3,AV2:AV7)</f>
        <v>6</v>
      </c>
      <c r="AX3" s="3">
        <v>95.212000000000003</v>
      </c>
      <c r="AY3" s="6">
        <f t="shared" si="15"/>
        <v>0.46308575678181252</v>
      </c>
      <c r="AZ3" s="6">
        <f>RANK(AY3,AY2:AY7)</f>
        <v>2</v>
      </c>
      <c r="BA3" s="4">
        <v>219.34</v>
      </c>
      <c r="BB3" s="7">
        <f t="shared" si="16"/>
        <v>-2.1988644446755705</v>
      </c>
      <c r="BC3" s="7">
        <f>RANK(BB3,BB2:BB7)</f>
        <v>6</v>
      </c>
      <c r="BD3" s="3">
        <v>196.82</v>
      </c>
      <c r="BE3" s="6">
        <f t="shared" si="17"/>
        <v>-1.6839630810059716</v>
      </c>
      <c r="BF3" s="6">
        <f>RANK(BE3,BE2:BE7)</f>
        <v>6</v>
      </c>
      <c r="BG3" s="4">
        <v>22676245</v>
      </c>
      <c r="BH3" s="7">
        <f t="shared" si="18"/>
        <v>-6.0672866907576464E-2</v>
      </c>
      <c r="BI3" s="7">
        <f>RANK(BH3,BH2:BH7)</f>
        <v>4</v>
      </c>
      <c r="BJ3" s="3">
        <v>2860318228</v>
      </c>
      <c r="BK3" s="6">
        <f t="shared" si="19"/>
        <v>0.50999916810443502</v>
      </c>
      <c r="BL3" s="6">
        <f>RANK(BK3,BK2:BK7)</f>
        <v>2</v>
      </c>
      <c r="BM3" s="4">
        <v>4818278</v>
      </c>
      <c r="BN3" s="7">
        <f t="shared" si="20"/>
        <v>0.5262373994928442</v>
      </c>
      <c r="BO3" s="7">
        <f>RANK(BN3,BN2:BN7)</f>
        <v>3</v>
      </c>
      <c r="BP3" s="3">
        <v>4462733</v>
      </c>
      <c r="BQ3" s="6">
        <f t="shared" si="21"/>
        <v>0.65397870310503503</v>
      </c>
      <c r="BR3" s="6">
        <f>RANK(BQ3,BQ2:BQ7)</f>
        <v>3</v>
      </c>
      <c r="BS3" s="4">
        <v>1743637</v>
      </c>
      <c r="BT3" s="7">
        <f t="shared" si="22"/>
        <v>0.51647932965426102</v>
      </c>
      <c r="BU3" s="7">
        <f>RANK(BT3,BT2:BT7)</f>
        <v>3</v>
      </c>
      <c r="BV3" s="8">
        <f t="shared" si="23"/>
        <v>-9.0989854036211764</v>
      </c>
      <c r="BW3" s="9">
        <f>RANK(BV3,BV2:BV7)</f>
        <v>5</v>
      </c>
      <c r="BX3" s="5">
        <v>5</v>
      </c>
    </row>
    <row r="4" spans="1:76" ht="15.75" x14ac:dyDescent="0.25">
      <c r="A4" s="1" t="s">
        <v>121</v>
      </c>
      <c r="B4" s="3">
        <v>607820</v>
      </c>
      <c r="C4" s="6">
        <f t="shared" si="24"/>
        <v>-1.8040628390066054</v>
      </c>
      <c r="D4" s="6">
        <f>RANK(C4,C2:C7)</f>
        <v>6</v>
      </c>
      <c r="E4" s="4">
        <v>2009749355</v>
      </c>
      <c r="F4" s="7">
        <f t="shared" si="0"/>
        <v>-2.1949505410929544</v>
      </c>
      <c r="G4" s="7">
        <f>RANK(F4,F2:F7)</f>
        <v>6</v>
      </c>
      <c r="H4" s="3">
        <v>101575</v>
      </c>
      <c r="I4" s="6">
        <f t="shared" si="1"/>
        <v>-1.7804633781542769</v>
      </c>
      <c r="J4" s="6">
        <f>RANK(I4,I2:I7)</f>
        <v>6</v>
      </c>
      <c r="K4" s="4">
        <v>57633</v>
      </c>
      <c r="L4" s="7">
        <f t="shared" si="2"/>
        <v>-1.7794401024406437</v>
      </c>
      <c r="M4" s="7">
        <f>RANK(L4,L2:L7)</f>
        <v>6</v>
      </c>
      <c r="N4" s="3">
        <v>60221</v>
      </c>
      <c r="O4" s="6">
        <f t="shared" si="3"/>
        <v>-1.8025547052828654</v>
      </c>
      <c r="P4" s="6">
        <f>RANK(O4,O2:O7)</f>
        <v>6</v>
      </c>
      <c r="Q4" s="4">
        <v>6065</v>
      </c>
      <c r="R4" s="7">
        <f t="shared" si="4"/>
        <v>-2.2353371338411026</v>
      </c>
      <c r="S4" s="7">
        <f>RANK(R4,R2:R7)</f>
        <v>6</v>
      </c>
      <c r="T4" s="3">
        <v>13113</v>
      </c>
      <c r="U4" s="6">
        <f t="shared" si="5"/>
        <v>-2.2358326560323323</v>
      </c>
      <c r="V4" s="6">
        <f>RANK(U4,U2:U7)</f>
        <v>6</v>
      </c>
      <c r="W4" s="4">
        <v>12488</v>
      </c>
      <c r="X4" s="7">
        <f t="shared" si="6"/>
        <v>-2.2350458512436409</v>
      </c>
      <c r="Y4" s="7">
        <f>RANK(X4,X2:X7)</f>
        <v>6</v>
      </c>
      <c r="Z4" s="3">
        <v>689</v>
      </c>
      <c r="AA4" s="6">
        <f t="shared" si="7"/>
        <v>1.0445945829880565</v>
      </c>
      <c r="AB4" s="6">
        <f>RANK(AA4,AA2:AA7)</f>
        <v>1</v>
      </c>
      <c r="AC4" s="4">
        <v>499</v>
      </c>
      <c r="AD4" s="7">
        <f t="shared" si="8"/>
        <v>0.92117453380274594</v>
      </c>
      <c r="AE4" s="7">
        <f>RANK(AD4,AD2:AD7)</f>
        <v>1</v>
      </c>
      <c r="AF4" s="3">
        <v>50410924</v>
      </c>
      <c r="AG4" s="6">
        <f t="shared" si="9"/>
        <v>1.9415719515530601</v>
      </c>
      <c r="AH4" s="6">
        <f>RANK(AG4,AG2:AG7)</f>
        <v>1</v>
      </c>
      <c r="AI4" s="4">
        <v>2159</v>
      </c>
      <c r="AJ4" s="7">
        <f t="shared" si="10"/>
        <v>1.0449616595256981</v>
      </c>
      <c r="AK4" s="7">
        <f>RANK(AJ4,AJ2:AJ7)</f>
        <v>1</v>
      </c>
      <c r="AL4" s="3">
        <v>72</v>
      </c>
      <c r="AM4" s="6">
        <f t="shared" si="11"/>
        <v>0.96010549514216714</v>
      </c>
      <c r="AN4" s="6">
        <f>RANK(AM4,AM2:AM7)</f>
        <v>1</v>
      </c>
      <c r="AO4" s="4">
        <v>82</v>
      </c>
      <c r="AP4" s="7">
        <f t="shared" si="12"/>
        <v>1.0787605523795871</v>
      </c>
      <c r="AQ4" s="7">
        <f>RANK(AP4,AP2:AP7)</f>
        <v>1</v>
      </c>
      <c r="AR4" s="3">
        <v>50</v>
      </c>
      <c r="AS4" s="6">
        <f t="shared" si="13"/>
        <v>0.92286794280029794</v>
      </c>
      <c r="AT4" s="6">
        <f>RANK(AS4,AS2:AS7)</f>
        <v>1</v>
      </c>
      <c r="AU4" s="4">
        <v>10744405</v>
      </c>
      <c r="AV4" s="7">
        <f t="shared" si="14"/>
        <v>1.0951664542427972</v>
      </c>
      <c r="AW4" s="7">
        <f>RANK(AV4,AV2:AV7)</f>
        <v>1</v>
      </c>
      <c r="AX4" s="3">
        <v>67.805999999999997</v>
      </c>
      <c r="AY4" s="6">
        <f t="shared" si="15"/>
        <v>-2.2297485844790348</v>
      </c>
      <c r="AZ4" s="6">
        <f>RANK(AY4,AY2:AY7)</f>
        <v>6</v>
      </c>
      <c r="BA4" s="4">
        <v>135.16999999999999</v>
      </c>
      <c r="BB4" s="7">
        <f t="shared" si="16"/>
        <v>0.48875480565130069</v>
      </c>
      <c r="BC4" s="7">
        <f>RANK(BB4,BB2:BB7)</f>
        <v>2</v>
      </c>
      <c r="BD4" s="3">
        <v>139.94</v>
      </c>
      <c r="BE4" s="6">
        <f t="shared" si="17"/>
        <v>-0.28255626717067206</v>
      </c>
      <c r="BF4" s="6">
        <f>RANK(BE4,BE2:BE7)</f>
        <v>5</v>
      </c>
      <c r="BG4" s="4">
        <v>607469</v>
      </c>
      <c r="BH4" s="7">
        <f t="shared" si="18"/>
        <v>-1.7754908673918322</v>
      </c>
      <c r="BI4" s="7">
        <f>RANK(BH4,BH2:BH7)</f>
        <v>6</v>
      </c>
      <c r="BJ4" s="3">
        <v>1997612207</v>
      </c>
      <c r="BK4" s="6">
        <f t="shared" si="19"/>
        <v>-2.2162579544367227</v>
      </c>
      <c r="BL4" s="6">
        <f>RANK(BK4,BK2:BK7)</f>
        <v>6</v>
      </c>
      <c r="BM4" s="4">
        <v>99739</v>
      </c>
      <c r="BN4" s="7">
        <f t="shared" si="20"/>
        <v>-1.8298770306340271</v>
      </c>
      <c r="BO4" s="7">
        <f>RANK(BN4,BN2:BN7)</f>
        <v>6</v>
      </c>
      <c r="BP4" s="3">
        <v>56411</v>
      </c>
      <c r="BQ4" s="6">
        <f t="shared" si="21"/>
        <v>-1.8755259121689365</v>
      </c>
      <c r="BR4" s="6">
        <f>RANK(BQ4,BQ2:BQ7)</f>
        <v>6</v>
      </c>
      <c r="BS4" s="4">
        <v>59086</v>
      </c>
      <c r="BT4" s="7">
        <f t="shared" si="22"/>
        <v>-1.8521831151089372</v>
      </c>
      <c r="BU4" s="7">
        <f>RANK(BT4,BT2:BT7)</f>
        <v>6</v>
      </c>
      <c r="BV4" s="8">
        <f t="shared" si="23"/>
        <v>-18.631368960398873</v>
      </c>
      <c r="BW4" s="9">
        <f>RANK(BV4,BV2:BV7)</f>
        <v>6</v>
      </c>
      <c r="BX4" s="5">
        <v>6</v>
      </c>
    </row>
    <row r="5" spans="1:76" ht="15.75" x14ac:dyDescent="0.25">
      <c r="A5" s="1" t="s">
        <v>122</v>
      </c>
      <c r="B5" s="3">
        <v>17554327</v>
      </c>
      <c r="C5" s="6">
        <f t="shared" si="24"/>
        <v>-0.73742818394282572</v>
      </c>
      <c r="D5" s="6">
        <f>RANK(C5,C2:C7)</f>
        <v>5</v>
      </c>
      <c r="E5" s="4">
        <v>2798906553</v>
      </c>
      <c r="F5" s="7">
        <f t="shared" si="0"/>
        <v>0.16977329350033762</v>
      </c>
      <c r="G5" s="7">
        <f>RANK(F5,F2:F7)</f>
        <v>5</v>
      </c>
      <c r="H5" s="3">
        <v>2726801</v>
      </c>
      <c r="I5" s="6">
        <f t="shared" si="1"/>
        <v>-0.71237575963244471</v>
      </c>
      <c r="J5" s="6">
        <f>RANK(I5,I2:I7)</f>
        <v>5</v>
      </c>
      <c r="K5" s="4">
        <v>2339835</v>
      </c>
      <c r="L5" s="7">
        <f t="shared" si="2"/>
        <v>-0.75847164030303482</v>
      </c>
      <c r="M5" s="7">
        <f>RANK(L5,L2:L7)</f>
        <v>5</v>
      </c>
      <c r="N5" s="3">
        <v>1054755</v>
      </c>
      <c r="O5" s="6">
        <f t="shared" si="3"/>
        <v>-0.6814468307303736</v>
      </c>
      <c r="P5" s="6">
        <f>RANK(O5,O2:O7)</f>
        <v>5</v>
      </c>
      <c r="Q5" s="4">
        <v>278</v>
      </c>
      <c r="R5" s="7">
        <f t="shared" si="4"/>
        <v>0.39533585833727208</v>
      </c>
      <c r="S5" s="7">
        <f>RANK(R5,R2:R7)</f>
        <v>5</v>
      </c>
      <c r="T5" s="3">
        <v>335</v>
      </c>
      <c r="U5" s="6">
        <f t="shared" si="5"/>
        <v>0.41661091269676831</v>
      </c>
      <c r="V5" s="6">
        <f>RANK(U5,U2:U7)</f>
        <v>5</v>
      </c>
      <c r="W5" s="4">
        <v>679</v>
      </c>
      <c r="X5" s="7">
        <f t="shared" si="6"/>
        <v>0.38684055180299709</v>
      </c>
      <c r="Y5" s="7">
        <f>RANK(X5,X2:X7)</f>
        <v>5</v>
      </c>
      <c r="Z5" s="3">
        <v>1162</v>
      </c>
      <c r="AA5" s="6">
        <f t="shared" si="7"/>
        <v>0.63976603915081709</v>
      </c>
      <c r="AB5" s="6">
        <f>RANK(AA5,AA2:AA7)</f>
        <v>2</v>
      </c>
      <c r="AC5" s="4">
        <v>675</v>
      </c>
      <c r="AD5" s="7">
        <f t="shared" si="8"/>
        <v>0.67072131348974395</v>
      </c>
      <c r="AE5" s="7">
        <f>RANK(AD5,AD2:AD7)</f>
        <v>2</v>
      </c>
      <c r="AF5" s="3">
        <v>650318516</v>
      </c>
      <c r="AG5" s="6">
        <f t="shared" si="9"/>
        <v>0.67659265441832728</v>
      </c>
      <c r="AH5" s="6">
        <f>RANK(AG5,AG2:AG7)</f>
        <v>2</v>
      </c>
      <c r="AI5" s="4">
        <v>3516</v>
      </c>
      <c r="AJ5" s="7">
        <f t="shared" si="10"/>
        <v>0.5940592358753598</v>
      </c>
      <c r="AK5" s="7">
        <f>RANK(AJ5,AJ2:AJ7)</f>
        <v>2</v>
      </c>
      <c r="AL5" s="3">
        <v>150</v>
      </c>
      <c r="AM5" s="6">
        <f t="shared" si="11"/>
        <v>0.45296173472847162</v>
      </c>
      <c r="AN5" s="6">
        <f>RANK(AM5,AM2:AM7)</f>
        <v>2</v>
      </c>
      <c r="AO5" s="4">
        <v>239</v>
      </c>
      <c r="AP5" s="7">
        <f t="shared" si="12"/>
        <v>0.63481453213425243</v>
      </c>
      <c r="AQ5" s="7">
        <f>RANK(AP5,AP2:AP7)</f>
        <v>2</v>
      </c>
      <c r="AR5" s="3">
        <v>213</v>
      </c>
      <c r="AS5" s="6">
        <f t="shared" si="13"/>
        <v>0.71109768281468289</v>
      </c>
      <c r="AT5" s="6">
        <f>RANK(AS5,AS2:AS7)</f>
        <v>2</v>
      </c>
      <c r="AU5" s="4">
        <v>22288118</v>
      </c>
      <c r="AV5" s="7">
        <f t="shared" si="14"/>
        <v>0.67981336693773986</v>
      </c>
      <c r="AW5" s="7">
        <f>RANK(AV5,AV2:AV7)</f>
        <v>2</v>
      </c>
      <c r="AX5" s="3">
        <v>93.573999999999998</v>
      </c>
      <c r="AY5" s="6">
        <f t="shared" si="15"/>
        <v>0.30214061152218757</v>
      </c>
      <c r="AZ5" s="6">
        <f>RANK(AY5,AY2:AY7)</f>
        <v>5</v>
      </c>
      <c r="BA5" s="4">
        <v>127.98</v>
      </c>
      <c r="BB5" s="7">
        <f t="shared" si="16"/>
        <v>0.71833758348010146</v>
      </c>
      <c r="BC5" s="7">
        <f>RANK(BB5,BB2:BB7)</f>
        <v>1</v>
      </c>
      <c r="BD5" s="3">
        <v>106.11</v>
      </c>
      <c r="BE5" s="6">
        <f t="shared" si="17"/>
        <v>0.55094571088924671</v>
      </c>
      <c r="BF5" s="6">
        <f>RANK(BE5,BE2:BE7)</f>
        <v>2</v>
      </c>
      <c r="BG5" s="4">
        <v>14709629</v>
      </c>
      <c r="BH5" s="7">
        <f t="shared" si="18"/>
        <v>-0.67970568140285614</v>
      </c>
      <c r="BI5" s="7">
        <f>RANK(BH5,BH2:BH7)</f>
        <v>5</v>
      </c>
      <c r="BJ5" s="3">
        <v>2774325873</v>
      </c>
      <c r="BK5" s="6">
        <f t="shared" si="19"/>
        <v>0.2382527509053394</v>
      </c>
      <c r="BL5" s="6">
        <f>RANK(BK5,BK2:BK7)</f>
        <v>5</v>
      </c>
      <c r="BM5" s="4">
        <v>2433727</v>
      </c>
      <c r="BN5" s="7">
        <f t="shared" si="20"/>
        <v>-0.66444366099504426</v>
      </c>
      <c r="BO5" s="7">
        <f>RANK(BN5,BN2:BN7)</f>
        <v>5</v>
      </c>
      <c r="BP5" s="3">
        <v>2117054</v>
      </c>
      <c r="BQ5" s="6">
        <f t="shared" si="21"/>
        <v>-0.69258785659061006</v>
      </c>
      <c r="BR5" s="6">
        <f>RANK(BQ5,BQ2:BQ7)</f>
        <v>5</v>
      </c>
      <c r="BS5" s="4">
        <v>921638</v>
      </c>
      <c r="BT5" s="7">
        <f t="shared" si="22"/>
        <v>-0.63934092211187976</v>
      </c>
      <c r="BU5" s="7">
        <f>RANK(BT5,BT2:BT7)</f>
        <v>5</v>
      </c>
      <c r="BV5" s="8">
        <f t="shared" si="23"/>
        <v>2.6722632969745765</v>
      </c>
      <c r="BW5" s="9">
        <f>RANK(BV5,BV2:BV7)</f>
        <v>3</v>
      </c>
      <c r="BX5" s="5">
        <v>4</v>
      </c>
    </row>
    <row r="6" spans="1:76" ht="15.75" x14ac:dyDescent="0.25">
      <c r="A6" s="1" t="s">
        <v>123</v>
      </c>
      <c r="B6" s="3">
        <v>45310947</v>
      </c>
      <c r="C6" s="6">
        <f t="shared" si="24"/>
        <v>1.0096087009701777</v>
      </c>
      <c r="D6" s="6">
        <f>RANK(C6,C2:C7)</f>
        <v>1</v>
      </c>
      <c r="E6" s="4">
        <v>2853453731</v>
      </c>
      <c r="F6" s="7">
        <f t="shared" si="0"/>
        <v>0.3332249001679396</v>
      </c>
      <c r="G6" s="7">
        <f>RANK(F6,F2:F7)</f>
        <v>4</v>
      </c>
      <c r="H6" s="3">
        <v>6977416</v>
      </c>
      <c r="I6" s="6">
        <f t="shared" si="1"/>
        <v>1.0170103018354737</v>
      </c>
      <c r="J6" s="6">
        <f>RANK(I6,I2:I7)</f>
        <v>2</v>
      </c>
      <c r="K6" s="4">
        <v>6261025</v>
      </c>
      <c r="L6" s="7">
        <f t="shared" si="2"/>
        <v>0.99571634307852852</v>
      </c>
      <c r="M6" s="7">
        <f>RANK(L6,L2:L7)</f>
        <v>2</v>
      </c>
      <c r="N6" s="3">
        <v>2504402</v>
      </c>
      <c r="O6" s="6">
        <f t="shared" si="3"/>
        <v>0.95269606133907414</v>
      </c>
      <c r="P6" s="6">
        <f>RANK(O6,O2:O7)</f>
        <v>2</v>
      </c>
      <c r="Q6" s="4">
        <v>110</v>
      </c>
      <c r="R6" s="7">
        <f t="shared" si="4"/>
        <v>0.47170583633726637</v>
      </c>
      <c r="S6" s="7">
        <f>RANK(R6,R2:R7)</f>
        <v>2</v>
      </c>
      <c r="T6" s="3">
        <v>128</v>
      </c>
      <c r="U6" s="6">
        <f t="shared" si="5"/>
        <v>0.4595797512260314</v>
      </c>
      <c r="V6" s="6">
        <f>RANK(U6,U2:U7)</f>
        <v>2</v>
      </c>
      <c r="W6" s="4">
        <v>278</v>
      </c>
      <c r="X6" s="7">
        <f t="shared" si="6"/>
        <v>0.47587234514889443</v>
      </c>
      <c r="Y6" s="7">
        <f>RANK(X6,X2:X7)</f>
        <v>2</v>
      </c>
      <c r="Z6" s="3">
        <v>1275</v>
      </c>
      <c r="AA6" s="6">
        <f t="shared" si="7"/>
        <v>0.54305224326581059</v>
      </c>
      <c r="AB6" s="6">
        <f>RANK(AA6,AA2:AA7)</f>
        <v>4</v>
      </c>
      <c r="AC6" s="4">
        <v>719</v>
      </c>
      <c r="AD6" s="7">
        <f t="shared" si="8"/>
        <v>0.60810800841149337</v>
      </c>
      <c r="AE6" s="7">
        <f>RANK(AD6,AD2:AD7)</f>
        <v>3</v>
      </c>
      <c r="AF6" s="3">
        <v>1330165535</v>
      </c>
      <c r="AG6" s="6">
        <f t="shared" si="9"/>
        <v>-0.7569488038364024</v>
      </c>
      <c r="AH6" s="6">
        <f>RANK(AG6,AG2:AG7)</f>
        <v>5</v>
      </c>
      <c r="AI6" s="4">
        <v>4321</v>
      </c>
      <c r="AJ6" s="7">
        <f t="shared" si="10"/>
        <v>0.32657474726922681</v>
      </c>
      <c r="AK6" s="7">
        <f>RANK(AJ6,AJ2:AJ7)</f>
        <v>3</v>
      </c>
      <c r="AL6" s="3">
        <v>160</v>
      </c>
      <c r="AM6" s="6">
        <f t="shared" si="11"/>
        <v>0.38794330390620296</v>
      </c>
      <c r="AN6" s="6">
        <f>RANK(AM6,AM2:AM7)</f>
        <v>4</v>
      </c>
      <c r="AO6" s="4">
        <v>290</v>
      </c>
      <c r="AP6" s="7">
        <f t="shared" si="12"/>
        <v>0.49060276759595906</v>
      </c>
      <c r="AQ6" s="7">
        <f>RANK(AP6,AP2:AP7)</f>
        <v>4</v>
      </c>
      <c r="AR6" s="3">
        <v>307</v>
      </c>
      <c r="AS6" s="6">
        <f t="shared" si="13"/>
        <v>0.5889725022094815</v>
      </c>
      <c r="AT6" s="6">
        <f>RANK(AS6,AS2:AS7)</f>
        <v>3</v>
      </c>
      <c r="AU6" s="4">
        <v>27329287</v>
      </c>
      <c r="AV6" s="7">
        <f t="shared" si="14"/>
        <v>0.49842761109154471</v>
      </c>
      <c r="AW6" s="7">
        <f>RANK(AV6,AV2:AV7)</f>
        <v>3</v>
      </c>
      <c r="AX6" s="3">
        <v>95.106999999999999</v>
      </c>
      <c r="AY6" s="6">
        <f t="shared" si="15"/>
        <v>0.45276876029081053</v>
      </c>
      <c r="AZ6" s="6">
        <f>RANK(AY6,AY2:AY7)</f>
        <v>3</v>
      </c>
      <c r="BA6" s="4">
        <v>136.19999999999999</v>
      </c>
      <c r="BB6" s="7">
        <f t="shared" si="16"/>
        <v>0.45586603497485212</v>
      </c>
      <c r="BC6" s="7">
        <f>RANK(BB6,BB2:BB7)</f>
        <v>3</v>
      </c>
      <c r="BD6" s="3">
        <v>133.04</v>
      </c>
      <c r="BE6" s="6">
        <f t="shared" si="17"/>
        <v>-0.11255438574550373</v>
      </c>
      <c r="BF6" s="6">
        <f>RANK(BE6,BE2:BE7)</f>
        <v>3</v>
      </c>
      <c r="BG6" s="4">
        <v>36990272</v>
      </c>
      <c r="BH6" s="7">
        <f t="shared" si="18"/>
        <v>1.0515750964147959</v>
      </c>
      <c r="BI6" s="7">
        <f>RANK(BH6,BH2:BH7)</f>
        <v>1</v>
      </c>
      <c r="BJ6" s="3">
        <v>2823972806</v>
      </c>
      <c r="BK6" s="6">
        <f t="shared" si="19"/>
        <v>0.39514316479938322</v>
      </c>
      <c r="BL6" s="6">
        <f>RANK(BK6,BK2:BK7)</f>
        <v>4</v>
      </c>
      <c r="BM6" s="4">
        <v>5733308</v>
      </c>
      <c r="BN6" s="7">
        <f t="shared" si="20"/>
        <v>0.9831405610432713</v>
      </c>
      <c r="BO6" s="7">
        <f>RANK(BN6,BN2:BN7)</f>
        <v>2</v>
      </c>
      <c r="BP6" s="3">
        <v>4857941</v>
      </c>
      <c r="BQ6" s="6">
        <f t="shared" si="21"/>
        <v>0.88085283077731946</v>
      </c>
      <c r="BR6" s="6">
        <f>RANK(BQ6,BQ2:BQ7)</f>
        <v>1</v>
      </c>
      <c r="BS6" s="4">
        <v>2055851</v>
      </c>
      <c r="BT6" s="7">
        <f t="shared" si="22"/>
        <v>0.95548626772220746</v>
      </c>
      <c r="BU6" s="7">
        <f>RANK(BT6,BT2:BT7)</f>
        <v>2</v>
      </c>
      <c r="BV6" s="8">
        <f t="shared" si="23"/>
        <v>13.464424950293838</v>
      </c>
      <c r="BW6" s="9">
        <f>RANK(BV6,BV2:BV7)</f>
        <v>2</v>
      </c>
      <c r="BX6" s="5">
        <v>2</v>
      </c>
    </row>
    <row r="7" spans="1:76" ht="15.75" x14ac:dyDescent="0.25">
      <c r="A7" s="1" t="s">
        <v>124</v>
      </c>
      <c r="B7" s="3">
        <v>45310911</v>
      </c>
      <c r="C7" s="6">
        <f t="shared" si="24"/>
        <v>1.0096064350844951</v>
      </c>
      <c r="D7" s="6">
        <f>RANK(C7,C2:C7)</f>
        <v>2</v>
      </c>
      <c r="E7" s="4">
        <v>2853885340</v>
      </c>
      <c r="F7" s="7">
        <f t="shared" si="0"/>
        <v>0.33451822435241335</v>
      </c>
      <c r="G7" s="7">
        <f>RANK(F7,F2:F7)</f>
        <v>3</v>
      </c>
      <c r="H7" s="3">
        <v>7067122</v>
      </c>
      <c r="I7" s="6">
        <f t="shared" si="1"/>
        <v>1.0535076806924253</v>
      </c>
      <c r="J7" s="6">
        <f>RANK(I7,I2:I7)</f>
        <v>1</v>
      </c>
      <c r="K7" s="4">
        <v>6297870</v>
      </c>
      <c r="L7" s="7">
        <f t="shared" si="2"/>
        <v>1.0121993638573465</v>
      </c>
      <c r="M7" s="7">
        <f>RANK(L7,L2:L7)</f>
        <v>1</v>
      </c>
      <c r="N7" s="3">
        <v>2527836</v>
      </c>
      <c r="O7" s="6">
        <f t="shared" si="3"/>
        <v>0.97911249550046342</v>
      </c>
      <c r="P7" s="6">
        <f>RANK(O7,O2:O7)</f>
        <v>1</v>
      </c>
      <c r="Q7" s="4">
        <v>109</v>
      </c>
      <c r="R7" s="7">
        <f t="shared" si="4"/>
        <v>0.47216041953964732</v>
      </c>
      <c r="S7" s="7">
        <f>RANK(R7,R2:R7)</f>
        <v>1</v>
      </c>
      <c r="T7" s="3">
        <v>127</v>
      </c>
      <c r="U7" s="6">
        <f t="shared" si="5"/>
        <v>0.45978733015612444</v>
      </c>
      <c r="V7" s="6">
        <f>RANK(U7,U2:U7)</f>
        <v>1</v>
      </c>
      <c r="W7" s="4">
        <v>276</v>
      </c>
      <c r="X7" s="7">
        <f t="shared" si="6"/>
        <v>0.47631639399351239</v>
      </c>
      <c r="Y7" s="7">
        <f>RANK(X7,X2:X7)</f>
        <v>1</v>
      </c>
      <c r="Z7" s="3">
        <v>1274</v>
      </c>
      <c r="AA7" s="6">
        <f t="shared" si="7"/>
        <v>0.54390811756567792</v>
      </c>
      <c r="AB7" s="6">
        <f>RANK(AA7,AA2:AA7)</f>
        <v>3</v>
      </c>
      <c r="AC7" s="4">
        <v>720</v>
      </c>
      <c r="AD7" s="7">
        <f t="shared" si="8"/>
        <v>0.6066849787506241</v>
      </c>
      <c r="AE7" s="7">
        <f>RANK(AD7,AD2:AD7)</f>
        <v>4</v>
      </c>
      <c r="AF7" s="3">
        <v>1344060196</v>
      </c>
      <c r="AG7" s="6">
        <f t="shared" si="9"/>
        <v>-0.78624741372248197</v>
      </c>
      <c r="AH7" s="6">
        <f>RANK(AG7,AG2:AG7)</f>
        <v>6</v>
      </c>
      <c r="AI7" s="4">
        <v>4434</v>
      </c>
      <c r="AJ7" s="7">
        <f t="shared" si="10"/>
        <v>0.28902723520401807</v>
      </c>
      <c r="AK7" s="7">
        <f>RANK(AJ7,AJ2:AJ7)</f>
        <v>4</v>
      </c>
      <c r="AL7" s="3">
        <v>158</v>
      </c>
      <c r="AM7" s="6">
        <f t="shared" si="11"/>
        <v>0.40094699007065665</v>
      </c>
      <c r="AN7" s="6">
        <f>RANK(AM7,AM2:AM7)</f>
        <v>3</v>
      </c>
      <c r="AO7" s="4">
        <v>288</v>
      </c>
      <c r="AP7" s="7">
        <f t="shared" si="12"/>
        <v>0.4962581309111862</v>
      </c>
      <c r="AQ7" s="7">
        <f>RANK(AP7,AP2:AP7)</f>
        <v>3</v>
      </c>
      <c r="AR7" s="3">
        <v>309</v>
      </c>
      <c r="AS7" s="6">
        <f t="shared" si="13"/>
        <v>0.58637409411149854</v>
      </c>
      <c r="AT7" s="6">
        <f>RANK(AS7,AS2:AS7)</f>
        <v>4</v>
      </c>
      <c r="AU7" s="4">
        <v>27624566</v>
      </c>
      <c r="AV7" s="7">
        <f t="shared" si="14"/>
        <v>0.48780320937033506</v>
      </c>
      <c r="AW7" s="7">
        <f>RANK(AV7,AV2:AV7)</f>
        <v>4</v>
      </c>
      <c r="AX7" s="3">
        <v>95.105999999999995</v>
      </c>
      <c r="AY7" s="6">
        <f t="shared" si="15"/>
        <v>0.45267050318137197</v>
      </c>
      <c r="AZ7" s="6">
        <f>RANK(AY7,AY2:AY7)</f>
        <v>4</v>
      </c>
      <c r="BA7" s="4">
        <v>136.72</v>
      </c>
      <c r="BB7" s="7">
        <f t="shared" si="16"/>
        <v>0.43926199541004279</v>
      </c>
      <c r="BC7" s="7">
        <f>RANK(BB7,BB2:BB7)</f>
        <v>4</v>
      </c>
      <c r="BD7" s="3">
        <v>133.77000000000001</v>
      </c>
      <c r="BE7" s="6">
        <f t="shared" si="17"/>
        <v>-0.13054009204121039</v>
      </c>
      <c r="BF7" s="6">
        <f>RANK(BE7,BE2:BE7)</f>
        <v>4</v>
      </c>
      <c r="BG7" s="4">
        <v>36990208</v>
      </c>
      <c r="BH7" s="7">
        <f t="shared" si="18"/>
        <v>1.0515701233998886</v>
      </c>
      <c r="BI7" s="7">
        <f>RANK(BH7,BH2:BH7)</f>
        <v>2</v>
      </c>
      <c r="BJ7" s="3">
        <v>2824109124</v>
      </c>
      <c r="BK7" s="6">
        <f t="shared" si="19"/>
        <v>0.39557394644386484</v>
      </c>
      <c r="BL7" s="6">
        <f>RANK(BK7,BK2:BK7)</f>
        <v>3</v>
      </c>
      <c r="BM7" s="4">
        <v>5733313</v>
      </c>
      <c r="BN7" s="7">
        <f t="shared" si="20"/>
        <v>0.98314305770000143</v>
      </c>
      <c r="BO7" s="7">
        <f>RANK(BN7,BN2:BN7)</f>
        <v>1</v>
      </c>
      <c r="BP7" s="3">
        <v>4857939</v>
      </c>
      <c r="BQ7" s="6">
        <f t="shared" si="21"/>
        <v>0.88085168265214142</v>
      </c>
      <c r="BR7" s="6">
        <f>RANK(BQ7,BQ2:BQ7)</f>
        <v>2</v>
      </c>
      <c r="BS7" s="4">
        <v>2080390</v>
      </c>
      <c r="BT7" s="7">
        <f t="shared" si="22"/>
        <v>0.98999077826065007</v>
      </c>
      <c r="BU7" s="7">
        <f>RANK(BT7,BT2:BT7)</f>
        <v>1</v>
      </c>
      <c r="BV7" s="8">
        <f t="shared" si="23"/>
        <v>13.48448568044469</v>
      </c>
      <c r="BW7" s="9">
        <f>RANK(BV7,BV2:BV7)</f>
        <v>1</v>
      </c>
      <c r="BX7" s="5">
        <v>1</v>
      </c>
    </row>
    <row r="8" spans="1:76" x14ac:dyDescent="0.25">
      <c r="A8" s="1" t="s">
        <v>118</v>
      </c>
      <c r="D8">
        <f>CORREL(D2:D7, BW2:BW7)</f>
        <v>0.77142857142857146</v>
      </c>
      <c r="G8">
        <f>CORREL(G2:G7, BW2:BW7)</f>
        <v>0.14285714285714288</v>
      </c>
      <c r="J8">
        <f>CORREL(J2:J7, BW2:BW7)</f>
        <v>0.77142857142857146</v>
      </c>
      <c r="M8">
        <f>CORREL(M2:M7, BW2:BW7)</f>
        <v>0.77142857142857146</v>
      </c>
      <c r="P8">
        <f>CORREL(P2:P7, BW2:BW7)</f>
        <v>0.77142857142857146</v>
      </c>
      <c r="S8">
        <f>CORREL(S2:S7, BW2:BW7)</f>
        <v>0.77142857142857146</v>
      </c>
      <c r="V8">
        <f>CORREL(V2:V7, BW2:BW7)</f>
        <v>0.77142857142857146</v>
      </c>
      <c r="Y8">
        <f>CORREL(Y2:Y7, BW2:BW7)</f>
        <v>0.77142857142857146</v>
      </c>
      <c r="AB8">
        <f>CORREL(AB2:AB7, BW2:BW7)</f>
        <v>-2.8571428571428571E-2</v>
      </c>
      <c r="AE8">
        <f>CORREL(AE2:AE7, BW2:BW7)</f>
        <v>-0.14285714285714288</v>
      </c>
      <c r="AH8">
        <f>CORREL(AH2:AH7, BW2:BW7)</f>
        <v>-0.77142857142857146</v>
      </c>
      <c r="AK8">
        <f>CORREL(AK2:AK7, BW2:BW7)</f>
        <v>-8.5714285714285715E-2</v>
      </c>
      <c r="AN8">
        <f>CORREL(AN2:AN7,BW2:BW7)</f>
        <v>-2.8571428571428571E-2</v>
      </c>
      <c r="AQ8">
        <f>CORREL(AQ2:AQ7, BW2:BW7)</f>
        <v>-8.5714285714285715E-2</v>
      </c>
      <c r="AT8">
        <f>CORREL(AT2:AT7, BW2:BW7)</f>
        <v>-0.14285714285714288</v>
      </c>
      <c r="AW8">
        <f>CORREL(AW2:AW7, BW2:BW7)</f>
        <v>-8.5714285714285715E-2</v>
      </c>
      <c r="AZ8">
        <f>CORREL(AZ2:AZ7, BW2:BW7)</f>
        <v>8.5714285714285715E-2</v>
      </c>
      <c r="BC8">
        <f>CORREL(BC2:BC7, BW2:BW7)</f>
        <v>8.5714285714285715E-2</v>
      </c>
      <c r="BF8">
        <f>CORREL(BF2:BF7, BW2:BW7)</f>
        <v>0.37142857142857144</v>
      </c>
      <c r="BI8">
        <f>CORREL(BI2:BI7, BW2:BW7)</f>
        <v>0.77142857142857146</v>
      </c>
      <c r="BL8">
        <f>CORREL(BL2:BL7,BW2:BW7)</f>
        <v>0.14285714285714288</v>
      </c>
      <c r="BO8">
        <f>CORREL(BO2:BO7,BW2:BW7)</f>
        <v>0.77142857142857146</v>
      </c>
      <c r="BR8">
        <f>CORREL(BR2:BR7,BW2:BW7)</f>
        <v>0.71428571428571441</v>
      </c>
      <c r="BU8">
        <f>CORREL(BU2:BU7, BW2:BW7)</f>
        <v>0.77142857142857146</v>
      </c>
      <c r="BX8">
        <f>CORREL(BX2:BX7,BW2:BW7)</f>
        <v>0.94285714285714295</v>
      </c>
    </row>
    <row r="9" spans="1:76" x14ac:dyDescent="0.25">
      <c r="A9" s="1"/>
    </row>
    <row r="10" spans="1:76" x14ac:dyDescent="0.25">
      <c r="A10" s="1"/>
    </row>
    <row r="11" spans="1:76" x14ac:dyDescent="0.25">
      <c r="A11" s="1"/>
    </row>
    <row r="12" spans="1:76" x14ac:dyDescent="0.25">
      <c r="A12" s="1"/>
    </row>
    <row r="13" spans="1:76" x14ac:dyDescent="0.25">
      <c r="A13" s="1"/>
    </row>
    <row r="14" spans="1:76" x14ac:dyDescent="0.25">
      <c r="A14" s="1"/>
    </row>
    <row r="15" spans="1:76" x14ac:dyDescent="0.25">
      <c r="A15" s="1"/>
    </row>
    <row r="16" spans="1:76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2019-09-05T15:27:16Z</dcterms:modified>
</cp:coreProperties>
</file>