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Table S5" sheetId="4" r:id="rId1"/>
  </sheets>
  <definedNames>
    <definedName name="_xlnm._FilterDatabase" localSheetId="0" hidden="1">'Table S5'!$A$5:$J$65</definedName>
  </definedNames>
  <calcPr calcId="144525"/>
</workbook>
</file>

<file path=xl/sharedStrings.xml><?xml version="1.0" encoding="utf-8"?>
<sst xmlns="http://schemas.openxmlformats.org/spreadsheetml/2006/main" count="175" uniqueCount="77">
  <si>
    <t>Additional file 5: Table S5 Orthologous / paralogous in B. rapa and A. thaliana, B. nigra and B. oleracea</t>
  </si>
  <si>
    <t>#</t>
  </si>
  <si>
    <t xml:space="preserve">Gene </t>
  </si>
  <si>
    <t>Orthologs</t>
  </si>
  <si>
    <t>Ka</t>
  </si>
  <si>
    <t>Ks</t>
  </si>
  <si>
    <t>Ka/Ks</t>
  </si>
  <si>
    <t>Divergence time (MYA)</t>
  </si>
  <si>
    <t>Effective Len</t>
  </si>
  <si>
    <t>Average S-sites</t>
  </si>
  <si>
    <t>Average N-sites</t>
  </si>
  <si>
    <t>Bra016218.1</t>
  </si>
  <si>
    <t>Bra016342.1</t>
  </si>
  <si>
    <t>Bra024608.1</t>
  </si>
  <si>
    <t>Bra018431.1</t>
  </si>
  <si>
    <t>Bra019913.1</t>
  </si>
  <si>
    <t>Bra001723.1</t>
  </si>
  <si>
    <t>Bra022359.1</t>
  </si>
  <si>
    <t>Bra018782.1</t>
  </si>
  <si>
    <t>Bra007915.1</t>
  </si>
  <si>
    <t>Bra037558.1</t>
  </si>
  <si>
    <t>Bra031943.1</t>
  </si>
  <si>
    <t>Bra024249.1</t>
  </si>
  <si>
    <t>Average</t>
  </si>
  <si>
    <t>AT1G23540.1</t>
  </si>
  <si>
    <t>AT1G10620.1</t>
  </si>
  <si>
    <t>Bra004022.1</t>
  </si>
  <si>
    <t>AT1G68690.1</t>
  </si>
  <si>
    <t>Bra004331.1</t>
  </si>
  <si>
    <t>Bra034626.1</t>
  </si>
  <si>
    <t>AT4G34440.1</t>
  </si>
  <si>
    <t>AT3G18810.1</t>
  </si>
  <si>
    <t>Bra039607.1</t>
  </si>
  <si>
    <t>AT2G18470.1</t>
  </si>
  <si>
    <t>Bra011374.1</t>
  </si>
  <si>
    <t>AT4G32710.1</t>
  </si>
  <si>
    <t>Bra028192.1</t>
  </si>
  <si>
    <t>AT5G38560.1</t>
  </si>
  <si>
    <t>Bra015053.1</t>
  </si>
  <si>
    <t>AT3G24540.1</t>
  </si>
  <si>
    <t>AT1G49270.1</t>
  </si>
  <si>
    <t>Bra024725.1</t>
  </si>
  <si>
    <t>AT1G26150.1</t>
  </si>
  <si>
    <t>BniB037064-TA</t>
  </si>
  <si>
    <t>BniB004000-TA</t>
  </si>
  <si>
    <t>BniB048336-TA</t>
  </si>
  <si>
    <t>BniB044634-TA</t>
  </si>
  <si>
    <t>BniB031925-TA</t>
  </si>
  <si>
    <t>BniB035512-TA</t>
  </si>
  <si>
    <t>BniB034796-TA</t>
  </si>
  <si>
    <t>BniB039358-TA</t>
  </si>
  <si>
    <t>BniB009915-TA</t>
  </si>
  <si>
    <t>BniB009294-TA</t>
  </si>
  <si>
    <t>BniB010053-TA</t>
  </si>
  <si>
    <t>BniB009367-TA</t>
  </si>
  <si>
    <t>BniB046797-TA</t>
  </si>
  <si>
    <t>Bra028371.1</t>
  </si>
  <si>
    <t>BniB014212-TA</t>
  </si>
  <si>
    <t>BniB018015-TA</t>
  </si>
  <si>
    <t>BniB004223-TA</t>
  </si>
  <si>
    <t>BniB047026-TA</t>
  </si>
  <si>
    <t>Bol032999</t>
  </si>
  <si>
    <t>Bol008668</t>
  </si>
  <si>
    <t>Bol036709</t>
  </si>
  <si>
    <t>Bol022036</t>
  </si>
  <si>
    <t>Bol023998</t>
  </si>
  <si>
    <t>Bol034687</t>
  </si>
  <si>
    <t>Bol030977</t>
  </si>
  <si>
    <t>Bol022869</t>
  </si>
  <si>
    <t>Bol041515</t>
  </si>
  <si>
    <t>Bol017875</t>
  </si>
  <si>
    <t>Bol040154</t>
  </si>
  <si>
    <t>Bol042458</t>
  </si>
  <si>
    <t>Bol013957</t>
  </si>
  <si>
    <t>Bra037220.1</t>
  </si>
  <si>
    <t>Bol016763</t>
  </si>
  <si>
    <t>Bol013798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</si>
</sst>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name val="Times New Roman"/>
      <charset val="134"/>
    </font>
    <font>
      <b/>
      <sz val="11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4" borderId="8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/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_Supplementary Table7+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tabSelected="1" zoomScale="80" zoomScaleNormal="80" workbookViewId="0">
      <pane xSplit="3" ySplit="5" topLeftCell="D9" activePane="bottomRight" state="frozen"/>
      <selection/>
      <selection pane="topRight"/>
      <selection pane="bottomLeft"/>
      <selection pane="bottomRight" activeCell="B1" sqref="B1:J3"/>
    </sheetView>
  </sheetViews>
  <sheetFormatPr defaultColWidth="9" defaultRowHeight="15"/>
  <cols>
    <col min="1" max="1" width="9" style="2"/>
    <col min="2" max="2" width="11.6333333333333" style="3" customWidth="1"/>
    <col min="3" max="3" width="12.6333333333333" style="3" customWidth="1"/>
    <col min="4" max="4" width="14.75" style="3" customWidth="1"/>
    <col min="5" max="6" width="12.6333333333333" style="3" customWidth="1"/>
    <col min="7" max="7" width="22.5" style="4" customWidth="1"/>
    <col min="8" max="8" width="18.5" style="2" customWidth="1"/>
    <col min="9" max="9" width="15.3833333333333" style="4" customWidth="1"/>
    <col min="10" max="10" width="17.8833333333333" style="4" customWidth="1"/>
    <col min="11" max="11" width="17.8833333333333" style="3" customWidth="1"/>
    <col min="12" max="16384" width="9" style="3"/>
  </cols>
  <sheetData>
    <row r="1" ht="20.25" spans="2:12">
      <c r="B1" s="5" t="s">
        <v>0</v>
      </c>
      <c r="C1" s="5"/>
      <c r="D1" s="5"/>
      <c r="E1" s="5"/>
      <c r="F1" s="5"/>
      <c r="G1" s="5"/>
      <c r="H1" s="5"/>
      <c r="I1" s="5"/>
      <c r="J1" s="5"/>
      <c r="K1" s="10"/>
      <c r="L1" s="10"/>
    </row>
    <row r="2" ht="20.25" spans="2:12">
      <c r="B2" s="5"/>
      <c r="C2" s="5"/>
      <c r="D2" s="5"/>
      <c r="E2" s="5"/>
      <c r="F2" s="5"/>
      <c r="G2" s="5"/>
      <c r="H2" s="5"/>
      <c r="I2" s="5"/>
      <c r="J2" s="5"/>
      <c r="K2" s="10"/>
      <c r="L2" s="10"/>
    </row>
    <row r="3" ht="20.25" spans="2:12">
      <c r="B3" s="5"/>
      <c r="C3" s="5"/>
      <c r="D3" s="5"/>
      <c r="E3" s="5"/>
      <c r="F3" s="5"/>
      <c r="G3" s="5"/>
      <c r="H3" s="5"/>
      <c r="I3" s="5"/>
      <c r="J3" s="5"/>
      <c r="K3" s="10"/>
      <c r="L3" s="10"/>
    </row>
    <row r="5" s="1" customFormat="1" spans="1:12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7" t="s">
        <v>7</v>
      </c>
      <c r="H5" s="6" t="s">
        <v>8</v>
      </c>
      <c r="I5" s="7" t="s">
        <v>9</v>
      </c>
      <c r="J5" s="7" t="s">
        <v>10</v>
      </c>
      <c r="L5" s="11"/>
    </row>
    <row r="6" s="1" customFormat="1" spans="1:10">
      <c r="A6" s="8">
        <v>1</v>
      </c>
      <c r="B6" s="9" t="s">
        <v>11</v>
      </c>
      <c r="C6" s="9" t="s">
        <v>12</v>
      </c>
      <c r="D6" s="9">
        <v>0.223886901504269</v>
      </c>
      <c r="E6" s="9">
        <v>1.03651599816876</v>
      </c>
      <c r="F6" s="9">
        <f>D6/E6</f>
        <v>0.21599946542052</v>
      </c>
      <c r="G6" s="9">
        <f t="shared" ref="G6:G18" si="0">E6/(2*(1.5*0.00000001))*0.000001</f>
        <v>34.550533272292</v>
      </c>
      <c r="H6" s="9">
        <v>1971</v>
      </c>
      <c r="I6" s="9">
        <v>492.999999999998</v>
      </c>
      <c r="J6" s="9">
        <v>1478</v>
      </c>
    </row>
    <row r="7" s="1" customFormat="1" spans="1:10">
      <c r="A7" s="8">
        <v>2</v>
      </c>
      <c r="B7" s="9" t="s">
        <v>11</v>
      </c>
      <c r="C7" s="9" t="s">
        <v>13</v>
      </c>
      <c r="D7" s="9">
        <v>0.239502645794567</v>
      </c>
      <c r="E7" s="9">
        <v>1.07766749047565</v>
      </c>
      <c r="F7" s="9">
        <f t="shared" ref="F7:F18" si="1">D7/E7</f>
        <v>0.222241691348468</v>
      </c>
      <c r="G7" s="9">
        <f t="shared" si="0"/>
        <v>35.9222496825217</v>
      </c>
      <c r="H7" s="9">
        <v>2079</v>
      </c>
      <c r="I7" s="9">
        <v>517.416666666664</v>
      </c>
      <c r="J7" s="9">
        <v>1561.58333333333</v>
      </c>
    </row>
    <row r="8" s="1" customFormat="1" spans="1:10">
      <c r="A8" s="8">
        <v>3</v>
      </c>
      <c r="B8" s="9" t="s">
        <v>12</v>
      </c>
      <c r="C8" s="9" t="s">
        <v>13</v>
      </c>
      <c r="D8" s="9">
        <v>0.0882051493499995</v>
      </c>
      <c r="E8" s="9">
        <v>0.414625576433687</v>
      </c>
      <c r="F8" s="9">
        <f t="shared" si="1"/>
        <v>0.212734463003168</v>
      </c>
      <c r="G8" s="9">
        <f t="shared" si="0"/>
        <v>13.8208525477896</v>
      </c>
      <c r="H8" s="9">
        <v>1971</v>
      </c>
      <c r="I8" s="9">
        <v>492.916666666665</v>
      </c>
      <c r="J8" s="9">
        <v>1478.08333333333</v>
      </c>
    </row>
    <row r="9" s="1" customFormat="1" spans="1:10">
      <c r="A9" s="8">
        <v>4</v>
      </c>
      <c r="B9" s="9" t="s">
        <v>14</v>
      </c>
      <c r="C9" s="9" t="s">
        <v>15</v>
      </c>
      <c r="D9" s="9">
        <v>0.0819856390032641</v>
      </c>
      <c r="E9" s="9">
        <v>0.319524506523043</v>
      </c>
      <c r="F9" s="9">
        <f t="shared" si="1"/>
        <v>0.256586387990718</v>
      </c>
      <c r="G9" s="9">
        <f t="shared" si="0"/>
        <v>10.6508168841014</v>
      </c>
      <c r="H9" s="9">
        <v>2010</v>
      </c>
      <c r="I9" s="9">
        <v>503.499999999998</v>
      </c>
      <c r="J9" s="9">
        <v>1506.5</v>
      </c>
    </row>
    <row r="10" s="1" customFormat="1" spans="1:10">
      <c r="A10" s="8">
        <v>5</v>
      </c>
      <c r="B10" s="9" t="s">
        <v>16</v>
      </c>
      <c r="C10" s="9" t="s">
        <v>17</v>
      </c>
      <c r="D10" s="9">
        <v>0.0593464136788411</v>
      </c>
      <c r="E10" s="9">
        <v>0.32732885742201</v>
      </c>
      <c r="F10" s="9">
        <f t="shared" si="1"/>
        <v>0.181305168588691</v>
      </c>
      <c r="G10" s="9">
        <f t="shared" si="0"/>
        <v>10.910961914067</v>
      </c>
      <c r="H10" s="9">
        <v>1410</v>
      </c>
      <c r="I10" s="9">
        <v>329.249999999999</v>
      </c>
      <c r="J10" s="9">
        <v>1080.75</v>
      </c>
    </row>
    <row r="11" s="1" customFormat="1" spans="1:10">
      <c r="A11" s="8">
        <v>6</v>
      </c>
      <c r="B11" s="9" t="s">
        <v>16</v>
      </c>
      <c r="C11" s="9" t="s">
        <v>18</v>
      </c>
      <c r="D11" s="9">
        <v>0.224763527488196</v>
      </c>
      <c r="E11" s="9">
        <v>0.873793041057201</v>
      </c>
      <c r="F11" s="9">
        <f t="shared" si="1"/>
        <v>0.257227417623119</v>
      </c>
      <c r="G11" s="9">
        <f t="shared" si="0"/>
        <v>29.1264347019067</v>
      </c>
      <c r="H11" s="9">
        <v>1935</v>
      </c>
      <c r="I11" s="9">
        <v>466.666666666665</v>
      </c>
      <c r="J11" s="9">
        <v>1468.33333333333</v>
      </c>
    </row>
    <row r="12" s="1" customFormat="1" spans="1:10">
      <c r="A12" s="8">
        <v>7</v>
      </c>
      <c r="B12" s="9" t="s">
        <v>19</v>
      </c>
      <c r="C12" s="9" t="s">
        <v>11</v>
      </c>
      <c r="D12" s="9">
        <v>0.0828108173957589</v>
      </c>
      <c r="E12" s="9">
        <v>0.458664251833556</v>
      </c>
      <c r="F12" s="9">
        <f t="shared" si="1"/>
        <v>0.180547790818043</v>
      </c>
      <c r="G12" s="9">
        <f t="shared" si="0"/>
        <v>15.2888083944519</v>
      </c>
      <c r="H12" s="9">
        <v>1977</v>
      </c>
      <c r="I12" s="9">
        <v>491.083333333331</v>
      </c>
      <c r="J12" s="9">
        <v>1485.91666666666</v>
      </c>
    </row>
    <row r="13" spans="1:10">
      <c r="A13" s="8">
        <v>8</v>
      </c>
      <c r="B13" s="9" t="s">
        <v>19</v>
      </c>
      <c r="C13" s="9" t="s">
        <v>13</v>
      </c>
      <c r="D13" s="9">
        <v>0.209957875943884</v>
      </c>
      <c r="E13" s="9">
        <v>1.0133201836687</v>
      </c>
      <c r="F13" s="9">
        <f t="shared" si="1"/>
        <v>0.207197961046958</v>
      </c>
      <c r="G13" s="9">
        <f t="shared" si="0"/>
        <v>33.7773394556233</v>
      </c>
      <c r="H13" s="9">
        <v>1968</v>
      </c>
      <c r="I13" s="9">
        <v>489.999999999998</v>
      </c>
      <c r="J13" s="9">
        <v>1478</v>
      </c>
    </row>
    <row r="14" spans="1:10">
      <c r="A14" s="8">
        <v>9</v>
      </c>
      <c r="B14" s="9" t="s">
        <v>19</v>
      </c>
      <c r="C14" s="9" t="s">
        <v>12</v>
      </c>
      <c r="D14" s="9">
        <v>0.163645011411677</v>
      </c>
      <c r="E14" s="9">
        <v>1.05292888463234</v>
      </c>
      <c r="F14" s="9">
        <f t="shared" si="1"/>
        <v>0.155418864274787</v>
      </c>
      <c r="G14" s="9">
        <f t="shared" si="0"/>
        <v>35.0976294877447</v>
      </c>
      <c r="H14" s="9">
        <v>1887</v>
      </c>
      <c r="I14" s="9">
        <v>469.416666666665</v>
      </c>
      <c r="J14" s="9">
        <v>1417.58333333333</v>
      </c>
    </row>
    <row r="15" spans="1:10">
      <c r="A15" s="8">
        <v>10</v>
      </c>
      <c r="B15" s="9" t="s">
        <v>20</v>
      </c>
      <c r="C15" s="9" t="s">
        <v>16</v>
      </c>
      <c r="D15" s="9">
        <v>0.0518180518652799</v>
      </c>
      <c r="E15" s="9">
        <v>0.286080401135457</v>
      </c>
      <c r="F15" s="9">
        <f t="shared" si="1"/>
        <v>0.181131079443448</v>
      </c>
      <c r="G15" s="9">
        <f t="shared" si="0"/>
        <v>9.5360133711819</v>
      </c>
      <c r="H15" s="9">
        <v>873</v>
      </c>
      <c r="I15" s="9">
        <v>203.916666666666</v>
      </c>
      <c r="J15" s="9">
        <v>669.083333333333</v>
      </c>
    </row>
    <row r="16" spans="1:10">
      <c r="A16" s="8">
        <v>11</v>
      </c>
      <c r="B16" s="9" t="s">
        <v>20</v>
      </c>
      <c r="C16" s="9" t="s">
        <v>17</v>
      </c>
      <c r="D16" s="9">
        <v>0.0543097000255255</v>
      </c>
      <c r="E16" s="9">
        <v>0.353529293939726</v>
      </c>
      <c r="F16" s="9">
        <f t="shared" si="1"/>
        <v>0.153621498858833</v>
      </c>
      <c r="G16" s="9">
        <f t="shared" si="0"/>
        <v>11.7843097979909</v>
      </c>
      <c r="H16" s="9">
        <v>804</v>
      </c>
      <c r="I16" s="9">
        <v>186.833333333333</v>
      </c>
      <c r="J16" s="9">
        <v>617.166666666666</v>
      </c>
    </row>
    <row r="17" spans="1:10">
      <c r="A17" s="8">
        <v>12</v>
      </c>
      <c r="B17" s="9" t="s">
        <v>20</v>
      </c>
      <c r="C17" s="9" t="s">
        <v>18</v>
      </c>
      <c r="D17" s="9">
        <v>0.118452494790001</v>
      </c>
      <c r="E17" s="9">
        <v>1.23353474582869</v>
      </c>
      <c r="F17" s="9">
        <f t="shared" si="1"/>
        <v>0.0960268814401531</v>
      </c>
      <c r="G17" s="9">
        <f t="shared" si="0"/>
        <v>41.1178248609563</v>
      </c>
      <c r="H17" s="9">
        <v>879</v>
      </c>
      <c r="I17" s="9">
        <v>205.166666666666</v>
      </c>
      <c r="J17" s="9">
        <v>673.833333333333</v>
      </c>
    </row>
    <row r="18" spans="1:10">
      <c r="A18" s="8">
        <v>13</v>
      </c>
      <c r="B18" s="9" t="s">
        <v>21</v>
      </c>
      <c r="C18" s="9" t="s">
        <v>22</v>
      </c>
      <c r="D18" s="9">
        <v>0.053940289371576</v>
      </c>
      <c r="E18" s="9">
        <v>0.458518310663602</v>
      </c>
      <c r="F18" s="9">
        <f t="shared" si="1"/>
        <v>0.117640425948333</v>
      </c>
      <c r="G18" s="9">
        <f t="shared" si="0"/>
        <v>15.2839436887867</v>
      </c>
      <c r="H18" s="9">
        <v>1968</v>
      </c>
      <c r="I18" s="9">
        <v>469.333333333331</v>
      </c>
      <c r="J18" s="9">
        <v>1498.66666666666</v>
      </c>
    </row>
    <row r="19" spans="1:10">
      <c r="A19" s="2" t="s">
        <v>23</v>
      </c>
      <c r="B19" s="9"/>
      <c r="C19" s="9"/>
      <c r="D19" s="9"/>
      <c r="E19" s="9">
        <f>AVERAGE(E6:E18)</f>
        <v>0.685079349367879</v>
      </c>
      <c r="F19" s="9">
        <f>AVERAGE(F6:F18)</f>
        <v>0.187513776600403</v>
      </c>
      <c r="G19" s="9">
        <f>AVERAGE(G6:G18)</f>
        <v>22.8359783122626</v>
      </c>
      <c r="H19" s="9"/>
      <c r="I19" s="9"/>
      <c r="J19" s="9"/>
    </row>
    <row r="20" spans="1:12">
      <c r="A20" s="2">
        <v>1</v>
      </c>
      <c r="B20" s="9" t="s">
        <v>13</v>
      </c>
      <c r="C20" s="9" t="s">
        <v>24</v>
      </c>
      <c r="D20" s="9">
        <v>0.118689392302978</v>
      </c>
      <c r="E20" s="9">
        <v>0.507800064847083</v>
      </c>
      <c r="F20" s="9">
        <v>0.233732526872993</v>
      </c>
      <c r="G20" s="9">
        <f t="shared" ref="G20:G36" si="2">E20/(2*(1.5*0.00000001))*0.000001</f>
        <v>16.9266688282361</v>
      </c>
      <c r="H20" s="9">
        <v>2076</v>
      </c>
      <c r="I20" s="9">
        <v>517.499999999998</v>
      </c>
      <c r="J20" s="9">
        <v>1558.5</v>
      </c>
      <c r="L20" s="9"/>
    </row>
    <row r="21" spans="1:12">
      <c r="A21" s="2">
        <v>2</v>
      </c>
      <c r="B21" s="9" t="s">
        <v>12</v>
      </c>
      <c r="C21" s="9" t="s">
        <v>24</v>
      </c>
      <c r="D21" s="9">
        <v>0.101835816171692</v>
      </c>
      <c r="E21" s="9">
        <v>0.553443914288209</v>
      </c>
      <c r="F21" s="9">
        <v>0.184003859366064</v>
      </c>
      <c r="G21" s="9">
        <f t="shared" si="2"/>
        <v>18.4481304762736</v>
      </c>
      <c r="H21" s="9">
        <v>1977</v>
      </c>
      <c r="I21" s="9">
        <v>495.416666666664</v>
      </c>
      <c r="J21" s="9">
        <v>1481.58333333333</v>
      </c>
      <c r="L21" s="9"/>
    </row>
    <row r="22" spans="1:12">
      <c r="A22" s="2">
        <v>3</v>
      </c>
      <c r="B22" s="9" t="s">
        <v>14</v>
      </c>
      <c r="C22" s="9" t="s">
        <v>25</v>
      </c>
      <c r="D22" s="9">
        <v>0.102615175238384</v>
      </c>
      <c r="E22" s="9">
        <v>0.399075489064417</v>
      </c>
      <c r="F22" s="9">
        <v>0.257132242020058</v>
      </c>
      <c r="G22" s="9">
        <f t="shared" si="2"/>
        <v>13.3025163021472</v>
      </c>
      <c r="H22" s="9">
        <v>2016</v>
      </c>
      <c r="I22" s="9">
        <v>504.083333333331</v>
      </c>
      <c r="J22" s="9">
        <v>1511.91666666666</v>
      </c>
      <c r="L22" s="9"/>
    </row>
    <row r="23" spans="1:12">
      <c r="A23" s="2">
        <v>4</v>
      </c>
      <c r="B23" s="9" t="s">
        <v>26</v>
      </c>
      <c r="C23" s="9" t="s">
        <v>27</v>
      </c>
      <c r="D23" s="9">
        <v>0.0555139506964049</v>
      </c>
      <c r="E23" s="9">
        <v>0.498535455868184</v>
      </c>
      <c r="F23" s="9">
        <v>0.1113540672844</v>
      </c>
      <c r="G23" s="9">
        <f t="shared" si="2"/>
        <v>16.6178485289395</v>
      </c>
      <c r="H23" s="9">
        <v>1161</v>
      </c>
      <c r="I23" s="9">
        <v>276.416666666666</v>
      </c>
      <c r="J23" s="9">
        <v>884.583333333333</v>
      </c>
      <c r="L23" s="9"/>
    </row>
    <row r="24" spans="1:12">
      <c r="A24" s="2">
        <v>5</v>
      </c>
      <c r="B24" s="9" t="s">
        <v>28</v>
      </c>
      <c r="C24" s="9" t="s">
        <v>27</v>
      </c>
      <c r="D24" s="9">
        <v>0.131491374044598</v>
      </c>
      <c r="E24" s="9">
        <v>0.531614983935553</v>
      </c>
      <c r="F24" s="9">
        <v>0.247343242794184</v>
      </c>
      <c r="G24" s="9">
        <f t="shared" si="2"/>
        <v>17.7204994645184</v>
      </c>
      <c r="H24" s="9">
        <v>2001</v>
      </c>
      <c r="I24" s="9">
        <v>525.166666666665</v>
      </c>
      <c r="J24" s="9">
        <v>1475.83333333333</v>
      </c>
      <c r="L24" s="9"/>
    </row>
    <row r="25" spans="1:12">
      <c r="A25" s="2">
        <v>6</v>
      </c>
      <c r="B25" s="9" t="s">
        <v>29</v>
      </c>
      <c r="C25" s="9" t="s">
        <v>30</v>
      </c>
      <c r="D25" s="9">
        <v>0.0529443366327239</v>
      </c>
      <c r="E25" s="9">
        <v>0.343566214354654</v>
      </c>
      <c r="F25" s="9">
        <v>0.154102279038621</v>
      </c>
      <c r="G25" s="9">
        <f t="shared" si="2"/>
        <v>11.4522071451551</v>
      </c>
      <c r="H25" s="9">
        <v>1164</v>
      </c>
      <c r="I25" s="9">
        <v>273.916666666666</v>
      </c>
      <c r="J25" s="9">
        <v>890.083333333333</v>
      </c>
      <c r="L25" s="9"/>
    </row>
    <row r="26" spans="1:12">
      <c r="A26" s="2">
        <v>7</v>
      </c>
      <c r="B26" s="9" t="s">
        <v>17</v>
      </c>
      <c r="C26" s="9" t="s">
        <v>31</v>
      </c>
      <c r="D26" s="9">
        <v>0.0599672601641198</v>
      </c>
      <c r="E26" s="9">
        <v>0.424749237333241</v>
      </c>
      <c r="F26" s="9">
        <v>0.141182737703356</v>
      </c>
      <c r="G26" s="9">
        <f t="shared" si="2"/>
        <v>14.158307911108</v>
      </c>
      <c r="H26" s="9">
        <v>1434</v>
      </c>
      <c r="I26" s="9">
        <v>335.083333333332</v>
      </c>
      <c r="J26" s="9">
        <v>1098.91666666666</v>
      </c>
      <c r="L26" s="9"/>
    </row>
    <row r="27" spans="1:12">
      <c r="A27" s="2">
        <v>8</v>
      </c>
      <c r="B27" s="9" t="s">
        <v>32</v>
      </c>
      <c r="C27" s="9" t="s">
        <v>33</v>
      </c>
      <c r="D27" s="9">
        <v>0.0716826615246519</v>
      </c>
      <c r="E27" s="9">
        <v>0.422238513751146</v>
      </c>
      <c r="F27" s="9">
        <v>0.169768174124682</v>
      </c>
      <c r="G27" s="9">
        <f t="shared" si="2"/>
        <v>14.0746171250382</v>
      </c>
      <c r="H27" s="9">
        <v>1821</v>
      </c>
      <c r="I27" s="9">
        <v>445.999999999998</v>
      </c>
      <c r="J27" s="9">
        <v>1375</v>
      </c>
      <c r="L27" s="9"/>
    </row>
    <row r="28" spans="1:12">
      <c r="A28" s="2">
        <v>9</v>
      </c>
      <c r="B28" s="9" t="s">
        <v>34</v>
      </c>
      <c r="C28" s="9" t="s">
        <v>35</v>
      </c>
      <c r="D28" s="9">
        <v>0.0667389010550528</v>
      </c>
      <c r="E28" s="9">
        <v>0.345180828442556</v>
      </c>
      <c r="F28" s="9">
        <v>0.193344750217375</v>
      </c>
      <c r="G28" s="9">
        <f t="shared" si="2"/>
        <v>11.5060276147519</v>
      </c>
      <c r="H28" s="9">
        <v>1077</v>
      </c>
      <c r="I28" s="9">
        <v>254.833333333333</v>
      </c>
      <c r="J28" s="9">
        <v>822.166666666666</v>
      </c>
      <c r="L28" s="9"/>
    </row>
    <row r="29" spans="1:12">
      <c r="A29" s="2">
        <v>10</v>
      </c>
      <c r="B29" s="9" t="s">
        <v>16</v>
      </c>
      <c r="C29" s="9" t="s">
        <v>31</v>
      </c>
      <c r="D29" s="9">
        <v>0.0788836214599658</v>
      </c>
      <c r="E29" s="9">
        <v>0.450133003705522</v>
      </c>
      <c r="F29" s="9">
        <v>0.175245140459799</v>
      </c>
      <c r="G29" s="9">
        <f t="shared" si="2"/>
        <v>15.0044334568507</v>
      </c>
      <c r="H29" s="9">
        <v>2028</v>
      </c>
      <c r="I29" s="9">
        <v>470.999999999998</v>
      </c>
      <c r="J29" s="9">
        <v>1557</v>
      </c>
      <c r="L29" s="9"/>
    </row>
    <row r="30" spans="1:12">
      <c r="A30" s="2">
        <v>11</v>
      </c>
      <c r="B30" s="9" t="s">
        <v>15</v>
      </c>
      <c r="C30" s="9" t="s">
        <v>25</v>
      </c>
      <c r="D30" s="9">
        <v>0.0978727652743708</v>
      </c>
      <c r="E30" s="9">
        <v>0.416021127223331</v>
      </c>
      <c r="F30" s="9">
        <v>0.235259122361423</v>
      </c>
      <c r="G30" s="9">
        <f t="shared" si="2"/>
        <v>13.8673709074444</v>
      </c>
      <c r="H30" s="9">
        <v>2109</v>
      </c>
      <c r="I30" s="9">
        <v>525.083333333331</v>
      </c>
      <c r="J30" s="9">
        <v>1583.91666666666</v>
      </c>
      <c r="L30" s="9"/>
    </row>
    <row r="31" spans="1:12">
      <c r="A31" s="2">
        <v>12</v>
      </c>
      <c r="B31" s="9" t="s">
        <v>36</v>
      </c>
      <c r="C31" s="9" t="s">
        <v>37</v>
      </c>
      <c r="D31" s="9">
        <v>0.0812334062379794</v>
      </c>
      <c r="E31" s="9">
        <v>0.592333451660647</v>
      </c>
      <c r="F31" s="9">
        <v>0.137141344981</v>
      </c>
      <c r="G31" s="9">
        <f t="shared" si="2"/>
        <v>19.7444483886882</v>
      </c>
      <c r="H31" s="9">
        <v>1977</v>
      </c>
      <c r="I31" s="9">
        <v>513.583333333331</v>
      </c>
      <c r="J31" s="9">
        <v>1463.41666666666</v>
      </c>
      <c r="L31" s="9"/>
    </row>
    <row r="32" spans="1:12">
      <c r="A32" s="2">
        <v>13</v>
      </c>
      <c r="B32" s="9" t="s">
        <v>38</v>
      </c>
      <c r="C32" s="9" t="s">
        <v>39</v>
      </c>
      <c r="D32" s="9">
        <v>0.224048346375731</v>
      </c>
      <c r="E32" s="9">
        <v>0.709831649778136</v>
      </c>
      <c r="F32" s="9">
        <v>0.31563589260321</v>
      </c>
      <c r="G32" s="9">
        <f t="shared" si="2"/>
        <v>23.6610549926045</v>
      </c>
      <c r="H32" s="9">
        <v>1416</v>
      </c>
      <c r="I32" s="9">
        <v>360.999999999999</v>
      </c>
      <c r="J32" s="9">
        <v>1055</v>
      </c>
      <c r="L32" s="9"/>
    </row>
    <row r="33" spans="1:12">
      <c r="A33" s="2">
        <v>14</v>
      </c>
      <c r="B33" s="9" t="s">
        <v>18</v>
      </c>
      <c r="C33" s="9" t="s">
        <v>40</v>
      </c>
      <c r="D33" s="9">
        <v>0.0677039601741474</v>
      </c>
      <c r="E33" s="9">
        <v>0.384033642993017</v>
      </c>
      <c r="F33" s="9">
        <v>0.176296950565287</v>
      </c>
      <c r="G33" s="9">
        <f t="shared" si="2"/>
        <v>12.8011214331006</v>
      </c>
      <c r="H33" s="9">
        <v>2013</v>
      </c>
      <c r="I33" s="9">
        <v>486.333333333331</v>
      </c>
      <c r="J33" s="9">
        <v>1526.66666666666</v>
      </c>
      <c r="L33" s="9"/>
    </row>
    <row r="34" spans="1:12">
      <c r="A34" s="2">
        <v>15</v>
      </c>
      <c r="B34" s="9" t="s">
        <v>20</v>
      </c>
      <c r="C34" s="9" t="s">
        <v>40</v>
      </c>
      <c r="D34" s="9">
        <v>0.126770630908996</v>
      </c>
      <c r="E34" s="9">
        <v>1.16074399048337</v>
      </c>
      <c r="F34" s="9">
        <v>0.109214979313572</v>
      </c>
      <c r="G34" s="9">
        <f t="shared" si="2"/>
        <v>38.6914663494457</v>
      </c>
      <c r="H34" s="9">
        <v>876</v>
      </c>
      <c r="I34" s="9">
        <v>202.25</v>
      </c>
      <c r="J34" s="9">
        <v>673.749999999999</v>
      </c>
      <c r="L34" s="9"/>
    </row>
    <row r="35" spans="1:12">
      <c r="A35" s="2">
        <v>16</v>
      </c>
      <c r="B35" s="9" t="s">
        <v>20</v>
      </c>
      <c r="C35" s="9" t="s">
        <v>31</v>
      </c>
      <c r="D35" s="9">
        <v>0.0474043102821843</v>
      </c>
      <c r="E35" s="9">
        <v>0.333759303897313</v>
      </c>
      <c r="F35" s="9">
        <v>0.142031427225079</v>
      </c>
      <c r="G35" s="9">
        <f t="shared" si="2"/>
        <v>11.1253101299104</v>
      </c>
      <c r="H35" s="9">
        <v>879</v>
      </c>
      <c r="I35" s="9">
        <v>204.166666666666</v>
      </c>
      <c r="J35" s="9">
        <v>674.833333333333</v>
      </c>
      <c r="L35" s="9"/>
    </row>
    <row r="36" spans="1:12">
      <c r="A36" s="2">
        <v>17</v>
      </c>
      <c r="B36" s="9" t="s">
        <v>41</v>
      </c>
      <c r="C36" s="9" t="s">
        <v>42</v>
      </c>
      <c r="D36" s="9">
        <v>0.193670094542369</v>
      </c>
      <c r="E36" s="9">
        <v>0.658821584236783</v>
      </c>
      <c r="F36" s="9">
        <v>0.293964404288193</v>
      </c>
      <c r="G36" s="9">
        <f t="shared" si="2"/>
        <v>21.9607194745594</v>
      </c>
      <c r="H36" s="9">
        <v>2124</v>
      </c>
      <c r="I36" s="9">
        <v>558.249999999999</v>
      </c>
      <c r="J36" s="9">
        <v>1565.75</v>
      </c>
      <c r="L36" s="9"/>
    </row>
    <row r="37" spans="1:10">
      <c r="A37" s="2" t="s">
        <v>23</v>
      </c>
      <c r="B37" s="9"/>
      <c r="C37" s="9"/>
      <c r="D37" s="9"/>
      <c r="E37" s="9">
        <f>AVERAGE(E20:E36)</f>
        <v>0.513640144462539</v>
      </c>
      <c r="F37" s="9">
        <f>AVERAGE(F24:F36)</f>
        <v>0.191579265051983</v>
      </c>
      <c r="G37" s="9">
        <f>AVERAGE(G20:G36)</f>
        <v>17.1213381487513</v>
      </c>
      <c r="H37" s="9"/>
      <c r="I37" s="9"/>
      <c r="J37" s="9"/>
    </row>
    <row r="38" spans="1:10">
      <c r="A38" s="2">
        <v>1</v>
      </c>
      <c r="B38" s="9" t="s">
        <v>11</v>
      </c>
      <c r="C38" s="9" t="s">
        <v>43</v>
      </c>
      <c r="D38" s="9">
        <v>0.0582475972449846</v>
      </c>
      <c r="E38" s="9">
        <v>0.259903862369858</v>
      </c>
      <c r="F38" s="9">
        <v>0.224112087884615</v>
      </c>
      <c r="G38" s="9">
        <f t="shared" ref="G38:G69" si="3">E38/(2*(1.5*0.00000001))*0.000001</f>
        <v>8.66346207899527</v>
      </c>
      <c r="H38" s="9">
        <v>2040</v>
      </c>
      <c r="I38" s="9">
        <v>511.416666666664</v>
      </c>
      <c r="J38" s="9">
        <v>1528.58333333333</v>
      </c>
    </row>
    <row r="39" spans="1:10">
      <c r="A39" s="2">
        <v>2</v>
      </c>
      <c r="B39" s="9" t="s">
        <v>13</v>
      </c>
      <c r="C39" s="9" t="s">
        <v>44</v>
      </c>
      <c r="D39" s="9">
        <v>0.0341434304717471</v>
      </c>
      <c r="E39" s="9">
        <v>0.190126577776433</v>
      </c>
      <c r="F39" s="9">
        <v>0.179582627905372</v>
      </c>
      <c r="G39" s="9">
        <f t="shared" si="3"/>
        <v>6.33755259254777</v>
      </c>
      <c r="H39" s="9">
        <v>2070</v>
      </c>
      <c r="I39" s="9">
        <v>512.083333333331</v>
      </c>
      <c r="J39" s="9">
        <v>1557.91666666666</v>
      </c>
    </row>
    <row r="40" spans="1:10">
      <c r="A40" s="2">
        <v>3</v>
      </c>
      <c r="B40" s="9" t="s">
        <v>13</v>
      </c>
      <c r="C40" s="9" t="s">
        <v>45</v>
      </c>
      <c r="D40" s="9">
        <v>0.0767915861340809</v>
      </c>
      <c r="E40" s="9">
        <v>0.378465918225787</v>
      </c>
      <c r="F40" s="9">
        <v>0.202902249412767</v>
      </c>
      <c r="G40" s="9">
        <f t="shared" si="3"/>
        <v>12.6155306075262</v>
      </c>
      <c r="H40" s="9">
        <v>2022</v>
      </c>
      <c r="I40" s="9">
        <v>505.833333333331</v>
      </c>
      <c r="J40" s="9">
        <v>1516.16666666666</v>
      </c>
    </row>
    <row r="41" spans="1:10">
      <c r="A41" s="2">
        <v>4</v>
      </c>
      <c r="B41" s="9" t="s">
        <v>13</v>
      </c>
      <c r="C41" s="9" t="s">
        <v>43</v>
      </c>
      <c r="D41" s="9">
        <v>0.253342440323025</v>
      </c>
      <c r="E41" s="9">
        <v>1.11595946234961</v>
      </c>
      <c r="F41" s="9">
        <v>0.227017601329013</v>
      </c>
      <c r="G41" s="9">
        <f t="shared" si="3"/>
        <v>37.198648744987</v>
      </c>
      <c r="H41" s="9">
        <v>1944</v>
      </c>
      <c r="I41" s="9">
        <v>484.249999999998</v>
      </c>
      <c r="J41" s="9">
        <v>1459.75</v>
      </c>
    </row>
    <row r="42" spans="1:10">
      <c r="A42" s="2">
        <v>5</v>
      </c>
      <c r="B42" s="9" t="s">
        <v>12</v>
      </c>
      <c r="C42" s="9" t="s">
        <v>45</v>
      </c>
      <c r="D42" s="9">
        <v>0.0263169707926577</v>
      </c>
      <c r="E42" s="9">
        <v>0.181777817817584</v>
      </c>
      <c r="F42" s="9">
        <v>0.144775479806161</v>
      </c>
      <c r="G42" s="9">
        <f t="shared" si="3"/>
        <v>6.05926059391947</v>
      </c>
      <c r="H42" s="9">
        <v>1965</v>
      </c>
      <c r="I42" s="9">
        <v>495.583333333331</v>
      </c>
      <c r="J42" s="9">
        <v>1469.41666666666</v>
      </c>
    </row>
    <row r="43" spans="1:10">
      <c r="A43" s="2">
        <v>6</v>
      </c>
      <c r="B43" s="9" t="s">
        <v>14</v>
      </c>
      <c r="C43" s="9" t="s">
        <v>46</v>
      </c>
      <c r="D43" s="9">
        <v>0.0489316526410489</v>
      </c>
      <c r="E43" s="9">
        <v>0.174580170807728</v>
      </c>
      <c r="F43" s="9">
        <v>0.280281846527342</v>
      </c>
      <c r="G43" s="9">
        <f t="shared" si="3"/>
        <v>5.81933902692426</v>
      </c>
      <c r="H43" s="9">
        <v>1494</v>
      </c>
      <c r="I43" s="9">
        <v>380.416666666666</v>
      </c>
      <c r="J43" s="9">
        <v>1113.58333333333</v>
      </c>
    </row>
    <row r="44" spans="1:10">
      <c r="A44" s="2">
        <v>7</v>
      </c>
      <c r="B44" s="9" t="s">
        <v>28</v>
      </c>
      <c r="C44" s="9" t="s">
        <v>47</v>
      </c>
      <c r="D44" s="9">
        <v>0.0524508455510261</v>
      </c>
      <c r="E44" s="9">
        <v>0.207345499737178</v>
      </c>
      <c r="F44" s="9">
        <v>0.252963510746605</v>
      </c>
      <c r="G44" s="9">
        <f t="shared" si="3"/>
        <v>6.91151665790593</v>
      </c>
      <c r="H44" s="9">
        <v>2355</v>
      </c>
      <c r="I44" s="9">
        <v>603.083333333333</v>
      </c>
      <c r="J44" s="9">
        <v>1751.91666666666</v>
      </c>
    </row>
    <row r="45" spans="1:10">
      <c r="A45" s="2">
        <v>8</v>
      </c>
      <c r="B45" s="9" t="s">
        <v>28</v>
      </c>
      <c r="C45" s="9" t="s">
        <v>48</v>
      </c>
      <c r="D45" s="9">
        <v>0.128755500361606</v>
      </c>
      <c r="E45" s="9">
        <v>0.439653323097742</v>
      </c>
      <c r="F45" s="9">
        <v>0.292856879721528</v>
      </c>
      <c r="G45" s="9">
        <f t="shared" si="3"/>
        <v>14.6551107699247</v>
      </c>
      <c r="H45" s="9">
        <v>2313</v>
      </c>
      <c r="I45" s="9">
        <v>589.416666666666</v>
      </c>
      <c r="J45" s="9">
        <v>1723.58333333333</v>
      </c>
    </row>
    <row r="46" spans="1:10">
      <c r="A46" s="2">
        <v>9</v>
      </c>
      <c r="B46" s="9" t="s">
        <v>17</v>
      </c>
      <c r="C46" s="9" t="s">
        <v>49</v>
      </c>
      <c r="D46" s="9">
        <v>0.0758467300454837</v>
      </c>
      <c r="E46" s="9">
        <v>0.459700444713101</v>
      </c>
      <c r="F46" s="9">
        <v>0.164991639485621</v>
      </c>
      <c r="G46" s="9">
        <f t="shared" si="3"/>
        <v>15.3233481571034</v>
      </c>
      <c r="H46" s="9">
        <v>981</v>
      </c>
      <c r="I46" s="9">
        <v>225.5</v>
      </c>
      <c r="J46" s="9">
        <v>755.499999999999</v>
      </c>
    </row>
    <row r="47" spans="1:10">
      <c r="A47" s="2">
        <v>10</v>
      </c>
      <c r="B47" s="9" t="s">
        <v>17</v>
      </c>
      <c r="C47" s="9" t="s">
        <v>50</v>
      </c>
      <c r="D47" s="9">
        <v>0.0230246177776913</v>
      </c>
      <c r="E47" s="9">
        <v>0.182144847536985</v>
      </c>
      <c r="F47" s="9">
        <v>0.126408284884457</v>
      </c>
      <c r="G47" s="9">
        <f t="shared" si="3"/>
        <v>6.0714949178995</v>
      </c>
      <c r="H47" s="9">
        <v>1035</v>
      </c>
      <c r="I47" s="9">
        <v>241.166666666667</v>
      </c>
      <c r="J47" s="9">
        <v>793.833333333332</v>
      </c>
    </row>
    <row r="48" spans="1:10">
      <c r="A48" s="2">
        <v>11</v>
      </c>
      <c r="B48" s="9" t="s">
        <v>32</v>
      </c>
      <c r="C48" s="9" t="s">
        <v>51</v>
      </c>
      <c r="D48" s="9">
        <v>0.0500436340060405</v>
      </c>
      <c r="E48" s="9">
        <v>0.362177372359776</v>
      </c>
      <c r="F48" s="9">
        <v>0.13817438035949</v>
      </c>
      <c r="G48" s="9">
        <f t="shared" si="3"/>
        <v>12.0725790786592</v>
      </c>
      <c r="H48" s="9">
        <v>1821</v>
      </c>
      <c r="I48" s="9">
        <v>447.333333333332</v>
      </c>
      <c r="J48" s="9">
        <v>1373.66666666666</v>
      </c>
    </row>
    <row r="49" spans="1:10">
      <c r="A49" s="2">
        <v>12</v>
      </c>
      <c r="B49" s="9" t="s">
        <v>34</v>
      </c>
      <c r="C49" s="9" t="s">
        <v>52</v>
      </c>
      <c r="D49" s="9">
        <v>0.0229025428950612</v>
      </c>
      <c r="E49" s="9">
        <v>0.146132628331604</v>
      </c>
      <c r="F49" s="9">
        <v>0.156724361674318</v>
      </c>
      <c r="G49" s="9">
        <f t="shared" si="3"/>
        <v>4.87108761105347</v>
      </c>
      <c r="H49" s="9">
        <v>1080</v>
      </c>
      <c r="I49" s="9">
        <v>259.833333333333</v>
      </c>
      <c r="J49" s="9">
        <v>820.166666666666</v>
      </c>
    </row>
    <row r="50" spans="1:10">
      <c r="A50" s="2">
        <v>13</v>
      </c>
      <c r="B50" s="9" t="s">
        <v>16</v>
      </c>
      <c r="C50" s="9" t="s">
        <v>49</v>
      </c>
      <c r="D50" s="9">
        <v>0.0788276620657356</v>
      </c>
      <c r="E50" s="9">
        <v>0.383158223441311</v>
      </c>
      <c r="F50" s="9">
        <v>0.205731359117781</v>
      </c>
      <c r="G50" s="9">
        <f t="shared" si="3"/>
        <v>12.771940781377</v>
      </c>
      <c r="H50" s="9">
        <v>1521</v>
      </c>
      <c r="I50" s="9">
        <v>356.083333333332</v>
      </c>
      <c r="J50" s="9">
        <v>1164.91666666666</v>
      </c>
    </row>
    <row r="51" spans="1:10">
      <c r="A51" s="2">
        <v>14</v>
      </c>
      <c r="B51" s="9" t="s">
        <v>16</v>
      </c>
      <c r="C51" s="9" t="s">
        <v>50</v>
      </c>
      <c r="D51" s="9">
        <v>0.169356384103735</v>
      </c>
      <c r="E51" s="9">
        <v>0.504849411919259</v>
      </c>
      <c r="F51" s="9">
        <v>0.335459208439805</v>
      </c>
      <c r="G51" s="9">
        <f t="shared" si="3"/>
        <v>16.828313730642</v>
      </c>
      <c r="H51" s="9">
        <v>1560</v>
      </c>
      <c r="I51" s="9">
        <v>354.499999999999</v>
      </c>
      <c r="J51" s="9">
        <v>1205.5</v>
      </c>
    </row>
    <row r="52" spans="1:10">
      <c r="A52" s="2">
        <v>15</v>
      </c>
      <c r="B52" s="9" t="s">
        <v>15</v>
      </c>
      <c r="C52" s="9" t="s">
        <v>53</v>
      </c>
      <c r="D52" s="9">
        <v>0.0339078351240095</v>
      </c>
      <c r="E52" s="9">
        <v>0.16069972069939</v>
      </c>
      <c r="F52" s="9">
        <v>0.211001207571719</v>
      </c>
      <c r="G52" s="9">
        <f t="shared" si="3"/>
        <v>5.35665735664633</v>
      </c>
      <c r="H52" s="9">
        <v>2043</v>
      </c>
      <c r="I52" s="9">
        <v>504.666666666664</v>
      </c>
      <c r="J52" s="9">
        <v>1538.33333333333</v>
      </c>
    </row>
    <row r="53" spans="1:10">
      <c r="A53" s="2">
        <v>16</v>
      </c>
      <c r="B53" s="9" t="s">
        <v>36</v>
      </c>
      <c r="C53" s="9" t="s">
        <v>54</v>
      </c>
      <c r="D53" s="9">
        <v>0.0502720508916753</v>
      </c>
      <c r="E53" s="9">
        <v>0.316310349249844</v>
      </c>
      <c r="F53" s="9">
        <v>0.15893267801986</v>
      </c>
      <c r="G53" s="9">
        <f t="shared" si="3"/>
        <v>10.5436783083281</v>
      </c>
      <c r="H53" s="9">
        <v>1965</v>
      </c>
      <c r="I53" s="9">
        <v>508.249999999998</v>
      </c>
      <c r="J53" s="9">
        <v>1456.75</v>
      </c>
    </row>
    <row r="54" spans="1:10">
      <c r="A54" s="2">
        <v>17</v>
      </c>
      <c r="B54" s="9" t="s">
        <v>18</v>
      </c>
      <c r="C54" s="9" t="s">
        <v>49</v>
      </c>
      <c r="D54" s="9">
        <v>0.251178969750551</v>
      </c>
      <c r="E54" s="9">
        <v>1.09005633460395</v>
      </c>
      <c r="F54" s="9">
        <v>0.230427512576044</v>
      </c>
      <c r="G54" s="9">
        <f t="shared" si="3"/>
        <v>36.335211153465</v>
      </c>
      <c r="H54" s="9">
        <v>1515</v>
      </c>
      <c r="I54" s="9">
        <v>367.166666666666</v>
      </c>
      <c r="J54" s="9">
        <v>1147.83333333333</v>
      </c>
    </row>
    <row r="55" spans="1:10">
      <c r="A55" s="2">
        <v>18</v>
      </c>
      <c r="B55" s="9" t="s">
        <v>18</v>
      </c>
      <c r="C55" s="9" t="s">
        <v>55</v>
      </c>
      <c r="D55" s="9">
        <v>0.0339869365106664</v>
      </c>
      <c r="E55" s="9">
        <v>0.164890451948601</v>
      </c>
      <c r="F55" s="9">
        <v>0.206118281010355</v>
      </c>
      <c r="G55" s="9">
        <f t="shared" si="3"/>
        <v>5.4963483982867</v>
      </c>
      <c r="H55" s="9">
        <v>2028</v>
      </c>
      <c r="I55" s="9">
        <v>493.166666666665</v>
      </c>
      <c r="J55" s="9">
        <v>1534.83333333333</v>
      </c>
    </row>
    <row r="56" spans="1:10">
      <c r="A56" s="2">
        <v>19</v>
      </c>
      <c r="B56" s="9" t="s">
        <v>56</v>
      </c>
      <c r="C56" s="9" t="s">
        <v>57</v>
      </c>
      <c r="D56" s="9">
        <v>0.0237449999721248</v>
      </c>
      <c r="E56" s="9">
        <v>0.147552004608177</v>
      </c>
      <c r="F56" s="9">
        <v>0.16092631228684</v>
      </c>
      <c r="G56" s="9">
        <f t="shared" si="3"/>
        <v>4.9184001536059</v>
      </c>
      <c r="H56" s="9">
        <v>1191</v>
      </c>
      <c r="I56" s="9">
        <v>281.833333333333</v>
      </c>
      <c r="J56" s="9">
        <v>909.166666666666</v>
      </c>
    </row>
    <row r="57" spans="1:10">
      <c r="A57" s="2">
        <v>20</v>
      </c>
      <c r="B57" s="9" t="s">
        <v>19</v>
      </c>
      <c r="C57" s="9" t="s">
        <v>58</v>
      </c>
      <c r="D57" s="9">
        <v>0.0553721931056824</v>
      </c>
      <c r="E57" s="9">
        <v>0.25231922546665</v>
      </c>
      <c r="F57" s="9">
        <v>0.219452929134808</v>
      </c>
      <c r="G57" s="9">
        <f t="shared" si="3"/>
        <v>8.41064084888833</v>
      </c>
      <c r="H57" s="9">
        <v>1935</v>
      </c>
      <c r="I57" s="9">
        <v>476.833333333331</v>
      </c>
      <c r="J57" s="9">
        <v>1458.16666666666</v>
      </c>
    </row>
    <row r="58" spans="1:10">
      <c r="A58" s="2">
        <v>21</v>
      </c>
      <c r="B58" s="9" t="s">
        <v>19</v>
      </c>
      <c r="C58" s="9" t="s">
        <v>43</v>
      </c>
      <c r="D58" s="9">
        <v>0.0985333959272718</v>
      </c>
      <c r="E58" s="9">
        <v>0.443527691930963</v>
      </c>
      <c r="F58" s="9">
        <v>0.222158385417361</v>
      </c>
      <c r="G58" s="9">
        <f t="shared" si="3"/>
        <v>14.7842563976988</v>
      </c>
      <c r="H58" s="9">
        <v>1863</v>
      </c>
      <c r="I58" s="9">
        <v>465.916666666665</v>
      </c>
      <c r="J58" s="9">
        <v>1397.08333333333</v>
      </c>
    </row>
    <row r="59" spans="1:10">
      <c r="A59" s="2">
        <v>22</v>
      </c>
      <c r="B59" s="9" t="s">
        <v>20</v>
      </c>
      <c r="C59" s="9" t="s">
        <v>49</v>
      </c>
      <c r="D59" s="9">
        <v>0.102201362744653</v>
      </c>
      <c r="E59" s="9">
        <v>0.29329633172363</v>
      </c>
      <c r="F59" s="9">
        <v>0.348457691727818</v>
      </c>
      <c r="G59" s="9">
        <f t="shared" si="3"/>
        <v>9.77654439078767</v>
      </c>
      <c r="H59" s="9">
        <v>879</v>
      </c>
      <c r="I59" s="9">
        <v>203.916666666666</v>
      </c>
      <c r="J59" s="9">
        <v>675.083333333333</v>
      </c>
    </row>
    <row r="60" spans="1:10">
      <c r="A60" s="2">
        <v>23</v>
      </c>
      <c r="B60" s="9" t="s">
        <v>20</v>
      </c>
      <c r="C60" s="9" t="s">
        <v>50</v>
      </c>
      <c r="D60" s="9">
        <v>0.158458107834582</v>
      </c>
      <c r="E60" s="9">
        <v>0.543721473228095</v>
      </c>
      <c r="F60" s="9">
        <v>0.291432499242324</v>
      </c>
      <c r="G60" s="9">
        <f t="shared" si="3"/>
        <v>18.1240491076032</v>
      </c>
      <c r="H60" s="9">
        <v>810</v>
      </c>
      <c r="I60" s="9">
        <v>189.833333333333</v>
      </c>
      <c r="J60" s="9">
        <v>620.166666666666</v>
      </c>
    </row>
    <row r="61" spans="1:10">
      <c r="A61" s="2">
        <v>24</v>
      </c>
      <c r="B61" s="9" t="s">
        <v>22</v>
      </c>
      <c r="C61" s="9" t="s">
        <v>59</v>
      </c>
      <c r="D61" s="9">
        <v>0.0270477860101324</v>
      </c>
      <c r="E61" s="9">
        <v>0.209126601233616</v>
      </c>
      <c r="F61" s="9">
        <v>0.129336898560873</v>
      </c>
      <c r="G61" s="9">
        <f t="shared" si="3"/>
        <v>6.9708867077872</v>
      </c>
      <c r="H61" s="9">
        <v>2031</v>
      </c>
      <c r="I61" s="9">
        <v>487.666666666664</v>
      </c>
      <c r="J61" s="9">
        <v>1543.33333333333</v>
      </c>
    </row>
    <row r="62" spans="1:10">
      <c r="A62" s="2">
        <v>25</v>
      </c>
      <c r="B62" s="9" t="s">
        <v>22</v>
      </c>
      <c r="C62" s="9" t="s">
        <v>60</v>
      </c>
      <c r="D62" s="9">
        <v>0.0476945773497455</v>
      </c>
      <c r="E62" s="9">
        <v>0.37178179263362</v>
      </c>
      <c r="F62" s="9">
        <v>0.12828647958225</v>
      </c>
      <c r="G62" s="9">
        <f t="shared" si="3"/>
        <v>12.3927264211207</v>
      </c>
      <c r="H62" s="9">
        <v>1989</v>
      </c>
      <c r="I62" s="9">
        <v>474.166666666664</v>
      </c>
      <c r="J62" s="9">
        <v>1514.83333333333</v>
      </c>
    </row>
    <row r="63" spans="1:10">
      <c r="A63" s="2">
        <v>26</v>
      </c>
      <c r="B63" s="9" t="s">
        <v>21</v>
      </c>
      <c r="C63" s="9" t="s">
        <v>60</v>
      </c>
      <c r="D63" s="9">
        <v>0.029123447191696</v>
      </c>
      <c r="E63" s="9">
        <v>0.261487974272063</v>
      </c>
      <c r="F63" s="9">
        <v>0.11137585685449</v>
      </c>
      <c r="G63" s="9">
        <f t="shared" si="3"/>
        <v>8.71626580906877</v>
      </c>
      <c r="H63" s="9">
        <v>2025</v>
      </c>
      <c r="I63" s="9">
        <v>484.666666666664</v>
      </c>
      <c r="J63" s="9">
        <v>1540.33333333333</v>
      </c>
    </row>
    <row r="64" spans="1:10">
      <c r="A64" s="2">
        <v>27</v>
      </c>
      <c r="B64" s="9" t="s">
        <v>21</v>
      </c>
      <c r="C64" s="9" t="s">
        <v>59</v>
      </c>
      <c r="D64" s="9">
        <v>0.060477398939261</v>
      </c>
      <c r="E64" s="9">
        <v>0.445101373777164</v>
      </c>
      <c r="F64" s="9">
        <v>0.135873314490236</v>
      </c>
      <c r="G64" s="9">
        <f t="shared" si="3"/>
        <v>14.8367124592388</v>
      </c>
      <c r="H64" s="9">
        <v>1968</v>
      </c>
      <c r="I64" s="9">
        <v>470.666666666664</v>
      </c>
      <c r="J64" s="9">
        <v>1497.33333333333</v>
      </c>
    </row>
    <row r="65" spans="1:10">
      <c r="A65" s="2" t="s">
        <v>23</v>
      </c>
      <c r="B65" s="9"/>
      <c r="C65" s="9"/>
      <c r="D65" s="9"/>
      <c r="E65" s="9">
        <f>AVERAGE(E38:E64)</f>
        <v>0.358735069846656</v>
      </c>
      <c r="F65" s="9">
        <f>AVERAGE(F52:F64)</f>
        <v>0.196444618959614</v>
      </c>
      <c r="G65" s="9">
        <f>AVERAGE(G38:G64)</f>
        <v>11.9578356615552</v>
      </c>
      <c r="H65" s="9"/>
      <c r="I65" s="9"/>
      <c r="J65" s="9"/>
    </row>
    <row r="67" spans="1:10">
      <c r="A67" s="2">
        <v>1</v>
      </c>
      <c r="B67" s="9" t="s">
        <v>13</v>
      </c>
      <c r="C67" s="9" t="s">
        <v>61</v>
      </c>
      <c r="D67" s="9">
        <v>0.231793586121321</v>
      </c>
      <c r="E67" s="9">
        <v>1.00053452980902</v>
      </c>
      <c r="F67" s="9">
        <v>0.23166975173317</v>
      </c>
      <c r="G67" s="9">
        <f>E67/(2*(1.5*0.00000001))*0.000001</f>
        <v>33.351150993634</v>
      </c>
      <c r="H67" s="9">
        <v>2058</v>
      </c>
      <c r="I67" s="9">
        <v>511.666666666664</v>
      </c>
      <c r="J67" s="9">
        <v>1546.33333333333</v>
      </c>
    </row>
    <row r="68" spans="1:10">
      <c r="A68" s="2">
        <v>2</v>
      </c>
      <c r="B68" s="9" t="s">
        <v>13</v>
      </c>
      <c r="C68" s="9" t="s">
        <v>62</v>
      </c>
      <c r="D68" s="9">
        <v>0.0868265191869328</v>
      </c>
      <c r="E68" s="9">
        <v>0.38560547495257</v>
      </c>
      <c r="F68" s="9">
        <v>0.225169311191996</v>
      </c>
      <c r="G68" s="9">
        <f t="shared" ref="G68:G82" si="4">E68/(2*(1.5*0.00000001))*0.000001</f>
        <v>12.8535158317523</v>
      </c>
      <c r="H68" s="9">
        <v>1833</v>
      </c>
      <c r="I68" s="9">
        <v>458.833333333331</v>
      </c>
      <c r="J68" s="9">
        <v>1374.16666666666</v>
      </c>
    </row>
    <row r="69" spans="1:10">
      <c r="A69" s="2">
        <v>3</v>
      </c>
      <c r="B69" s="9" t="s">
        <v>12</v>
      </c>
      <c r="C69" s="9" t="s">
        <v>62</v>
      </c>
      <c r="D69" s="9">
        <v>0.0165337356900955</v>
      </c>
      <c r="E69" s="9">
        <v>0.148905707755628</v>
      </c>
      <c r="F69" s="9">
        <v>0.111034935727442</v>
      </c>
      <c r="G69" s="9">
        <f t="shared" si="4"/>
        <v>4.96352359185427</v>
      </c>
      <c r="H69" s="9">
        <v>1797</v>
      </c>
      <c r="I69" s="9">
        <v>451.666666666665</v>
      </c>
      <c r="J69" s="9">
        <v>1345.33333333333</v>
      </c>
    </row>
    <row r="70" spans="1:10">
      <c r="A70" s="2">
        <v>4</v>
      </c>
      <c r="B70" s="9" t="s">
        <v>14</v>
      </c>
      <c r="C70" s="9" t="s">
        <v>63</v>
      </c>
      <c r="D70" s="9">
        <v>0.147463884055176</v>
      </c>
      <c r="E70" s="9">
        <v>0.433032511124502</v>
      </c>
      <c r="F70" s="9">
        <v>0.340537673885596</v>
      </c>
      <c r="G70" s="9">
        <f t="shared" si="4"/>
        <v>14.4344170374834</v>
      </c>
      <c r="H70" s="9">
        <v>1527</v>
      </c>
      <c r="I70" s="9">
        <v>382.249999999999</v>
      </c>
      <c r="J70" s="9">
        <v>1144.75</v>
      </c>
    </row>
    <row r="71" spans="1:10">
      <c r="A71" s="2">
        <v>5</v>
      </c>
      <c r="B71" s="9" t="s">
        <v>14</v>
      </c>
      <c r="C71" s="9" t="s">
        <v>64</v>
      </c>
      <c r="D71" s="9">
        <v>0.0375880839724254</v>
      </c>
      <c r="E71" s="9">
        <v>0.111245342729396</v>
      </c>
      <c r="F71" s="9">
        <v>0.337884562627112</v>
      </c>
      <c r="G71" s="9">
        <f t="shared" si="4"/>
        <v>3.70817809097987</v>
      </c>
      <c r="H71" s="9">
        <v>2097</v>
      </c>
      <c r="I71" s="9">
        <v>526.333333333332</v>
      </c>
      <c r="J71" s="9">
        <v>1570.66666666666</v>
      </c>
    </row>
    <row r="72" spans="1:10">
      <c r="A72" s="2">
        <v>6</v>
      </c>
      <c r="B72" s="9" t="s">
        <v>28</v>
      </c>
      <c r="C72" s="9" t="s">
        <v>65</v>
      </c>
      <c r="D72" s="9">
        <v>0.0441047758348955</v>
      </c>
      <c r="E72" s="9">
        <v>0.140945538387346</v>
      </c>
      <c r="F72" s="9">
        <v>0.312920695039575</v>
      </c>
      <c r="G72" s="9">
        <f t="shared" si="4"/>
        <v>4.69818461291153</v>
      </c>
      <c r="H72" s="9">
        <v>2454</v>
      </c>
      <c r="I72" s="9">
        <v>629.083333333334</v>
      </c>
      <c r="J72" s="9">
        <v>1824.91666666666</v>
      </c>
    </row>
    <row r="73" spans="1:10">
      <c r="A73" s="2">
        <v>7</v>
      </c>
      <c r="B73" s="9" t="s">
        <v>29</v>
      </c>
      <c r="C73" s="9" t="s">
        <v>66</v>
      </c>
      <c r="D73" s="9">
        <v>0.00112454336502423</v>
      </c>
      <c r="E73" s="9">
        <v>0.0607735038753568</v>
      </c>
      <c r="F73" s="9">
        <v>0.0185038428478735</v>
      </c>
      <c r="G73" s="9">
        <f t="shared" si="4"/>
        <v>2.02578346251189</v>
      </c>
      <c r="H73" s="9">
        <v>1164</v>
      </c>
      <c r="I73" s="9">
        <v>274.083333333333</v>
      </c>
      <c r="J73" s="9">
        <v>889.916666666666</v>
      </c>
    </row>
    <row r="74" spans="1:10">
      <c r="A74" s="2">
        <v>8</v>
      </c>
      <c r="B74" s="9" t="s">
        <v>17</v>
      </c>
      <c r="C74" s="9" t="s">
        <v>67</v>
      </c>
      <c r="D74" s="9">
        <v>0.0725885106185636</v>
      </c>
      <c r="E74" s="9">
        <v>0.399978980023759</v>
      </c>
      <c r="F74" s="9">
        <v>0.181480813352371</v>
      </c>
      <c r="G74" s="9">
        <f t="shared" si="4"/>
        <v>13.3326326674586</v>
      </c>
      <c r="H74" s="9">
        <v>1188</v>
      </c>
      <c r="I74" s="9">
        <v>277.416666666666</v>
      </c>
      <c r="J74" s="9">
        <v>910.583333333333</v>
      </c>
    </row>
    <row r="75" spans="1:10">
      <c r="A75" s="2">
        <v>9</v>
      </c>
      <c r="B75" s="9" t="s">
        <v>17</v>
      </c>
      <c r="C75" s="9" t="s">
        <v>68</v>
      </c>
      <c r="D75" s="9">
        <v>0.0693153645445688</v>
      </c>
      <c r="E75" s="9">
        <v>0.355984358310876</v>
      </c>
      <c r="F75" s="9">
        <v>0.19471463542237</v>
      </c>
      <c r="G75" s="9">
        <f t="shared" si="4"/>
        <v>11.8661452770292</v>
      </c>
      <c r="H75" s="9">
        <v>1308</v>
      </c>
      <c r="I75" s="9">
        <v>301.083333333333</v>
      </c>
      <c r="J75" s="9">
        <v>1006.91666666666</v>
      </c>
    </row>
    <row r="76" spans="1:10">
      <c r="A76" s="2">
        <v>10</v>
      </c>
      <c r="B76" s="9" t="s">
        <v>32</v>
      </c>
      <c r="C76" s="9" t="s">
        <v>69</v>
      </c>
      <c r="D76" s="9">
        <v>0.00386548980916253</v>
      </c>
      <c r="E76" s="9">
        <v>0.0217845084570743</v>
      </c>
      <c r="F76" s="9">
        <v>0.177442140444864</v>
      </c>
      <c r="G76" s="9">
        <f t="shared" si="4"/>
        <v>0.726150281902477</v>
      </c>
      <c r="H76" s="9">
        <v>1716</v>
      </c>
      <c r="I76" s="9">
        <v>419.166666666665</v>
      </c>
      <c r="J76" s="9">
        <v>1296.83333333333</v>
      </c>
    </row>
    <row r="77" spans="1:10">
      <c r="A77" s="2">
        <v>11</v>
      </c>
      <c r="B77" s="9" t="s">
        <v>34</v>
      </c>
      <c r="C77" s="9" t="s">
        <v>70</v>
      </c>
      <c r="D77" s="9">
        <v>0.00863673948897189</v>
      </c>
      <c r="E77" s="9">
        <v>0.144410640938964</v>
      </c>
      <c r="F77" s="9">
        <v>0.0598068080912558</v>
      </c>
      <c r="G77" s="9">
        <f t="shared" si="4"/>
        <v>4.8136880312988</v>
      </c>
      <c r="H77" s="9">
        <v>1074</v>
      </c>
      <c r="I77" s="9">
        <v>258.833333333333</v>
      </c>
      <c r="J77" s="9">
        <v>815.166666666666</v>
      </c>
    </row>
    <row r="78" spans="1:10">
      <c r="A78" s="2">
        <v>12</v>
      </c>
      <c r="B78" s="9" t="s">
        <v>16</v>
      </c>
      <c r="C78" s="9" t="s">
        <v>67</v>
      </c>
      <c r="D78" s="9">
        <v>0.0586087257987698</v>
      </c>
      <c r="E78" s="9">
        <v>0.312890926048354</v>
      </c>
      <c r="F78" s="9">
        <v>0.187313600106486</v>
      </c>
      <c r="G78" s="9">
        <f t="shared" si="4"/>
        <v>10.4296975349451</v>
      </c>
      <c r="H78" s="9">
        <v>1251</v>
      </c>
      <c r="I78" s="9">
        <v>293.166666666666</v>
      </c>
      <c r="J78" s="9">
        <v>957.833333333333</v>
      </c>
    </row>
    <row r="79" spans="1:10">
      <c r="A79" s="2">
        <v>13</v>
      </c>
      <c r="B79" s="9" t="s">
        <v>16</v>
      </c>
      <c r="C79" s="9" t="s">
        <v>68</v>
      </c>
      <c r="D79" s="9">
        <v>0.0174484256189907</v>
      </c>
      <c r="E79" s="9">
        <v>0.114268178797606</v>
      </c>
      <c r="F79" s="9">
        <v>0.152697153333437</v>
      </c>
      <c r="G79" s="9">
        <f t="shared" si="4"/>
        <v>3.80893929325353</v>
      </c>
      <c r="H79" s="9">
        <v>1986</v>
      </c>
      <c r="I79" s="9">
        <v>459.166666666665</v>
      </c>
      <c r="J79" s="9">
        <v>1526.83333333333</v>
      </c>
    </row>
    <row r="80" spans="1:10">
      <c r="A80" s="2">
        <v>14</v>
      </c>
      <c r="B80" s="9" t="s">
        <v>15</v>
      </c>
      <c r="C80" s="9" t="s">
        <v>63</v>
      </c>
      <c r="D80" s="9">
        <v>0.0330013641046594</v>
      </c>
      <c r="E80" s="9">
        <v>0.0891867226708068</v>
      </c>
      <c r="F80" s="9">
        <v>0.370025527526886</v>
      </c>
      <c r="G80" s="9">
        <f t="shared" si="4"/>
        <v>2.97289075569356</v>
      </c>
      <c r="H80" s="9">
        <v>1548</v>
      </c>
      <c r="I80" s="9">
        <v>386.499999999999</v>
      </c>
      <c r="J80" s="9">
        <v>1161.5</v>
      </c>
    </row>
    <row r="81" spans="1:10">
      <c r="A81" s="2">
        <v>15</v>
      </c>
      <c r="B81" s="9" t="s">
        <v>15</v>
      </c>
      <c r="C81" s="9" t="s">
        <v>64</v>
      </c>
      <c r="D81" s="9">
        <v>0.0800248542506164</v>
      </c>
      <c r="E81" s="9">
        <v>0.294490864650199</v>
      </c>
      <c r="F81" s="9">
        <v>0.271739683150005</v>
      </c>
      <c r="G81" s="9">
        <f t="shared" si="4"/>
        <v>9.81636215500663</v>
      </c>
      <c r="H81" s="9">
        <v>2016</v>
      </c>
      <c r="I81" s="9">
        <v>500.916666666664</v>
      </c>
      <c r="J81" s="9">
        <v>1515.08333333333</v>
      </c>
    </row>
    <row r="82" spans="1:10">
      <c r="A82" s="2">
        <v>16</v>
      </c>
      <c r="B82" s="9" t="s">
        <v>36</v>
      </c>
      <c r="C82" s="9" t="s">
        <v>71</v>
      </c>
      <c r="D82" s="9">
        <v>0.0172568328819432</v>
      </c>
      <c r="E82" s="9">
        <v>0.120181157214072</v>
      </c>
      <c r="F82" s="9">
        <v>0.143590170722058</v>
      </c>
      <c r="G82" s="9">
        <f t="shared" si="4"/>
        <v>4.0060385738024</v>
      </c>
      <c r="H82" s="9">
        <v>1617</v>
      </c>
      <c r="I82" s="9">
        <v>429.999999999998</v>
      </c>
      <c r="J82" s="9">
        <v>1187</v>
      </c>
    </row>
    <row r="83" spans="1:10">
      <c r="A83" s="2">
        <v>17</v>
      </c>
      <c r="B83" s="9" t="s">
        <v>38</v>
      </c>
      <c r="C83" s="9" t="s">
        <v>72</v>
      </c>
      <c r="D83" s="9">
        <v>0.0677116432092113</v>
      </c>
      <c r="E83" s="9">
        <v>0.324222690692751</v>
      </c>
      <c r="F83" s="9">
        <v>0.208843011772355</v>
      </c>
      <c r="G83" s="9">
        <f t="shared" ref="G83:G89" si="5">E83/(2*(1.5*0.00000001))*0.000001</f>
        <v>10.8074230230917</v>
      </c>
      <c r="H83" s="9">
        <v>729</v>
      </c>
      <c r="I83" s="9">
        <v>165.25</v>
      </c>
      <c r="J83" s="9">
        <v>563.75</v>
      </c>
    </row>
    <row r="84" spans="1:10">
      <c r="A84" s="2">
        <v>18</v>
      </c>
      <c r="B84" s="9" t="s">
        <v>38</v>
      </c>
      <c r="C84" s="9" t="s">
        <v>73</v>
      </c>
      <c r="D84" s="9">
        <v>0.0049400319744152</v>
      </c>
      <c r="E84" s="9">
        <v>0.104721729369481</v>
      </c>
      <c r="F84" s="9">
        <v>0.0471729411284423</v>
      </c>
      <c r="G84" s="9">
        <f t="shared" si="5"/>
        <v>3.49072431231603</v>
      </c>
      <c r="H84" s="9">
        <v>1923</v>
      </c>
      <c r="I84" s="9">
        <v>501.333333333331</v>
      </c>
      <c r="J84" s="9">
        <v>1421.66666666666</v>
      </c>
    </row>
    <row r="85" spans="1:10">
      <c r="A85" s="2">
        <v>19</v>
      </c>
      <c r="B85" s="9" t="s">
        <v>74</v>
      </c>
      <c r="C85" s="9" t="s">
        <v>69</v>
      </c>
      <c r="D85" s="9">
        <v>0.0682932113367379</v>
      </c>
      <c r="E85" s="9">
        <v>0.304543802912628</v>
      </c>
      <c r="F85" s="9">
        <v>0.224247581738942</v>
      </c>
      <c r="G85" s="9">
        <f t="shared" si="5"/>
        <v>10.1514600970876</v>
      </c>
      <c r="H85" s="9">
        <v>1716</v>
      </c>
      <c r="I85" s="9">
        <v>421.499999999999</v>
      </c>
      <c r="J85" s="9">
        <v>1294.5</v>
      </c>
    </row>
    <row r="86" spans="1:10">
      <c r="A86" s="2">
        <v>20</v>
      </c>
      <c r="B86" s="9" t="s">
        <v>18</v>
      </c>
      <c r="C86" s="9" t="s">
        <v>67</v>
      </c>
      <c r="D86" s="9">
        <v>0.149014321904338</v>
      </c>
      <c r="E86" s="9">
        <v>1.09998234190414</v>
      </c>
      <c r="F86" s="9">
        <v>0.135469740038176</v>
      </c>
      <c r="G86" s="9">
        <f t="shared" si="5"/>
        <v>36.6660780634713</v>
      </c>
      <c r="H86" s="9">
        <v>1275</v>
      </c>
      <c r="I86" s="9">
        <v>302.583333333333</v>
      </c>
      <c r="J86" s="9">
        <v>972.416666666666</v>
      </c>
    </row>
    <row r="87" spans="1:10">
      <c r="A87" s="2">
        <v>21</v>
      </c>
      <c r="B87" s="9" t="s">
        <v>18</v>
      </c>
      <c r="C87" s="9" t="s">
        <v>75</v>
      </c>
      <c r="D87" s="9">
        <v>0.012455219054212</v>
      </c>
      <c r="E87" s="9">
        <v>0.0414613330544546</v>
      </c>
      <c r="F87" s="9">
        <v>0.300405658396308</v>
      </c>
      <c r="G87" s="9">
        <f t="shared" si="5"/>
        <v>1.38204443514849</v>
      </c>
      <c r="H87" s="9">
        <v>2034</v>
      </c>
      <c r="I87" s="9">
        <v>495.833333333331</v>
      </c>
      <c r="J87" s="9">
        <v>1538.16666666666</v>
      </c>
    </row>
    <row r="88" spans="1:10">
      <c r="A88" s="2">
        <v>22</v>
      </c>
      <c r="B88" s="9" t="s">
        <v>56</v>
      </c>
      <c r="C88" s="9" t="s">
        <v>76</v>
      </c>
      <c r="D88" s="9">
        <v>0.067269527377815</v>
      </c>
      <c r="E88" s="9">
        <v>0.119117689144988</v>
      </c>
      <c r="F88" s="9">
        <v>0.564731635248024</v>
      </c>
      <c r="G88" s="9">
        <f t="shared" si="5"/>
        <v>3.97058963816627</v>
      </c>
      <c r="H88" s="9">
        <v>1239</v>
      </c>
      <c r="I88" s="9">
        <v>333.666666666666</v>
      </c>
      <c r="J88" s="9">
        <v>905.333333333333</v>
      </c>
    </row>
    <row r="89" spans="1:10">
      <c r="A89" s="2">
        <v>23</v>
      </c>
      <c r="B89" s="9" t="s">
        <v>20</v>
      </c>
      <c r="C89" s="9" t="s">
        <v>67</v>
      </c>
      <c r="D89" s="9">
        <v>0.00348129432712802</v>
      </c>
      <c r="E89" s="9">
        <v>0.0482578485978244</v>
      </c>
      <c r="F89" s="9">
        <v>0.0721394431844805</v>
      </c>
      <c r="G89" s="9">
        <f t="shared" si="5"/>
        <v>1.60859495326081</v>
      </c>
      <c r="H89" s="9">
        <v>747</v>
      </c>
      <c r="I89" s="9">
        <v>171.166666666666</v>
      </c>
      <c r="J89" s="9">
        <v>575.833333333333</v>
      </c>
    </row>
    <row r="90" spans="1:10">
      <c r="A90" s="12" t="s">
        <v>23</v>
      </c>
      <c r="B90" s="13"/>
      <c r="C90" s="13"/>
      <c r="D90" s="13"/>
      <c r="E90" s="13">
        <f>AVERAGE(E67:E89)</f>
        <v>0.268544625279209</v>
      </c>
      <c r="F90" s="13">
        <f>AVERAGE(F77:F89)</f>
        <v>0.210629458033604</v>
      </c>
      <c r="G90" s="13">
        <f>AVERAGE(G67:G89)</f>
        <v>8.95148750930695</v>
      </c>
      <c r="H90" s="13"/>
      <c r="I90" s="13"/>
      <c r="J90" s="13"/>
    </row>
  </sheetData>
  <autoFilter ref="A5:J65">
    <extLst/>
  </autoFilter>
  <sortState ref="L20:L36">
    <sortCondition ref="L20"/>
  </sortState>
  <mergeCells count="1">
    <mergeCell ref="B1:J3"/>
  </mergeCells>
  <pageMargins left="0.751388888888889" right="0.751388888888889" top="1" bottom="1" header="0.5" footer="0.5"/>
  <pageSetup paperSize="9" scale="5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Guo-Hu</dc:creator>
  <cp:lastModifiedBy>Chen Guo-Hu</cp:lastModifiedBy>
  <dcterms:created xsi:type="dcterms:W3CDTF">2019-06-14T09:12:00Z</dcterms:created>
  <dcterms:modified xsi:type="dcterms:W3CDTF">2020-05-12T08:47:10Z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