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christine/Dropbox/MANUSCRIPTS/Christine_Manuscript3/BMC Genomics/Revison/SupplementaryFiles/"/>
    </mc:Choice>
  </mc:AlternateContent>
  <xr:revisionPtr revIDLastSave="0" documentId="8_{27B20513-A3F9-D842-99CB-3E7C8985947E}" xr6:coauthVersionLast="45" xr6:coauthVersionMax="45" xr10:uidLastSave="{00000000-0000-0000-0000-000000000000}"/>
  <bookViews>
    <workbookView xWindow="0" yWindow="480" windowWidth="28800" windowHeight="16800" tabRatio="500" xr2:uid="{00000000-000D-0000-FFFF-FFFF00000000}"/>
  </bookViews>
  <sheets>
    <sheet name="Ar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31" i="1" l="1"/>
  <c r="E31" i="1"/>
  <c r="E56" i="1" l="1"/>
  <c r="F56" i="1"/>
  <c r="E103" i="1"/>
  <c r="E104" i="1"/>
  <c r="F103" i="1"/>
  <c r="E105" i="1"/>
  <c r="E106" i="1"/>
  <c r="E107" i="1"/>
  <c r="E108" i="1"/>
  <c r="F105" i="1"/>
  <c r="E109" i="1"/>
  <c r="E110" i="1"/>
  <c r="E111" i="1"/>
  <c r="F109" i="1"/>
  <c r="E112" i="1"/>
  <c r="E113" i="1"/>
  <c r="F112" i="1"/>
  <c r="E114" i="1"/>
  <c r="F114" i="1"/>
  <c r="E115" i="1"/>
  <c r="E116" i="1"/>
  <c r="F115" i="1"/>
  <c r="E117" i="1"/>
  <c r="F117" i="1"/>
  <c r="E118" i="1"/>
  <c r="F118" i="1"/>
  <c r="E119" i="1"/>
  <c r="F119" i="1"/>
  <c r="E120" i="1"/>
  <c r="F120" i="1"/>
  <c r="E121" i="1"/>
  <c r="F121" i="1"/>
  <c r="E122" i="1"/>
  <c r="F122" i="1"/>
  <c r="E123" i="1"/>
  <c r="F123" i="1"/>
  <c r="E124" i="1"/>
  <c r="F124" i="1"/>
  <c r="E125" i="1"/>
  <c r="F125" i="1"/>
  <c r="E126" i="1"/>
  <c r="F126" i="1"/>
  <c r="E127" i="1"/>
  <c r="F127" i="1"/>
  <c r="E128" i="1"/>
  <c r="E129" i="1"/>
  <c r="E130" i="1"/>
  <c r="F128" i="1"/>
  <c r="F131" i="1"/>
  <c r="D131" i="1"/>
  <c r="E71" i="1"/>
  <c r="F71" i="1"/>
  <c r="E72" i="1"/>
  <c r="E73" i="1"/>
  <c r="E74" i="1"/>
  <c r="F72" i="1"/>
  <c r="E75" i="1"/>
  <c r="E76" i="1"/>
  <c r="E77" i="1"/>
  <c r="F75" i="1"/>
  <c r="E78" i="1"/>
  <c r="F78" i="1"/>
  <c r="E79" i="1"/>
  <c r="F79" i="1"/>
  <c r="E80" i="1"/>
  <c r="E81" i="1"/>
  <c r="F80" i="1"/>
  <c r="E82" i="1"/>
  <c r="F82" i="1"/>
  <c r="E83" i="1"/>
  <c r="F83" i="1"/>
  <c r="E84" i="1"/>
  <c r="F84" i="1"/>
  <c r="E85" i="1"/>
  <c r="F85" i="1"/>
  <c r="E86" i="1"/>
  <c r="F86" i="1"/>
  <c r="E87" i="1"/>
  <c r="F87" i="1"/>
  <c r="E88" i="1"/>
  <c r="F88" i="1"/>
  <c r="E89" i="1"/>
  <c r="F89" i="1"/>
  <c r="E90" i="1"/>
  <c r="F90" i="1"/>
  <c r="E91" i="1"/>
  <c r="F91" i="1"/>
  <c r="E92" i="1"/>
  <c r="F92" i="1"/>
  <c r="E93" i="1"/>
  <c r="E94" i="1"/>
  <c r="E95" i="1"/>
  <c r="F93" i="1"/>
  <c r="F96" i="1"/>
  <c r="D96" i="1"/>
  <c r="E96" i="1"/>
  <c r="E38" i="1"/>
  <c r="F38" i="1"/>
  <c r="E39" i="1"/>
  <c r="E40" i="1"/>
  <c r="E41" i="1"/>
  <c r="F39" i="1"/>
  <c r="E42" i="1"/>
  <c r="E43" i="1"/>
  <c r="E44" i="1"/>
  <c r="F42" i="1"/>
  <c r="E45" i="1"/>
  <c r="F45" i="1"/>
  <c r="E46" i="1"/>
  <c r="F46" i="1"/>
  <c r="E47" i="1"/>
  <c r="E48" i="1"/>
  <c r="F47" i="1"/>
  <c r="E49" i="1"/>
  <c r="F49" i="1"/>
  <c r="E50" i="1"/>
  <c r="F50" i="1"/>
  <c r="E51" i="1"/>
  <c r="F51" i="1"/>
  <c r="E52" i="1"/>
  <c r="F52" i="1"/>
  <c r="E53" i="1"/>
  <c r="F53" i="1"/>
  <c r="E54" i="1"/>
  <c r="F54" i="1"/>
  <c r="E55" i="1"/>
  <c r="F55" i="1"/>
  <c r="E57" i="1"/>
  <c r="F57" i="1"/>
  <c r="E58" i="1"/>
  <c r="F58" i="1"/>
  <c r="E59" i="1"/>
  <c r="F59" i="1"/>
  <c r="E60" i="1"/>
  <c r="E61" i="1"/>
  <c r="F60" i="1"/>
  <c r="F62" i="1"/>
  <c r="D62" i="1"/>
  <c r="E62" i="1"/>
  <c r="E4" i="1"/>
  <c r="F4" i="1"/>
  <c r="E5" i="1"/>
  <c r="E6" i="1"/>
  <c r="E7" i="1"/>
  <c r="F5" i="1"/>
  <c r="E8" i="1"/>
  <c r="E9" i="1"/>
  <c r="E10" i="1"/>
  <c r="E11" i="1"/>
  <c r="F8" i="1"/>
  <c r="E12" i="1"/>
  <c r="F12" i="1"/>
  <c r="E13" i="1"/>
  <c r="F13" i="1"/>
  <c r="E14" i="1"/>
  <c r="E15" i="1"/>
  <c r="F14" i="1"/>
  <c r="E16" i="1"/>
  <c r="F16" i="1"/>
  <c r="E17" i="1"/>
  <c r="F17" i="1"/>
  <c r="E18" i="1"/>
  <c r="F18" i="1"/>
  <c r="E19" i="1"/>
  <c r="F19" i="1"/>
  <c r="E20" i="1"/>
  <c r="F20" i="1"/>
  <c r="E21" i="1"/>
  <c r="F21" i="1"/>
  <c r="E22" i="1"/>
  <c r="F22" i="1"/>
  <c r="E23" i="1"/>
  <c r="F23" i="1"/>
  <c r="E24" i="1"/>
  <c r="F24" i="1"/>
  <c r="E25" i="1"/>
  <c r="F25" i="1"/>
  <c r="E26" i="1"/>
  <c r="F26" i="1"/>
  <c r="E27" i="1"/>
  <c r="E28" i="1"/>
  <c r="E29" i="1"/>
  <c r="E30" i="1"/>
  <c r="F27" i="1"/>
  <c r="F31" i="1"/>
  <c r="D31" i="1"/>
</calcChain>
</file>

<file path=xl/sharedStrings.xml><?xml version="1.0" encoding="utf-8"?>
<sst xmlns="http://schemas.openxmlformats.org/spreadsheetml/2006/main" count="308" uniqueCount="88">
  <si>
    <t>Mock Community Member (L6)</t>
  </si>
  <si>
    <t>QIIME 2 lowest classification level</t>
  </si>
  <si>
    <t>ASV</t>
  </si>
  <si>
    <t>Sequence Count</t>
  </si>
  <si>
    <t>Relative Abundance %</t>
  </si>
  <si>
    <t>L6 Relative Abundance %</t>
  </si>
  <si>
    <t xml:space="preserve">Escherichia </t>
  </si>
  <si>
    <t>Staphylococcus</t>
  </si>
  <si>
    <t>Streptococcus</t>
  </si>
  <si>
    <t xml:space="preserve">Rhodobacter </t>
  </si>
  <si>
    <t xml:space="preserve">Bacillus </t>
  </si>
  <si>
    <t xml:space="preserve">Clostridium </t>
  </si>
  <si>
    <t xml:space="preserve">Pseudomonas </t>
  </si>
  <si>
    <t xml:space="preserve">Helicobacter </t>
  </si>
  <si>
    <t xml:space="preserve">Neisseria </t>
  </si>
  <si>
    <t xml:space="preserve">Listeria </t>
  </si>
  <si>
    <t>Lactobacillus</t>
  </si>
  <si>
    <t>Acinetobacter</t>
  </si>
  <si>
    <t>Propionibacterium</t>
  </si>
  <si>
    <t xml:space="preserve">Bacteroides </t>
  </si>
  <si>
    <t xml:space="preserve">Enterococcus  </t>
  </si>
  <si>
    <t xml:space="preserve">Actinomyces </t>
  </si>
  <si>
    <t>Other</t>
  </si>
  <si>
    <t>ffc36e27c82042664a16bcd4d380b286</t>
  </si>
  <si>
    <t>f__Enterobacteriaceae</t>
  </si>
  <si>
    <t>f__Streptococcaceae; g__Streptococcus; s__</t>
  </si>
  <si>
    <t>ef5af48ec2b6c023c5de28c59cb08a40</t>
  </si>
  <si>
    <t>f__Staphylococcaceae; g__Staphylococcus</t>
  </si>
  <si>
    <t>5497318e515a8c328a68f95975d9c7d4</t>
  </si>
  <si>
    <t>f__Rhodobacteraceae; g__Rhodobacter; s__sphaeroides</t>
  </si>
  <si>
    <t>332b70897316f7f62b81dfc53f41ca52</t>
  </si>
  <si>
    <t>908e9b387f6b9ce7d3f794e658fba37e</t>
  </si>
  <si>
    <t>c3a3a503752209bc052b3995236b079f</t>
  </si>
  <si>
    <t>f__Streptococcaceae; g__Streptococcus; s__agalactiae</t>
  </si>
  <si>
    <t>8cb24777cb48dde0aac60dfeca125d10</t>
  </si>
  <si>
    <t>f__Bacillaceae; g__Bacillus</t>
  </si>
  <si>
    <t>04be702b895fe5ed0568344daf564276</t>
  </si>
  <si>
    <t>318669d5d926e9b81ca6911da00a14ea</t>
  </si>
  <si>
    <t>f__Clostridiaceae; g__Clostridium; s__butyricum</t>
  </si>
  <si>
    <t>052ba7abaeaa968c4f79e3f97d1f0a2f</t>
  </si>
  <si>
    <t>f__Pseudomonadaceae</t>
  </si>
  <si>
    <t>e8de9432f2ada1078a2fda56ba92675a</t>
  </si>
  <si>
    <t>f__Helicobacteraceae; g__Helicobacter; s__pylori</t>
  </si>
  <si>
    <t>f__Listeriaceae; g__Listeria</t>
  </si>
  <si>
    <t>b77b151f7481fd080bedbf415e736539</t>
  </si>
  <si>
    <t>f__Moraxellaceae; g__Acinetobacter; s__guillouiae</t>
  </si>
  <si>
    <t>c49cc7c2c45bd7a87913453e515ea14f</t>
  </si>
  <si>
    <t>f__Neisseriaceae; g__Neisseria; s__cinerea</t>
  </si>
  <si>
    <t>f71e5aacd4c976a1833958c2870b1d8b</t>
  </si>
  <si>
    <t>9b23053de8f4269fe6b5ce286dfbef3c</t>
  </si>
  <si>
    <t>f__Lactobacillaceae; g__Lactobacillus; s__</t>
  </si>
  <si>
    <t>88a3a8e95e3605bd051054f937cde102</t>
  </si>
  <si>
    <t>f__Propionibacteriaceae; g__Propionibacterium; s__acnes</t>
  </si>
  <si>
    <t>b02a8d33d018119dedb2db15db887bfd</t>
  </si>
  <si>
    <t>p__OD1; c__; o__; f__; g__; s__</t>
  </si>
  <si>
    <t>3be770f858d48a8c64d91c71fd000951</t>
  </si>
  <si>
    <t>f__Enterococcaceae; g__Enterococcus; s__</t>
  </si>
  <si>
    <t>892a20bbdc3ce599dc0c5d9f0866c352</t>
  </si>
  <si>
    <t>f__Bacteroidaceae; g__Bacteroides; s__</t>
  </si>
  <si>
    <t>b6635d67cb594473ddba9f8cfba5d13d</t>
  </si>
  <si>
    <t>f__Comamonadaceae; g__Curvibacter; s__</t>
  </si>
  <si>
    <t>9e44fc82a0d6ac6109dac3dc4f1a3409</t>
  </si>
  <si>
    <t>f__Oxalobacteraceae; g__Ralstonia; s__</t>
  </si>
  <si>
    <t>d026ba8391312cd4726993268770b541</t>
  </si>
  <si>
    <t>f__Deinococcaceae; g__Deinococcus; s__</t>
  </si>
  <si>
    <t>e4c0868fdefcdf2037ab5f7a071e4cc7</t>
  </si>
  <si>
    <t>787efccde8e499d021ddb015a190b3b0</t>
  </si>
  <si>
    <t>f__Streptococcaceae; g__Streptococcus</t>
  </si>
  <si>
    <t>a3725fbb7f4a76528d54dd283e88cad8</t>
  </si>
  <si>
    <t>f__Actinomycetaceae; g__Actinomyces; s__</t>
  </si>
  <si>
    <t>c42488aff4cc842bf285a401dba39cc4</t>
  </si>
  <si>
    <t>2a025812c0b5b9ce4c6dab4c692bed7d</t>
  </si>
  <si>
    <t>Bacteroides</t>
  </si>
  <si>
    <t>35801c031a5311c7d870432585668de7</t>
  </si>
  <si>
    <t>b0728b5f5f391ce7f6f2c7f944a6afcd</t>
  </si>
  <si>
    <t>cafb603c773ad5283866c506359242c7</t>
  </si>
  <si>
    <t>6fbbc62750f01a6bd96182337b85b090</t>
  </si>
  <si>
    <t>f__Enterobacteriaceae; g__Gluconacetobacter; s__</t>
  </si>
  <si>
    <t>c__ML635J-21; o__; f__; g__; s__</t>
  </si>
  <si>
    <t>e8165c825d679874a9c71c16408fbbfd</t>
  </si>
  <si>
    <t>6de3d71f0b5574f91e4569ad3168d64c</t>
  </si>
  <si>
    <t>c5f93cc01baff5679295e847f9c6b259</t>
  </si>
  <si>
    <t>NA</t>
  </si>
  <si>
    <t xml:space="preserve">Deinococcus </t>
  </si>
  <si>
    <t>Mock Community HM-783D, Sample ID MKOLS1848, Setup 1 (I)</t>
  </si>
  <si>
    <t>Mock Community HM-783D, Sample ID MKOLS1946, Setup 1 (II)</t>
  </si>
  <si>
    <t>Mock Community HM-783D, Sample ID MKOLS2042, Setup 1 (III)</t>
  </si>
  <si>
    <t>Mock Community HM-783D, Sample ID MKOLS2138, Setup 1 (IV)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</si>
</sst>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8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 applyFill="1"/>
    <xf numFmtId="0" fontId="3" fillId="0" borderId="0" xfId="0" applyFont="1" applyFill="1"/>
    <xf numFmtId="0" fontId="0" fillId="0" borderId="0" xfId="0" applyFill="1"/>
    <xf numFmtId="0" fontId="6" fillId="0" borderId="0" xfId="0" applyFont="1" applyFill="1"/>
    <xf numFmtId="2" fontId="0" fillId="0" borderId="0" xfId="0" applyNumberFormat="1" applyFill="1"/>
    <xf numFmtId="0" fontId="2" fillId="0" borderId="0" xfId="0" applyFont="1" applyFill="1"/>
    <xf numFmtId="0" fontId="0" fillId="0" borderId="0" xfId="0" applyNumberFormat="1" applyFill="1"/>
    <xf numFmtId="0" fontId="3" fillId="2" borderId="0" xfId="0" applyFont="1" applyFill="1"/>
    <xf numFmtId="0" fontId="0" fillId="2" borderId="0" xfId="0" applyFill="1"/>
    <xf numFmtId="2" fontId="0" fillId="2" borderId="0" xfId="0" applyNumberFormat="1" applyFill="1"/>
    <xf numFmtId="11" fontId="0" fillId="2" borderId="0" xfId="0" applyNumberFormat="1" applyFill="1"/>
    <xf numFmtId="0" fontId="0" fillId="2" borderId="0" xfId="0" applyNumberFormat="1" applyFill="1"/>
    <xf numFmtId="0" fontId="6" fillId="2" borderId="0" xfId="0" applyFont="1" applyFill="1"/>
  </cellXfs>
  <cellStyles count="183">
    <cellStyle name="Benyttet hyperkobling" xfId="2" builtinId="9" hidden="1"/>
    <cellStyle name="Benyttet hyperkobling" xfId="4" builtinId="9" hidden="1"/>
    <cellStyle name="Benyttet hyperkobling" xfId="6" builtinId="9" hidden="1"/>
    <cellStyle name="Benyttet hyperkobling" xfId="8" builtinId="9" hidden="1"/>
    <cellStyle name="Benyttet hyperkobling" xfId="10" builtinId="9" hidden="1"/>
    <cellStyle name="Benyttet hyperkobling" xfId="12" builtinId="9" hidden="1"/>
    <cellStyle name="Benyttet hyperkobling" xfId="14" builtinId="9" hidden="1"/>
    <cellStyle name="Benyttet hyperkobling" xfId="16" builtinId="9" hidden="1"/>
    <cellStyle name="Benyttet hyperkobling" xfId="18" builtinId="9" hidden="1"/>
    <cellStyle name="Benyttet hyperkobling" xfId="20" builtinId="9" hidden="1"/>
    <cellStyle name="Benyttet hyperkobling" xfId="22" builtinId="9" hidden="1"/>
    <cellStyle name="Benyttet hyperkobling" xfId="24" builtinId="9" hidden="1"/>
    <cellStyle name="Benyttet hyperkobling" xfId="26" builtinId="9" hidden="1"/>
    <cellStyle name="Benyttet hyperkobling" xfId="28" builtinId="9" hidden="1"/>
    <cellStyle name="Benyttet hyperkobling" xfId="30" builtinId="9" hidden="1"/>
    <cellStyle name="Benyttet hyperkobling" xfId="32" builtinId="9" hidden="1"/>
    <cellStyle name="Benyttet hyperkobling" xfId="34" builtinId="9" hidden="1"/>
    <cellStyle name="Benyttet hyperkobling" xfId="36" builtinId="9" hidden="1"/>
    <cellStyle name="Benyttet hyperkobling" xfId="38" builtinId="9" hidden="1"/>
    <cellStyle name="Benyttet hyperkobling" xfId="40" builtinId="9" hidden="1"/>
    <cellStyle name="Benyttet hyperkobling" xfId="42" builtinId="9" hidden="1"/>
    <cellStyle name="Benyttet hyperkobling" xfId="44" builtinId="9" hidden="1"/>
    <cellStyle name="Benyttet hyperkobling" xfId="46" builtinId="9" hidden="1"/>
    <cellStyle name="Benyttet hyperkobling" xfId="48" builtinId="9" hidden="1"/>
    <cellStyle name="Benyttet hyperkobling" xfId="50" builtinId="9" hidden="1"/>
    <cellStyle name="Benyttet hyperkobling" xfId="52" builtinId="9" hidden="1"/>
    <cellStyle name="Benyttet hyperkobling" xfId="54" builtinId="9" hidden="1"/>
    <cellStyle name="Benyttet hyperkobling" xfId="56" builtinId="9" hidden="1"/>
    <cellStyle name="Benyttet hyperkobling" xfId="58" builtinId="9" hidden="1"/>
    <cellStyle name="Benyttet hyperkobling" xfId="60" builtinId="9" hidden="1"/>
    <cellStyle name="Benyttet hyperkobling" xfId="62" builtinId="9" hidden="1"/>
    <cellStyle name="Benyttet hyperkobling" xfId="64" builtinId="9" hidden="1"/>
    <cellStyle name="Benyttet hyperkobling" xfId="66" builtinId="9" hidden="1"/>
    <cellStyle name="Benyttet hyperkobling" xfId="68" builtinId="9" hidden="1"/>
    <cellStyle name="Benyttet hyperkobling" xfId="70" builtinId="9" hidden="1"/>
    <cellStyle name="Benyttet hyperkobling" xfId="72" builtinId="9" hidden="1"/>
    <cellStyle name="Benyttet hyperkobling" xfId="74" builtinId="9" hidden="1"/>
    <cellStyle name="Benyttet hyperkobling" xfId="76" builtinId="9" hidden="1"/>
    <cellStyle name="Benyttet hyperkobling" xfId="78" builtinId="9" hidden="1"/>
    <cellStyle name="Benyttet hyperkobling" xfId="80" builtinId="9" hidden="1"/>
    <cellStyle name="Benyttet hyperkobling" xfId="82" builtinId="9" hidden="1"/>
    <cellStyle name="Benyttet hyperkobling" xfId="84" builtinId="9" hidden="1"/>
    <cellStyle name="Benyttet hyperkobling" xfId="86" builtinId="9" hidden="1"/>
    <cellStyle name="Benyttet hyperkobling" xfId="88" builtinId="9" hidden="1"/>
    <cellStyle name="Benyttet hyperkobling" xfId="90" builtinId="9" hidden="1"/>
    <cellStyle name="Benyttet hyperkobling" xfId="92" builtinId="9" hidden="1"/>
    <cellStyle name="Benyttet hyperkobling" xfId="94" builtinId="9" hidden="1"/>
    <cellStyle name="Benyttet hyperkobling" xfId="96" builtinId="9" hidden="1"/>
    <cellStyle name="Benyttet hyperkobling" xfId="98" builtinId="9" hidden="1"/>
    <cellStyle name="Benyttet hyperkobling" xfId="100" builtinId="9" hidden="1"/>
    <cellStyle name="Benyttet hyperkobling" xfId="102" builtinId="9" hidden="1"/>
    <cellStyle name="Benyttet hyperkobling" xfId="104" builtinId="9" hidden="1"/>
    <cellStyle name="Benyttet hyperkobling" xfId="106" builtinId="9" hidden="1"/>
    <cellStyle name="Benyttet hyperkobling" xfId="108" builtinId="9" hidden="1"/>
    <cellStyle name="Benyttet hyperkobling" xfId="110" builtinId="9" hidden="1"/>
    <cellStyle name="Benyttet hyperkobling" xfId="112" builtinId="9" hidden="1"/>
    <cellStyle name="Benyttet hyperkobling" xfId="114" builtinId="9" hidden="1"/>
    <cellStyle name="Benyttet hyperkobling" xfId="116" builtinId="9" hidden="1"/>
    <cellStyle name="Benyttet hyperkobling" xfId="118" builtinId="9" hidden="1"/>
    <cellStyle name="Benyttet hyperkobling" xfId="120" builtinId="9" hidden="1"/>
    <cellStyle name="Benyttet hyperkobling" xfId="122" builtinId="9" hidden="1"/>
    <cellStyle name="Benyttet hyperkobling" xfId="124" builtinId="9" hidden="1"/>
    <cellStyle name="Benyttet hyperkobling" xfId="126" builtinId="9" hidden="1"/>
    <cellStyle name="Benyttet hyperkobling" xfId="128" builtinId="9" hidden="1"/>
    <cellStyle name="Benyttet hyperkobling" xfId="130" builtinId="9" hidden="1"/>
    <cellStyle name="Benyttet hyperkobling" xfId="132" builtinId="9" hidden="1"/>
    <cellStyle name="Benyttet hyperkobling" xfId="134" builtinId="9" hidden="1"/>
    <cellStyle name="Benyttet hyperkobling" xfId="136" builtinId="9" hidden="1"/>
    <cellStyle name="Benyttet hyperkobling" xfId="138" builtinId="9" hidden="1"/>
    <cellStyle name="Benyttet hyperkobling" xfId="140" builtinId="9" hidden="1"/>
    <cellStyle name="Benyttet hyperkobling" xfId="142" builtinId="9" hidden="1"/>
    <cellStyle name="Benyttet hyperkobling" xfId="144" builtinId="9" hidden="1"/>
    <cellStyle name="Benyttet hyperkobling" xfId="146" builtinId="9" hidden="1"/>
    <cellStyle name="Benyttet hyperkobling" xfId="148" builtinId="9" hidden="1"/>
    <cellStyle name="Benyttet hyperkobling" xfId="150" builtinId="9" hidden="1"/>
    <cellStyle name="Benyttet hyperkobling" xfId="152" builtinId="9" hidden="1"/>
    <cellStyle name="Benyttet hyperkobling" xfId="154" builtinId="9" hidden="1"/>
    <cellStyle name="Benyttet hyperkobling" xfId="156" builtinId="9" hidden="1"/>
    <cellStyle name="Benyttet hyperkobling" xfId="158" builtinId="9" hidden="1"/>
    <cellStyle name="Benyttet hyperkobling" xfId="160" builtinId="9" hidden="1"/>
    <cellStyle name="Benyttet hyperkobling" xfId="162" builtinId="9" hidden="1"/>
    <cellStyle name="Benyttet hyperkobling" xfId="164" builtinId="9" hidden="1"/>
    <cellStyle name="Benyttet hyperkobling" xfId="166" builtinId="9" hidden="1"/>
    <cellStyle name="Benyttet hyperkobling" xfId="168" builtinId="9" hidden="1"/>
    <cellStyle name="Benyttet hyperkobling" xfId="170" builtinId="9" hidden="1"/>
    <cellStyle name="Benyttet hyperkobling" xfId="172" builtinId="9" hidden="1"/>
    <cellStyle name="Benyttet hyperkobling" xfId="174" builtinId="9" hidden="1"/>
    <cellStyle name="Benyttet hyperkobling" xfId="176" builtinId="9" hidden="1"/>
    <cellStyle name="Benyttet hyperkobling" xfId="178" builtinId="9" hidden="1"/>
    <cellStyle name="Benyttet hyperkobling" xfId="180" builtinId="9" hidden="1"/>
    <cellStyle name="Benyttet hyperkobling" xfId="182" builtinId="9" hidden="1"/>
    <cellStyle name="Hyperkobling" xfId="1" builtinId="8" hidden="1"/>
    <cellStyle name="Hyperkobling" xfId="3" builtinId="8" hidden="1"/>
    <cellStyle name="Hyperkobling" xfId="5" builtinId="8" hidden="1"/>
    <cellStyle name="Hyperkobling" xfId="7" builtinId="8" hidden="1"/>
    <cellStyle name="Hyperkobling" xfId="9" builtinId="8" hidden="1"/>
    <cellStyle name="Hyperkobling" xfId="11" builtinId="8" hidden="1"/>
    <cellStyle name="Hyperkobling" xfId="13" builtinId="8" hidden="1"/>
    <cellStyle name="Hyperkobling" xfId="15" builtinId="8" hidden="1"/>
    <cellStyle name="Hyperkobling" xfId="17" builtinId="8" hidden="1"/>
    <cellStyle name="Hyperkobling" xfId="19" builtinId="8" hidden="1"/>
    <cellStyle name="Hyperkobling" xfId="21" builtinId="8" hidden="1"/>
    <cellStyle name="Hyperkobling" xfId="23" builtinId="8" hidden="1"/>
    <cellStyle name="Hyperkobling" xfId="25" builtinId="8" hidden="1"/>
    <cellStyle name="Hyperkobling" xfId="27" builtinId="8" hidden="1"/>
    <cellStyle name="Hyperkobling" xfId="29" builtinId="8" hidden="1"/>
    <cellStyle name="Hyperkobling" xfId="31" builtinId="8" hidden="1"/>
    <cellStyle name="Hyperkobling" xfId="33" builtinId="8" hidden="1"/>
    <cellStyle name="Hyperkobling" xfId="35" builtinId="8" hidden="1"/>
    <cellStyle name="Hyperkobling" xfId="37" builtinId="8" hidden="1"/>
    <cellStyle name="Hyperkobling" xfId="39" builtinId="8" hidden="1"/>
    <cellStyle name="Hyperkobling" xfId="41" builtinId="8" hidden="1"/>
    <cellStyle name="Hyperkobling" xfId="43" builtinId="8" hidden="1"/>
    <cellStyle name="Hyperkobling" xfId="45" builtinId="8" hidden="1"/>
    <cellStyle name="Hyperkobling" xfId="47" builtinId="8" hidden="1"/>
    <cellStyle name="Hyperkobling" xfId="49" builtinId="8" hidden="1"/>
    <cellStyle name="Hyperkobling" xfId="51" builtinId="8" hidden="1"/>
    <cellStyle name="Hyperkobling" xfId="53" builtinId="8" hidden="1"/>
    <cellStyle name="Hyperkobling" xfId="55" builtinId="8" hidden="1"/>
    <cellStyle name="Hyperkobling" xfId="57" builtinId="8" hidden="1"/>
    <cellStyle name="Hyperkobling" xfId="59" builtinId="8" hidden="1"/>
    <cellStyle name="Hyperkobling" xfId="61" builtinId="8" hidden="1"/>
    <cellStyle name="Hyperkobling" xfId="63" builtinId="8" hidden="1"/>
    <cellStyle name="Hyperkobling" xfId="65" builtinId="8" hidden="1"/>
    <cellStyle name="Hyperkobling" xfId="67" builtinId="8" hidden="1"/>
    <cellStyle name="Hyperkobling" xfId="69" builtinId="8" hidden="1"/>
    <cellStyle name="Hyperkobling" xfId="71" builtinId="8" hidden="1"/>
    <cellStyle name="Hyperkobling" xfId="73" builtinId="8" hidden="1"/>
    <cellStyle name="Hyperkobling" xfId="75" builtinId="8" hidden="1"/>
    <cellStyle name="Hyperkobling" xfId="77" builtinId="8" hidden="1"/>
    <cellStyle name="Hyperkobling" xfId="79" builtinId="8" hidden="1"/>
    <cellStyle name="Hyperkobling" xfId="81" builtinId="8" hidden="1"/>
    <cellStyle name="Hyperkobling" xfId="83" builtinId="8" hidden="1"/>
    <cellStyle name="Hyperkobling" xfId="85" builtinId="8" hidden="1"/>
    <cellStyle name="Hyperkobling" xfId="87" builtinId="8" hidden="1"/>
    <cellStyle name="Hyperkobling" xfId="89" builtinId="8" hidden="1"/>
    <cellStyle name="Hyperkobling" xfId="91" builtinId="8" hidden="1"/>
    <cellStyle name="Hyperkobling" xfId="93" builtinId="8" hidden="1"/>
    <cellStyle name="Hyperkobling" xfId="95" builtinId="8" hidden="1"/>
    <cellStyle name="Hyperkobling" xfId="97" builtinId="8" hidden="1"/>
    <cellStyle name="Hyperkobling" xfId="99" builtinId="8" hidden="1"/>
    <cellStyle name="Hyperkobling" xfId="101" builtinId="8" hidden="1"/>
    <cellStyle name="Hyperkobling" xfId="103" builtinId="8" hidden="1"/>
    <cellStyle name="Hyperkobling" xfId="105" builtinId="8" hidden="1"/>
    <cellStyle name="Hyperkobling" xfId="107" builtinId="8" hidden="1"/>
    <cellStyle name="Hyperkobling" xfId="109" builtinId="8" hidden="1"/>
    <cellStyle name="Hyperkobling" xfId="111" builtinId="8" hidden="1"/>
    <cellStyle name="Hyperkobling" xfId="113" builtinId="8" hidden="1"/>
    <cellStyle name="Hyperkobling" xfId="115" builtinId="8" hidden="1"/>
    <cellStyle name="Hyperkobling" xfId="117" builtinId="8" hidden="1"/>
    <cellStyle name="Hyperkobling" xfId="119" builtinId="8" hidden="1"/>
    <cellStyle name="Hyperkobling" xfId="121" builtinId="8" hidden="1"/>
    <cellStyle name="Hyperkobling" xfId="123" builtinId="8" hidden="1"/>
    <cellStyle name="Hyperkobling" xfId="125" builtinId="8" hidden="1"/>
    <cellStyle name="Hyperkobling" xfId="127" builtinId="8" hidden="1"/>
    <cellStyle name="Hyperkobling" xfId="129" builtinId="8" hidden="1"/>
    <cellStyle name="Hyperkobling" xfId="131" builtinId="8" hidden="1"/>
    <cellStyle name="Hyperkobling" xfId="133" builtinId="8" hidden="1"/>
    <cellStyle name="Hyperkobling" xfId="135" builtinId="8" hidden="1"/>
    <cellStyle name="Hyperkobling" xfId="137" builtinId="8" hidden="1"/>
    <cellStyle name="Hyperkobling" xfId="139" builtinId="8" hidden="1"/>
    <cellStyle name="Hyperkobling" xfId="141" builtinId="8" hidden="1"/>
    <cellStyle name="Hyperkobling" xfId="143" builtinId="8" hidden="1"/>
    <cellStyle name="Hyperkobling" xfId="145" builtinId="8" hidden="1"/>
    <cellStyle name="Hyperkobling" xfId="147" builtinId="8" hidden="1"/>
    <cellStyle name="Hyperkobling" xfId="149" builtinId="8" hidden="1"/>
    <cellStyle name="Hyperkobling" xfId="151" builtinId="8" hidden="1"/>
    <cellStyle name="Hyperkobling" xfId="153" builtinId="8" hidden="1"/>
    <cellStyle name="Hyperkobling" xfId="155" builtinId="8" hidden="1"/>
    <cellStyle name="Hyperkobling" xfId="157" builtinId="8" hidden="1"/>
    <cellStyle name="Hyperkobling" xfId="159" builtinId="8" hidden="1"/>
    <cellStyle name="Hyperkobling" xfId="161" builtinId="8" hidden="1"/>
    <cellStyle name="Hyperkobling" xfId="163" builtinId="8" hidden="1"/>
    <cellStyle name="Hyperkobling" xfId="165" builtinId="8" hidden="1"/>
    <cellStyle name="Hyperkobling" xfId="167" builtinId="8" hidden="1"/>
    <cellStyle name="Hyperkobling" xfId="169" builtinId="8" hidden="1"/>
    <cellStyle name="Hyperkobling" xfId="171" builtinId="8" hidden="1"/>
    <cellStyle name="Hyperkobling" xfId="173" builtinId="8" hidden="1"/>
    <cellStyle name="Hyperkobling" xfId="175" builtinId="8" hidden="1"/>
    <cellStyle name="Hyperkobling" xfId="177" builtinId="8" hidden="1"/>
    <cellStyle name="Hyperkobling" xfId="179" builtinId="8" hidden="1"/>
    <cellStyle name="Hyperkobling" xfId="18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4"/>
  <sheetViews>
    <sheetView tabSelected="1" topLeftCell="A44" workbookViewId="0">
      <selection activeCell="J19" sqref="J19"/>
    </sheetView>
  </sheetViews>
  <sheetFormatPr baseColWidth="10" defaultRowHeight="16" x14ac:dyDescent="0.2"/>
  <cols>
    <col min="1" max="1" width="35" customWidth="1"/>
    <col min="2" max="2" width="50.33203125" customWidth="1"/>
    <col min="3" max="3" width="39.1640625" customWidth="1"/>
    <col min="4" max="4" width="14.83203125" customWidth="1"/>
    <col min="5" max="5" width="25.5" customWidth="1"/>
    <col min="6" max="6" width="23.5" customWidth="1"/>
  </cols>
  <sheetData>
    <row r="1" spans="1:6" s="3" customFormat="1" ht="21" x14ac:dyDescent="0.25">
      <c r="A1" s="6" t="s">
        <v>84</v>
      </c>
    </row>
    <row r="2" spans="1:6" s="3" customFormat="1" x14ac:dyDescent="0.2"/>
    <row r="3" spans="1:6" s="3" customForma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s="3" customFormat="1" x14ac:dyDescent="0.2">
      <c r="A4" s="8" t="s">
        <v>6</v>
      </c>
      <c r="B4" s="9" t="s">
        <v>24</v>
      </c>
      <c r="C4" s="9" t="s">
        <v>23</v>
      </c>
      <c r="D4" s="9">
        <v>35542</v>
      </c>
      <c r="E4" s="9">
        <f>D4/128413*100</f>
        <v>27.677883080373483</v>
      </c>
      <c r="F4" s="10">
        <f>E4</f>
        <v>27.677883080373483</v>
      </c>
    </row>
    <row r="5" spans="1:6" s="3" customFormat="1" x14ac:dyDescent="0.2">
      <c r="A5" s="8" t="s">
        <v>7</v>
      </c>
      <c r="B5" s="9" t="s">
        <v>27</v>
      </c>
      <c r="C5" s="11" t="s">
        <v>28</v>
      </c>
      <c r="D5" s="9">
        <v>29124</v>
      </c>
      <c r="E5" s="9">
        <f t="shared" ref="E5:E30" si="0">D5/128413*100</f>
        <v>22.679946734364901</v>
      </c>
      <c r="F5" s="10">
        <f>SUM(E5:E7)</f>
        <v>29.016532594052006</v>
      </c>
    </row>
    <row r="6" spans="1:6" s="3" customFormat="1" x14ac:dyDescent="0.2">
      <c r="A6" s="2"/>
      <c r="B6" s="3" t="s">
        <v>27</v>
      </c>
      <c r="C6" s="3" t="s">
        <v>31</v>
      </c>
      <c r="D6" s="3">
        <v>5133</v>
      </c>
      <c r="E6" s="3">
        <f t="shared" si="0"/>
        <v>3.9972588445095125</v>
      </c>
    </row>
    <row r="7" spans="1:6" s="3" customFormat="1" x14ac:dyDescent="0.2">
      <c r="A7" s="2"/>
      <c r="B7" s="3" t="s">
        <v>27</v>
      </c>
      <c r="C7" s="3" t="s">
        <v>36</v>
      </c>
      <c r="D7" s="3">
        <v>3004</v>
      </c>
      <c r="E7" s="3">
        <f t="shared" si="0"/>
        <v>2.3393270151775911</v>
      </c>
    </row>
    <row r="8" spans="1:6" s="3" customFormat="1" x14ac:dyDescent="0.2">
      <c r="A8" s="8" t="s">
        <v>8</v>
      </c>
      <c r="B8" s="9" t="s">
        <v>25</v>
      </c>
      <c r="C8" s="9" t="s">
        <v>26</v>
      </c>
      <c r="D8" s="9">
        <v>32219</v>
      </c>
      <c r="E8" s="9">
        <f t="shared" si="0"/>
        <v>25.090138848870442</v>
      </c>
      <c r="F8" s="10">
        <f>SUM(E8:E11)</f>
        <v>28.511910787848581</v>
      </c>
    </row>
    <row r="9" spans="1:6" s="3" customFormat="1" x14ac:dyDescent="0.2">
      <c r="A9" s="2"/>
      <c r="B9" s="3" t="s">
        <v>33</v>
      </c>
      <c r="C9" s="3" t="s">
        <v>32</v>
      </c>
      <c r="D9" s="4">
        <v>4377</v>
      </c>
      <c r="E9" s="3">
        <f t="shared" si="0"/>
        <v>3.4085334039388537</v>
      </c>
    </row>
    <row r="10" spans="1:6" s="3" customFormat="1" x14ac:dyDescent="0.2">
      <c r="A10" s="2"/>
      <c r="B10" s="3" t="s">
        <v>67</v>
      </c>
      <c r="C10" s="3" t="s">
        <v>68</v>
      </c>
      <c r="D10" s="4">
        <v>13</v>
      </c>
      <c r="E10" s="3">
        <f t="shared" si="0"/>
        <v>1.0123585618278523E-2</v>
      </c>
    </row>
    <row r="11" spans="1:6" s="3" customFormat="1" x14ac:dyDescent="0.2">
      <c r="A11" s="2"/>
      <c r="B11" s="3" t="s">
        <v>67</v>
      </c>
      <c r="C11" s="3" t="s">
        <v>71</v>
      </c>
      <c r="D11" s="3">
        <v>4</v>
      </c>
      <c r="E11" s="3">
        <f t="shared" si="0"/>
        <v>3.1149494210087766E-3</v>
      </c>
    </row>
    <row r="12" spans="1:6" s="3" customFormat="1" x14ac:dyDescent="0.2">
      <c r="A12" s="8" t="s">
        <v>9</v>
      </c>
      <c r="B12" s="9" t="s">
        <v>29</v>
      </c>
      <c r="C12" s="9" t="s">
        <v>30</v>
      </c>
      <c r="D12" s="9">
        <v>7676</v>
      </c>
      <c r="E12" s="9">
        <f t="shared" si="0"/>
        <v>5.9775879389158417</v>
      </c>
      <c r="F12" s="10">
        <f>E12</f>
        <v>5.9775879389158417</v>
      </c>
    </row>
    <row r="13" spans="1:6" s="3" customFormat="1" x14ac:dyDescent="0.2">
      <c r="A13" s="8" t="s">
        <v>10</v>
      </c>
      <c r="B13" s="9" t="s">
        <v>35</v>
      </c>
      <c r="C13" s="9" t="s">
        <v>34</v>
      </c>
      <c r="D13" s="9">
        <v>4343</v>
      </c>
      <c r="E13" s="9">
        <f t="shared" si="0"/>
        <v>3.3820563338602789</v>
      </c>
      <c r="F13" s="10">
        <f>E13</f>
        <v>3.3820563338602789</v>
      </c>
    </row>
    <row r="14" spans="1:6" s="3" customFormat="1" x14ac:dyDescent="0.2">
      <c r="A14" s="8" t="s">
        <v>11</v>
      </c>
      <c r="B14" s="9" t="s">
        <v>38</v>
      </c>
      <c r="C14" s="9" t="s">
        <v>37</v>
      </c>
      <c r="D14" s="9">
        <v>2577</v>
      </c>
      <c r="E14" s="9">
        <f t="shared" si="0"/>
        <v>2.006806164484904</v>
      </c>
      <c r="F14" s="10">
        <f>SUM(E14:E15)</f>
        <v>2.1843582814824041</v>
      </c>
    </row>
    <row r="15" spans="1:6" s="3" customFormat="1" x14ac:dyDescent="0.2">
      <c r="A15" s="2"/>
      <c r="B15" s="3" t="s">
        <v>38</v>
      </c>
      <c r="C15" s="3" t="s">
        <v>51</v>
      </c>
      <c r="D15" s="4">
        <v>228</v>
      </c>
      <c r="E15" s="3">
        <f t="shared" si="0"/>
        <v>0.17755211699750026</v>
      </c>
    </row>
    <row r="16" spans="1:6" s="3" customFormat="1" x14ac:dyDescent="0.2">
      <c r="A16" s="8" t="s">
        <v>12</v>
      </c>
      <c r="B16" s="9" t="s">
        <v>40</v>
      </c>
      <c r="C16" s="9" t="s">
        <v>39</v>
      </c>
      <c r="D16" s="9">
        <v>1850</v>
      </c>
      <c r="E16" s="9">
        <f t="shared" si="0"/>
        <v>1.4406641072165591</v>
      </c>
      <c r="F16" s="10">
        <f>E16</f>
        <v>1.4406641072165591</v>
      </c>
    </row>
    <row r="17" spans="1:6" s="3" customFormat="1" x14ac:dyDescent="0.2">
      <c r="A17" s="8" t="s">
        <v>13</v>
      </c>
      <c r="B17" s="9" t="s">
        <v>42</v>
      </c>
      <c r="C17" s="9" t="s">
        <v>41</v>
      </c>
      <c r="D17" s="9">
        <v>464</v>
      </c>
      <c r="E17" s="9">
        <f t="shared" si="0"/>
        <v>0.36133413283701804</v>
      </c>
      <c r="F17" s="10">
        <f t="shared" ref="F17:F26" si="1">E17</f>
        <v>0.36133413283701804</v>
      </c>
    </row>
    <row r="18" spans="1:6" s="3" customFormat="1" x14ac:dyDescent="0.2">
      <c r="A18" s="8" t="s">
        <v>14</v>
      </c>
      <c r="B18" s="9" t="s">
        <v>47</v>
      </c>
      <c r="C18" s="9" t="s">
        <v>48</v>
      </c>
      <c r="D18" s="9">
        <v>306</v>
      </c>
      <c r="E18" s="9">
        <f t="shared" si="0"/>
        <v>0.23829363070717141</v>
      </c>
      <c r="F18" s="10">
        <f t="shared" si="1"/>
        <v>0.23829363070717141</v>
      </c>
    </row>
    <row r="19" spans="1:6" s="3" customFormat="1" x14ac:dyDescent="0.2">
      <c r="A19" s="8" t="s">
        <v>15</v>
      </c>
      <c r="B19" s="9" t="s">
        <v>43</v>
      </c>
      <c r="C19" s="9" t="s">
        <v>44</v>
      </c>
      <c r="D19" s="9">
        <v>430</v>
      </c>
      <c r="E19" s="9">
        <f t="shared" si="0"/>
        <v>0.33485706275844346</v>
      </c>
      <c r="F19" s="10">
        <f t="shared" si="1"/>
        <v>0.33485706275844346</v>
      </c>
    </row>
    <row r="20" spans="1:6" s="3" customFormat="1" x14ac:dyDescent="0.2">
      <c r="A20" s="8" t="s">
        <v>16</v>
      </c>
      <c r="B20" s="9" t="s">
        <v>50</v>
      </c>
      <c r="C20" s="9" t="s">
        <v>49</v>
      </c>
      <c r="D20" s="9">
        <v>279</v>
      </c>
      <c r="E20" s="9">
        <f t="shared" si="0"/>
        <v>0.21726772211536216</v>
      </c>
      <c r="F20" s="10">
        <f t="shared" si="1"/>
        <v>0.21726772211536216</v>
      </c>
    </row>
    <row r="21" spans="1:6" s="3" customFormat="1" x14ac:dyDescent="0.2">
      <c r="A21" s="8" t="s">
        <v>17</v>
      </c>
      <c r="B21" s="9" t="s">
        <v>45</v>
      </c>
      <c r="C21" s="9" t="s">
        <v>46</v>
      </c>
      <c r="D21" s="9">
        <v>416</v>
      </c>
      <c r="E21" s="9">
        <f t="shared" si="0"/>
        <v>0.32395473978491274</v>
      </c>
      <c r="F21" s="10">
        <f t="shared" si="1"/>
        <v>0.32395473978491274</v>
      </c>
    </row>
    <row r="22" spans="1:6" s="3" customFormat="1" x14ac:dyDescent="0.2">
      <c r="A22" s="8" t="s">
        <v>18</v>
      </c>
      <c r="B22" s="9" t="s">
        <v>52</v>
      </c>
      <c r="C22" s="9" t="s">
        <v>53</v>
      </c>
      <c r="D22" s="9">
        <v>166</v>
      </c>
      <c r="E22" s="9">
        <f t="shared" si="0"/>
        <v>0.12927040097186421</v>
      </c>
      <c r="F22" s="10">
        <f t="shared" si="1"/>
        <v>0.12927040097186421</v>
      </c>
    </row>
    <row r="23" spans="1:6" s="3" customFormat="1" x14ac:dyDescent="0.2">
      <c r="A23" s="8" t="s">
        <v>19</v>
      </c>
      <c r="B23" s="9" t="s">
        <v>58</v>
      </c>
      <c r="C23" s="9" t="s">
        <v>59</v>
      </c>
      <c r="D23" s="9">
        <v>26</v>
      </c>
      <c r="E23" s="9">
        <f t="shared" si="0"/>
        <v>2.0247171236557046E-2</v>
      </c>
      <c r="F23" s="10">
        <f t="shared" si="1"/>
        <v>2.0247171236557046E-2</v>
      </c>
    </row>
    <row r="24" spans="1:6" s="3" customFormat="1" x14ac:dyDescent="0.2">
      <c r="A24" s="8" t="s">
        <v>83</v>
      </c>
      <c r="B24" s="9" t="s">
        <v>64</v>
      </c>
      <c r="C24" s="9" t="s">
        <v>65</v>
      </c>
      <c r="D24" s="9">
        <v>21</v>
      </c>
      <c r="E24" s="9">
        <f t="shared" si="0"/>
        <v>1.6353484460296077E-2</v>
      </c>
      <c r="F24" s="10">
        <f t="shared" si="1"/>
        <v>1.6353484460296077E-2</v>
      </c>
    </row>
    <row r="25" spans="1:6" s="3" customFormat="1" x14ac:dyDescent="0.2">
      <c r="A25" s="8" t="s">
        <v>20</v>
      </c>
      <c r="B25" s="9" t="s">
        <v>56</v>
      </c>
      <c r="C25" s="9" t="s">
        <v>57</v>
      </c>
      <c r="D25" s="9">
        <v>34</v>
      </c>
      <c r="E25" s="9">
        <f t="shared" si="0"/>
        <v>2.64770700785746E-2</v>
      </c>
      <c r="F25" s="10">
        <f t="shared" si="1"/>
        <v>2.64770700785746E-2</v>
      </c>
    </row>
    <row r="26" spans="1:6" s="3" customFormat="1" x14ac:dyDescent="0.2">
      <c r="A26" s="8" t="s">
        <v>21</v>
      </c>
      <c r="B26" s="9" t="s">
        <v>69</v>
      </c>
      <c r="C26" s="9" t="s">
        <v>70</v>
      </c>
      <c r="D26" s="9">
        <v>8</v>
      </c>
      <c r="E26" s="9">
        <f t="shared" si="0"/>
        <v>6.2298988420175531E-3</v>
      </c>
      <c r="F26" s="10">
        <f t="shared" si="1"/>
        <v>6.2298988420175531E-3</v>
      </c>
    </row>
    <row r="27" spans="1:6" s="3" customFormat="1" x14ac:dyDescent="0.2">
      <c r="A27" s="2" t="s">
        <v>22</v>
      </c>
      <c r="B27" s="3" t="s">
        <v>54</v>
      </c>
      <c r="C27" s="3" t="s">
        <v>55</v>
      </c>
      <c r="D27" s="3">
        <v>111</v>
      </c>
      <c r="E27" s="3">
        <f t="shared" si="0"/>
        <v>8.6439846432993545E-2</v>
      </c>
      <c r="F27" s="5">
        <f>SUM(E27:E30)</f>
        <v>0.13472156245862957</v>
      </c>
    </row>
    <row r="28" spans="1:6" s="3" customFormat="1" x14ac:dyDescent="0.2">
      <c r="A28" s="2"/>
      <c r="B28" s="4" t="s">
        <v>54</v>
      </c>
      <c r="C28" s="3" t="s">
        <v>66</v>
      </c>
      <c r="D28" s="3">
        <v>16</v>
      </c>
      <c r="E28" s="3">
        <f t="shared" si="0"/>
        <v>1.2459797684035106E-2</v>
      </c>
    </row>
    <row r="29" spans="1:6" s="3" customFormat="1" x14ac:dyDescent="0.2">
      <c r="B29" s="3" t="s">
        <v>60</v>
      </c>
      <c r="C29" s="3" t="s">
        <v>61</v>
      </c>
      <c r="D29" s="3">
        <v>25</v>
      </c>
      <c r="E29" s="3">
        <f t="shared" si="0"/>
        <v>1.9468433881304852E-2</v>
      </c>
    </row>
    <row r="30" spans="1:6" s="3" customFormat="1" x14ac:dyDescent="0.2">
      <c r="B30" s="3" t="s">
        <v>62</v>
      </c>
      <c r="C30" s="3" t="s">
        <v>63</v>
      </c>
      <c r="D30" s="3">
        <v>21</v>
      </c>
      <c r="E30" s="3">
        <f t="shared" si="0"/>
        <v>1.6353484460296077E-2</v>
      </c>
    </row>
    <row r="31" spans="1:6" s="3" customFormat="1" x14ac:dyDescent="0.2">
      <c r="D31" s="3">
        <f>SUM(D4:D30)</f>
        <v>128413</v>
      </c>
      <c r="E31" s="3">
        <f>SUM(E4:E30)</f>
        <v>99.999999999999986</v>
      </c>
      <c r="F31" s="5">
        <f>SUM(F4:F27)</f>
        <v>100</v>
      </c>
    </row>
    <row r="32" spans="1:6" s="3" customFormat="1" x14ac:dyDescent="0.2"/>
    <row r="33" spans="1:6" s="3" customFormat="1" x14ac:dyDescent="0.2"/>
    <row r="34" spans="1:6" s="3" customFormat="1" x14ac:dyDescent="0.2"/>
    <row r="35" spans="1:6" s="3" customFormat="1" x14ac:dyDescent="0.2"/>
    <row r="36" spans="1:6" s="3" customFormat="1" ht="21" x14ac:dyDescent="0.25">
      <c r="A36" s="6" t="s">
        <v>85</v>
      </c>
    </row>
    <row r="37" spans="1:6" s="3" customFormat="1" x14ac:dyDescent="0.2">
      <c r="A37" s="1" t="s">
        <v>0</v>
      </c>
      <c r="B37" s="1" t="s">
        <v>1</v>
      </c>
      <c r="C37" s="1" t="s">
        <v>2</v>
      </c>
      <c r="D37" s="1" t="s">
        <v>3</v>
      </c>
      <c r="E37" s="1" t="s">
        <v>4</v>
      </c>
      <c r="F37" s="1" t="s">
        <v>5</v>
      </c>
    </row>
    <row r="38" spans="1:6" s="3" customFormat="1" x14ac:dyDescent="0.2">
      <c r="A38" s="8" t="s">
        <v>6</v>
      </c>
      <c r="B38" s="9" t="s">
        <v>24</v>
      </c>
      <c r="C38" s="9" t="s">
        <v>23</v>
      </c>
      <c r="D38" s="9">
        <v>26321</v>
      </c>
      <c r="E38" s="9">
        <f>D38/109709*100</f>
        <v>23.991650639418825</v>
      </c>
      <c r="F38" s="10">
        <f>E38</f>
        <v>23.991650639418825</v>
      </c>
    </row>
    <row r="39" spans="1:6" s="3" customFormat="1" x14ac:dyDescent="0.2">
      <c r="A39" s="8" t="s">
        <v>7</v>
      </c>
      <c r="B39" s="9" t="s">
        <v>27</v>
      </c>
      <c r="C39" s="11" t="s">
        <v>28</v>
      </c>
      <c r="D39" s="9">
        <v>24930</v>
      </c>
      <c r="E39" s="9">
        <f t="shared" ref="E39:E62" si="2">D39/109709*100</f>
        <v>22.72375101404625</v>
      </c>
      <c r="F39" s="10">
        <f>SUM(E39:E41)</f>
        <v>29.268337146451067</v>
      </c>
    </row>
    <row r="40" spans="1:6" s="3" customFormat="1" x14ac:dyDescent="0.2">
      <c r="A40" s="2"/>
      <c r="B40" s="3" t="s">
        <v>27</v>
      </c>
      <c r="C40" s="4" t="s">
        <v>31</v>
      </c>
      <c r="D40" s="3">
        <v>4529</v>
      </c>
      <c r="E40" s="3">
        <f t="shared" si="2"/>
        <v>4.1281936759974114</v>
      </c>
    </row>
    <row r="41" spans="1:6" s="3" customFormat="1" x14ac:dyDescent="0.2">
      <c r="A41" s="2"/>
      <c r="B41" s="3" t="s">
        <v>27</v>
      </c>
      <c r="C41" s="3" t="s">
        <v>36</v>
      </c>
      <c r="D41" s="3">
        <v>2651</v>
      </c>
      <c r="E41" s="3">
        <f t="shared" si="2"/>
        <v>2.4163924564074053</v>
      </c>
    </row>
    <row r="42" spans="1:6" s="3" customFormat="1" x14ac:dyDescent="0.2">
      <c r="A42" s="8" t="s">
        <v>8</v>
      </c>
      <c r="B42" s="9" t="s">
        <v>25</v>
      </c>
      <c r="C42" s="9" t="s">
        <v>26</v>
      </c>
      <c r="D42" s="9">
        <v>26478</v>
      </c>
      <c r="E42" s="9">
        <f t="shared" si="2"/>
        <v>24.134756492174752</v>
      </c>
      <c r="F42" s="10">
        <f>SUM(E42:E44)</f>
        <v>27.390642517933802</v>
      </c>
    </row>
    <row r="43" spans="1:6" s="3" customFormat="1" x14ac:dyDescent="0.2">
      <c r="A43" s="2"/>
      <c r="B43" s="3" t="s">
        <v>33</v>
      </c>
      <c r="C43" s="3" t="s">
        <v>32</v>
      </c>
      <c r="D43" s="3">
        <v>3549</v>
      </c>
      <c r="E43" s="3">
        <f t="shared" si="2"/>
        <v>3.2349214740814336</v>
      </c>
    </row>
    <row r="44" spans="1:6" s="3" customFormat="1" x14ac:dyDescent="0.2">
      <c r="A44" s="2"/>
      <c r="B44" s="3" t="s">
        <v>67</v>
      </c>
      <c r="C44" s="3" t="s">
        <v>68</v>
      </c>
      <c r="D44" s="4">
        <v>23</v>
      </c>
      <c r="E44" s="3">
        <f t="shared" si="2"/>
        <v>2.0964551677619885E-2</v>
      </c>
    </row>
    <row r="45" spans="1:6" s="3" customFormat="1" x14ac:dyDescent="0.2">
      <c r="A45" s="8" t="s">
        <v>9</v>
      </c>
      <c r="B45" s="9" t="s">
        <v>29</v>
      </c>
      <c r="C45" s="9" t="s">
        <v>30</v>
      </c>
      <c r="D45" s="9">
        <v>10448</v>
      </c>
      <c r="E45" s="9">
        <f t="shared" si="2"/>
        <v>9.5233754751205471</v>
      </c>
      <c r="F45" s="10">
        <f>E45</f>
        <v>9.5233754751205471</v>
      </c>
    </row>
    <row r="46" spans="1:6" s="3" customFormat="1" x14ac:dyDescent="0.2">
      <c r="A46" s="8" t="s">
        <v>10</v>
      </c>
      <c r="B46" s="9" t="s">
        <v>35</v>
      </c>
      <c r="C46" s="9" t="s">
        <v>34</v>
      </c>
      <c r="D46" s="9">
        <v>3142</v>
      </c>
      <c r="E46" s="9">
        <f t="shared" si="2"/>
        <v>2.8639400596122471</v>
      </c>
      <c r="F46" s="10">
        <f>E46</f>
        <v>2.8639400596122471</v>
      </c>
    </row>
    <row r="47" spans="1:6" s="3" customFormat="1" x14ac:dyDescent="0.2">
      <c r="A47" s="8" t="s">
        <v>11</v>
      </c>
      <c r="B47" s="9" t="s">
        <v>38</v>
      </c>
      <c r="C47" s="9" t="s">
        <v>37</v>
      </c>
      <c r="D47" s="9">
        <v>3333</v>
      </c>
      <c r="E47" s="9">
        <f t="shared" si="2"/>
        <v>3.0380369887611773</v>
      </c>
      <c r="F47" s="10">
        <f>SUM(E47:E48)</f>
        <v>3.2759390751898203</v>
      </c>
    </row>
    <row r="48" spans="1:6" s="3" customFormat="1" x14ac:dyDescent="0.2">
      <c r="A48" s="2"/>
      <c r="B48" s="3" t="s">
        <v>38</v>
      </c>
      <c r="C48" s="3" t="s">
        <v>51</v>
      </c>
      <c r="D48" s="3">
        <v>261</v>
      </c>
      <c r="E48" s="3">
        <f t="shared" si="2"/>
        <v>0.23790208642864305</v>
      </c>
    </row>
    <row r="49" spans="1:6" s="3" customFormat="1" x14ac:dyDescent="0.2">
      <c r="A49" s="8" t="s">
        <v>12</v>
      </c>
      <c r="B49" s="9" t="s">
        <v>40</v>
      </c>
      <c r="C49" s="9" t="s">
        <v>39</v>
      </c>
      <c r="D49" s="9">
        <v>1842</v>
      </c>
      <c r="E49" s="9">
        <f t="shared" si="2"/>
        <v>1.6789871387032969</v>
      </c>
      <c r="F49" s="10">
        <f>E49</f>
        <v>1.6789871387032969</v>
      </c>
    </row>
    <row r="50" spans="1:6" s="3" customFormat="1" x14ac:dyDescent="0.2">
      <c r="A50" s="8" t="s">
        <v>13</v>
      </c>
      <c r="B50" s="9" t="s">
        <v>42</v>
      </c>
      <c r="C50" s="9" t="s">
        <v>41</v>
      </c>
      <c r="D50" s="9">
        <v>534</v>
      </c>
      <c r="E50" s="9">
        <f t="shared" si="2"/>
        <v>0.48674219981952255</v>
      </c>
      <c r="F50" s="10">
        <f t="shared" ref="F50:F59" si="3">E50</f>
        <v>0.48674219981952255</v>
      </c>
    </row>
    <row r="51" spans="1:6" s="3" customFormat="1" x14ac:dyDescent="0.2">
      <c r="A51" s="8" t="s">
        <v>14</v>
      </c>
      <c r="B51" s="9" t="s">
        <v>47</v>
      </c>
      <c r="C51" s="9" t="s">
        <v>48</v>
      </c>
      <c r="D51" s="9">
        <v>339</v>
      </c>
      <c r="E51" s="9">
        <f t="shared" si="2"/>
        <v>0.30899926168318004</v>
      </c>
      <c r="F51" s="10">
        <f t="shared" si="3"/>
        <v>0.30899926168318004</v>
      </c>
    </row>
    <row r="52" spans="1:6" s="3" customFormat="1" x14ac:dyDescent="0.2">
      <c r="A52" s="8" t="s">
        <v>15</v>
      </c>
      <c r="B52" s="9" t="s">
        <v>43</v>
      </c>
      <c r="C52" s="9" t="s">
        <v>44</v>
      </c>
      <c r="D52" s="9">
        <v>357</v>
      </c>
      <c r="E52" s="9">
        <f t="shared" si="2"/>
        <v>0.32540630212653471</v>
      </c>
      <c r="F52" s="10">
        <f t="shared" si="3"/>
        <v>0.32540630212653471</v>
      </c>
    </row>
    <row r="53" spans="1:6" s="3" customFormat="1" x14ac:dyDescent="0.2">
      <c r="A53" s="8" t="s">
        <v>16</v>
      </c>
      <c r="B53" s="9" t="s">
        <v>50</v>
      </c>
      <c r="C53" s="9" t="s">
        <v>49</v>
      </c>
      <c r="D53" s="9">
        <v>218</v>
      </c>
      <c r="E53" s="9">
        <f t="shared" si="2"/>
        <v>0.19870748981396241</v>
      </c>
      <c r="F53" s="10">
        <f t="shared" si="3"/>
        <v>0.19870748981396241</v>
      </c>
    </row>
    <row r="54" spans="1:6" s="3" customFormat="1" x14ac:dyDescent="0.2">
      <c r="A54" s="8" t="s">
        <v>17</v>
      </c>
      <c r="B54" s="9" t="s">
        <v>45</v>
      </c>
      <c r="C54" s="9" t="s">
        <v>46</v>
      </c>
      <c r="D54" s="9">
        <v>319</v>
      </c>
      <c r="E54" s="9">
        <f t="shared" si="2"/>
        <v>0.29076921674611927</v>
      </c>
      <c r="F54" s="10">
        <f t="shared" si="3"/>
        <v>0.29076921674611927</v>
      </c>
    </row>
    <row r="55" spans="1:6" s="3" customFormat="1" x14ac:dyDescent="0.2">
      <c r="A55" s="8" t="s">
        <v>18</v>
      </c>
      <c r="B55" s="9" t="s">
        <v>52</v>
      </c>
      <c r="C55" s="9" t="s">
        <v>53</v>
      </c>
      <c r="D55" s="9">
        <v>240</v>
      </c>
      <c r="E55" s="9">
        <f t="shared" si="2"/>
        <v>0.21876053924472927</v>
      </c>
      <c r="F55" s="10">
        <f t="shared" si="3"/>
        <v>0.21876053924472927</v>
      </c>
    </row>
    <row r="56" spans="1:6" s="3" customFormat="1" x14ac:dyDescent="0.2">
      <c r="A56" s="8" t="s">
        <v>19</v>
      </c>
      <c r="B56" s="9" t="s">
        <v>82</v>
      </c>
      <c r="C56" s="9" t="s">
        <v>82</v>
      </c>
      <c r="D56" s="9">
        <v>0</v>
      </c>
      <c r="E56" s="9">
        <f t="shared" si="2"/>
        <v>0</v>
      </c>
      <c r="F56" s="10">
        <f t="shared" si="3"/>
        <v>0</v>
      </c>
    </row>
    <row r="57" spans="1:6" s="3" customFormat="1" x14ac:dyDescent="0.2">
      <c r="A57" s="8" t="s">
        <v>83</v>
      </c>
      <c r="B57" s="9" t="s">
        <v>64</v>
      </c>
      <c r="C57" s="9" t="s">
        <v>65</v>
      </c>
      <c r="D57" s="9">
        <v>39</v>
      </c>
      <c r="E57" s="9">
        <f t="shared" si="2"/>
        <v>3.5548587627268501E-2</v>
      </c>
      <c r="F57" s="10">
        <f t="shared" si="3"/>
        <v>3.5548587627268501E-2</v>
      </c>
    </row>
    <row r="58" spans="1:6" s="3" customFormat="1" x14ac:dyDescent="0.2">
      <c r="A58" s="8" t="s">
        <v>20</v>
      </c>
      <c r="B58" s="9" t="s">
        <v>56</v>
      </c>
      <c r="C58" s="9" t="s">
        <v>57</v>
      </c>
      <c r="D58" s="9">
        <v>23</v>
      </c>
      <c r="E58" s="9">
        <f t="shared" si="2"/>
        <v>2.0964551677619885E-2</v>
      </c>
      <c r="F58" s="10">
        <f t="shared" si="3"/>
        <v>2.0964551677619885E-2</v>
      </c>
    </row>
    <row r="59" spans="1:6" s="3" customFormat="1" x14ac:dyDescent="0.2">
      <c r="A59" s="8" t="s">
        <v>21</v>
      </c>
      <c r="B59" s="9" t="s">
        <v>69</v>
      </c>
      <c r="C59" s="9" t="s">
        <v>70</v>
      </c>
      <c r="D59" s="9">
        <v>7</v>
      </c>
      <c r="E59" s="9">
        <f t="shared" si="2"/>
        <v>6.3805157279712699E-3</v>
      </c>
      <c r="F59" s="10">
        <f t="shared" si="3"/>
        <v>6.3805157279712699E-3</v>
      </c>
    </row>
    <row r="60" spans="1:6" s="3" customFormat="1" x14ac:dyDescent="0.2">
      <c r="A60" s="2" t="s">
        <v>22</v>
      </c>
      <c r="B60" s="3" t="s">
        <v>54</v>
      </c>
      <c r="C60" s="3" t="s">
        <v>55</v>
      </c>
      <c r="D60" s="3">
        <v>108</v>
      </c>
      <c r="E60" s="3">
        <f t="shared" si="2"/>
        <v>9.844224266012816E-2</v>
      </c>
      <c r="F60" s="5">
        <f>SUM(E60:E61)</f>
        <v>0.11484928310348286</v>
      </c>
    </row>
    <row r="61" spans="1:6" s="3" customFormat="1" x14ac:dyDescent="0.2">
      <c r="A61" s="2"/>
      <c r="B61" s="3" t="s">
        <v>54</v>
      </c>
      <c r="C61" s="4" t="s">
        <v>66</v>
      </c>
      <c r="D61" s="3">
        <v>18</v>
      </c>
      <c r="E61" s="3">
        <f t="shared" si="2"/>
        <v>1.6407040443354691E-2</v>
      </c>
    </row>
    <row r="62" spans="1:6" s="3" customFormat="1" x14ac:dyDescent="0.2">
      <c r="D62" s="3">
        <f>SUM(D38:D61)</f>
        <v>109709</v>
      </c>
      <c r="E62" s="3">
        <f t="shared" si="2"/>
        <v>100</v>
      </c>
      <c r="F62" s="5">
        <f>SUM(F38:F61)</f>
        <v>99.999999999999986</v>
      </c>
    </row>
    <row r="63" spans="1:6" s="3" customFormat="1" x14ac:dyDescent="0.2"/>
    <row r="64" spans="1:6" s="3" customFormat="1" x14ac:dyDescent="0.2"/>
    <row r="65" spans="1:6" s="3" customFormat="1" x14ac:dyDescent="0.2"/>
    <row r="66" spans="1:6" s="3" customFormat="1" x14ac:dyDescent="0.2"/>
    <row r="67" spans="1:6" s="3" customFormat="1" x14ac:dyDescent="0.2"/>
    <row r="68" spans="1:6" s="3" customFormat="1" x14ac:dyDescent="0.2"/>
    <row r="69" spans="1:6" s="3" customFormat="1" ht="21" x14ac:dyDescent="0.25">
      <c r="A69" s="6" t="s">
        <v>86</v>
      </c>
    </row>
    <row r="70" spans="1:6" s="3" customFormat="1" x14ac:dyDescent="0.2">
      <c r="A70" s="1" t="s">
        <v>0</v>
      </c>
      <c r="B70" s="1" t="s">
        <v>1</v>
      </c>
      <c r="C70" s="1" t="s">
        <v>2</v>
      </c>
      <c r="D70" s="1" t="s">
        <v>3</v>
      </c>
      <c r="E70" s="1" t="s">
        <v>4</v>
      </c>
      <c r="F70" s="1" t="s">
        <v>5</v>
      </c>
    </row>
    <row r="71" spans="1:6" s="3" customFormat="1" x14ac:dyDescent="0.2">
      <c r="A71" s="8" t="s">
        <v>6</v>
      </c>
      <c r="B71" s="9" t="s">
        <v>24</v>
      </c>
      <c r="C71" s="9" t="s">
        <v>23</v>
      </c>
      <c r="D71" s="9">
        <v>27844</v>
      </c>
      <c r="E71" s="12">
        <f>D71/110492*100</f>
        <v>25.200014480686384</v>
      </c>
      <c r="F71" s="10">
        <f>E71</f>
        <v>25.200014480686384</v>
      </c>
    </row>
    <row r="72" spans="1:6" s="3" customFormat="1" x14ac:dyDescent="0.2">
      <c r="A72" s="8" t="s">
        <v>7</v>
      </c>
      <c r="B72" s="9" t="s">
        <v>27</v>
      </c>
      <c r="C72" s="11" t="s">
        <v>28</v>
      </c>
      <c r="D72" s="9">
        <v>25520</v>
      </c>
      <c r="E72" s="12">
        <f t="shared" ref="E72:E96" si="4">D72/110492*100</f>
        <v>23.09669478333273</v>
      </c>
      <c r="F72" s="10">
        <f>SUM(E72:E74)</f>
        <v>29.663686058719183</v>
      </c>
    </row>
    <row r="73" spans="1:6" s="3" customFormat="1" x14ac:dyDescent="0.2">
      <c r="A73" s="2"/>
      <c r="B73" s="3" t="s">
        <v>27</v>
      </c>
      <c r="C73" s="3" t="s">
        <v>31</v>
      </c>
      <c r="D73" s="3">
        <v>4622</v>
      </c>
      <c r="E73" s="7">
        <f t="shared" si="4"/>
        <v>4.1831082793324406</v>
      </c>
    </row>
    <row r="74" spans="1:6" s="3" customFormat="1" x14ac:dyDescent="0.2">
      <c r="A74" s="2"/>
      <c r="B74" s="3" t="s">
        <v>27</v>
      </c>
      <c r="C74" s="3" t="s">
        <v>36</v>
      </c>
      <c r="D74" s="3">
        <v>2634</v>
      </c>
      <c r="E74" s="7">
        <f t="shared" si="4"/>
        <v>2.3838829960540129</v>
      </c>
    </row>
    <row r="75" spans="1:6" s="3" customFormat="1" x14ac:dyDescent="0.2">
      <c r="A75" s="8" t="s">
        <v>8</v>
      </c>
      <c r="B75" s="9" t="s">
        <v>25</v>
      </c>
      <c r="C75" s="9" t="s">
        <v>26</v>
      </c>
      <c r="D75" s="9">
        <v>26375</v>
      </c>
      <c r="E75" s="12">
        <f t="shared" si="4"/>
        <v>23.870506462006301</v>
      </c>
      <c r="F75" s="10">
        <f>SUM(E75:E77)</f>
        <v>27.029106179632915</v>
      </c>
    </row>
    <row r="76" spans="1:6" s="3" customFormat="1" x14ac:dyDescent="0.2">
      <c r="A76" s="2"/>
      <c r="B76" s="3" t="s">
        <v>33</v>
      </c>
      <c r="C76" s="3" t="s">
        <v>32</v>
      </c>
      <c r="D76" s="3">
        <v>3454</v>
      </c>
      <c r="E76" s="7">
        <f t="shared" si="4"/>
        <v>3.1260181732614125</v>
      </c>
    </row>
    <row r="77" spans="1:6" s="3" customFormat="1" x14ac:dyDescent="0.2">
      <c r="A77" s="2"/>
      <c r="B77" s="3" t="s">
        <v>67</v>
      </c>
      <c r="C77" s="3" t="s">
        <v>68</v>
      </c>
      <c r="D77" s="3">
        <v>36</v>
      </c>
      <c r="E77" s="7">
        <f t="shared" si="4"/>
        <v>3.2581544365202907E-2</v>
      </c>
    </row>
    <row r="78" spans="1:6" s="3" customFormat="1" x14ac:dyDescent="0.2">
      <c r="A78" s="8" t="s">
        <v>9</v>
      </c>
      <c r="B78" s="9" t="s">
        <v>29</v>
      </c>
      <c r="C78" s="9" t="s">
        <v>30</v>
      </c>
      <c r="D78" s="9">
        <v>10200</v>
      </c>
      <c r="E78" s="12">
        <f t="shared" si="4"/>
        <v>9.2314375701408249</v>
      </c>
      <c r="F78" s="10">
        <f>E78</f>
        <v>9.2314375701408249</v>
      </c>
    </row>
    <row r="79" spans="1:6" s="3" customFormat="1" x14ac:dyDescent="0.2">
      <c r="A79" s="8" t="s">
        <v>10</v>
      </c>
      <c r="B79" s="9" t="s">
        <v>35</v>
      </c>
      <c r="C79" s="9" t="s">
        <v>34</v>
      </c>
      <c r="D79" s="9">
        <v>3257</v>
      </c>
      <c r="E79" s="12">
        <f t="shared" si="4"/>
        <v>2.9477247221518299</v>
      </c>
      <c r="F79" s="10">
        <f>E79</f>
        <v>2.9477247221518299</v>
      </c>
    </row>
    <row r="80" spans="1:6" s="3" customFormat="1" x14ac:dyDescent="0.2">
      <c r="A80" s="8" t="s">
        <v>11</v>
      </c>
      <c r="B80" s="9" t="s">
        <v>38</v>
      </c>
      <c r="C80" s="9" t="s">
        <v>37</v>
      </c>
      <c r="D80" s="9">
        <v>2250</v>
      </c>
      <c r="E80" s="12">
        <f t="shared" si="4"/>
        <v>2.0363465228251818</v>
      </c>
      <c r="F80" s="10">
        <f>SUM(E80:E81)</f>
        <v>2.192013901458929</v>
      </c>
    </row>
    <row r="81" spans="1:6" s="3" customFormat="1" x14ac:dyDescent="0.2">
      <c r="A81" s="2"/>
      <c r="B81" s="3" t="s">
        <v>38</v>
      </c>
      <c r="C81" s="3" t="s">
        <v>51</v>
      </c>
      <c r="D81" s="3">
        <v>172</v>
      </c>
      <c r="E81" s="7">
        <f t="shared" si="4"/>
        <v>0.15566737863374724</v>
      </c>
    </row>
    <row r="82" spans="1:6" s="3" customFormat="1" x14ac:dyDescent="0.2">
      <c r="A82" s="8" t="s">
        <v>12</v>
      </c>
      <c r="B82" s="9" t="s">
        <v>40</v>
      </c>
      <c r="C82" s="9" t="s">
        <v>39</v>
      </c>
      <c r="D82" s="9">
        <v>1939</v>
      </c>
      <c r="E82" s="12">
        <f t="shared" si="4"/>
        <v>1.7548781812257903</v>
      </c>
      <c r="F82" s="10">
        <f>E82</f>
        <v>1.7548781812257903</v>
      </c>
    </row>
    <row r="83" spans="1:6" s="3" customFormat="1" x14ac:dyDescent="0.2">
      <c r="A83" s="8" t="s">
        <v>13</v>
      </c>
      <c r="B83" s="9" t="s">
        <v>42</v>
      </c>
      <c r="C83" s="9" t="s">
        <v>41</v>
      </c>
      <c r="D83" s="9">
        <v>489</v>
      </c>
      <c r="E83" s="12">
        <f t="shared" si="4"/>
        <v>0.44256597762733957</v>
      </c>
      <c r="F83" s="10">
        <f t="shared" ref="F83:F92" si="5">E83</f>
        <v>0.44256597762733957</v>
      </c>
    </row>
    <row r="84" spans="1:6" s="3" customFormat="1" x14ac:dyDescent="0.2">
      <c r="A84" s="8" t="s">
        <v>14</v>
      </c>
      <c r="B84" s="9" t="s">
        <v>47</v>
      </c>
      <c r="C84" s="9" t="s">
        <v>48</v>
      </c>
      <c r="D84" s="9">
        <v>327</v>
      </c>
      <c r="E84" s="12">
        <f t="shared" si="4"/>
        <v>0.29594902798392647</v>
      </c>
      <c r="F84" s="10">
        <f t="shared" si="5"/>
        <v>0.29594902798392647</v>
      </c>
    </row>
    <row r="85" spans="1:6" s="3" customFormat="1" x14ac:dyDescent="0.2">
      <c r="A85" s="8" t="s">
        <v>15</v>
      </c>
      <c r="B85" s="9" t="s">
        <v>43</v>
      </c>
      <c r="C85" s="9" t="s">
        <v>44</v>
      </c>
      <c r="D85" s="9">
        <v>337</v>
      </c>
      <c r="E85" s="12">
        <f t="shared" si="4"/>
        <v>0.30499945697426056</v>
      </c>
      <c r="F85" s="10">
        <f t="shared" si="5"/>
        <v>0.30499945697426056</v>
      </c>
    </row>
    <row r="86" spans="1:6" s="3" customFormat="1" x14ac:dyDescent="0.2">
      <c r="A86" s="8" t="s">
        <v>16</v>
      </c>
      <c r="B86" s="9" t="s">
        <v>50</v>
      </c>
      <c r="C86" s="9" t="s">
        <v>49</v>
      </c>
      <c r="D86" s="9">
        <v>258</v>
      </c>
      <c r="E86" s="12">
        <f t="shared" si="4"/>
        <v>0.23350106795062084</v>
      </c>
      <c r="F86" s="10">
        <f t="shared" si="5"/>
        <v>0.23350106795062084</v>
      </c>
    </row>
    <row r="87" spans="1:6" s="3" customFormat="1" x14ac:dyDescent="0.2">
      <c r="A87" s="8" t="s">
        <v>17</v>
      </c>
      <c r="B87" s="9" t="s">
        <v>45</v>
      </c>
      <c r="C87" s="9" t="s">
        <v>46</v>
      </c>
      <c r="D87" s="9">
        <v>369</v>
      </c>
      <c r="E87" s="12">
        <f t="shared" si="4"/>
        <v>0.33396082974332986</v>
      </c>
      <c r="F87" s="10">
        <f t="shared" si="5"/>
        <v>0.33396082974332986</v>
      </c>
    </row>
    <row r="88" spans="1:6" s="3" customFormat="1" x14ac:dyDescent="0.2">
      <c r="A88" s="8" t="s">
        <v>18</v>
      </c>
      <c r="B88" s="9" t="s">
        <v>52</v>
      </c>
      <c r="C88" s="9" t="s">
        <v>53</v>
      </c>
      <c r="D88" s="9">
        <v>203</v>
      </c>
      <c r="E88" s="12">
        <f t="shared" si="4"/>
        <v>0.18372370850378308</v>
      </c>
      <c r="F88" s="10">
        <f t="shared" si="5"/>
        <v>0.18372370850378308</v>
      </c>
    </row>
    <row r="89" spans="1:6" s="3" customFormat="1" x14ac:dyDescent="0.2">
      <c r="A89" s="8" t="s">
        <v>72</v>
      </c>
      <c r="B89" s="13" t="s">
        <v>58</v>
      </c>
      <c r="C89" s="9" t="s">
        <v>59</v>
      </c>
      <c r="D89" s="9">
        <v>38</v>
      </c>
      <c r="E89" s="12">
        <f t="shared" si="4"/>
        <v>3.4391630163269737E-2</v>
      </c>
      <c r="F89" s="10">
        <f t="shared" si="5"/>
        <v>3.4391630163269737E-2</v>
      </c>
    </row>
    <row r="90" spans="1:6" s="3" customFormat="1" x14ac:dyDescent="0.2">
      <c r="A90" s="8" t="s">
        <v>83</v>
      </c>
      <c r="B90" s="9" t="s">
        <v>64</v>
      </c>
      <c r="C90" s="9" t="s">
        <v>65</v>
      </c>
      <c r="D90" s="9">
        <v>31</v>
      </c>
      <c r="E90" s="12">
        <f t="shared" si="4"/>
        <v>2.805632987003584E-2</v>
      </c>
      <c r="F90" s="10">
        <f t="shared" si="5"/>
        <v>2.805632987003584E-2</v>
      </c>
    </row>
    <row r="91" spans="1:6" s="3" customFormat="1" x14ac:dyDescent="0.2">
      <c r="A91" s="8" t="s">
        <v>20</v>
      </c>
      <c r="B91" s="9" t="s">
        <v>56</v>
      </c>
      <c r="C91" s="9" t="s">
        <v>57</v>
      </c>
      <c r="D91" s="9">
        <v>28</v>
      </c>
      <c r="E91" s="12">
        <f t="shared" si="4"/>
        <v>2.5341201172935601E-2</v>
      </c>
      <c r="F91" s="10">
        <f t="shared" si="5"/>
        <v>2.5341201172935601E-2</v>
      </c>
    </row>
    <row r="92" spans="1:6" s="3" customFormat="1" x14ac:dyDescent="0.2">
      <c r="A92" s="8" t="s">
        <v>21</v>
      </c>
      <c r="B92" s="9" t="s">
        <v>82</v>
      </c>
      <c r="C92" s="9" t="s">
        <v>82</v>
      </c>
      <c r="D92" s="9">
        <v>0</v>
      </c>
      <c r="E92" s="12">
        <f t="shared" si="4"/>
        <v>0</v>
      </c>
      <c r="F92" s="10">
        <f t="shared" si="5"/>
        <v>0</v>
      </c>
    </row>
    <row r="93" spans="1:6" s="3" customFormat="1" x14ac:dyDescent="0.2">
      <c r="A93" s="2" t="s">
        <v>22</v>
      </c>
      <c r="B93" s="3" t="s">
        <v>54</v>
      </c>
      <c r="C93" s="3" t="s">
        <v>55</v>
      </c>
      <c r="D93" s="4">
        <v>94</v>
      </c>
      <c r="E93" s="7">
        <f t="shared" si="4"/>
        <v>8.5074032509140932E-2</v>
      </c>
      <c r="F93" s="5">
        <f>SUM(E93:E95)</f>
        <v>9.8649675994642153E-2</v>
      </c>
    </row>
    <row r="94" spans="1:6" s="3" customFormat="1" x14ac:dyDescent="0.2">
      <c r="A94" s="2"/>
      <c r="B94" s="3" t="s">
        <v>54</v>
      </c>
      <c r="C94" s="3" t="s">
        <v>66</v>
      </c>
      <c r="D94" s="3">
        <v>11</v>
      </c>
      <c r="E94" s="7">
        <f t="shared" si="4"/>
        <v>9.9554718893675558E-3</v>
      </c>
    </row>
    <row r="95" spans="1:6" s="3" customFormat="1" x14ac:dyDescent="0.2">
      <c r="B95" s="3" t="s">
        <v>54</v>
      </c>
      <c r="C95" s="3" t="s">
        <v>73</v>
      </c>
      <c r="D95" s="3">
        <v>4</v>
      </c>
      <c r="E95" s="7">
        <f t="shared" si="4"/>
        <v>3.6201715961336565E-3</v>
      </c>
    </row>
    <row r="96" spans="1:6" s="3" customFormat="1" x14ac:dyDescent="0.2">
      <c r="D96" s="3">
        <f>SUM(D71:D95)</f>
        <v>110492</v>
      </c>
      <c r="E96" s="7">
        <f t="shared" si="4"/>
        <v>100</v>
      </c>
      <c r="F96" s="5">
        <f>SUM(F71:F95)</f>
        <v>100.00000000000001</v>
      </c>
    </row>
    <row r="97" spans="1:6" s="3" customFormat="1" x14ac:dyDescent="0.2"/>
    <row r="98" spans="1:6" s="3" customFormat="1" x14ac:dyDescent="0.2"/>
    <row r="99" spans="1:6" s="3" customFormat="1" x14ac:dyDescent="0.2"/>
    <row r="100" spans="1:6" s="3" customFormat="1" x14ac:dyDescent="0.2"/>
    <row r="101" spans="1:6" s="3" customFormat="1" ht="21" x14ac:dyDescent="0.25">
      <c r="A101" s="6" t="s">
        <v>87</v>
      </c>
    </row>
    <row r="102" spans="1:6" s="3" customFormat="1" x14ac:dyDescent="0.2">
      <c r="A102" s="1" t="s">
        <v>0</v>
      </c>
      <c r="B102" s="1" t="s">
        <v>1</v>
      </c>
      <c r="C102" s="1" t="s">
        <v>2</v>
      </c>
      <c r="D102" s="1" t="s">
        <v>3</v>
      </c>
      <c r="E102" s="1" t="s">
        <v>4</v>
      </c>
      <c r="F102" s="1" t="s">
        <v>5</v>
      </c>
    </row>
    <row r="103" spans="1:6" s="3" customFormat="1" x14ac:dyDescent="0.2">
      <c r="A103" s="8" t="s">
        <v>6</v>
      </c>
      <c r="B103" s="9" t="s">
        <v>24</v>
      </c>
      <c r="C103" s="9" t="s">
        <v>23</v>
      </c>
      <c r="D103" s="9">
        <v>22060</v>
      </c>
      <c r="E103" s="12">
        <f>D103/84909*100</f>
        <v>25.980755868046966</v>
      </c>
      <c r="F103" s="10">
        <f>SUM(E103:E104)</f>
        <v>26.652062796641108</v>
      </c>
    </row>
    <row r="104" spans="1:6" s="3" customFormat="1" x14ac:dyDescent="0.2">
      <c r="A104" s="2"/>
      <c r="B104" s="3" t="s">
        <v>24</v>
      </c>
      <c r="C104" s="3" t="s">
        <v>74</v>
      </c>
      <c r="D104" s="3">
        <v>570</v>
      </c>
      <c r="E104" s="7">
        <f t="shared" ref="E104:E130" si="6">D104/84909*100</f>
        <v>0.67130692859414198</v>
      </c>
      <c r="F104" s="5"/>
    </row>
    <row r="105" spans="1:6" s="3" customFormat="1" x14ac:dyDescent="0.2">
      <c r="A105" s="8" t="s">
        <v>7</v>
      </c>
      <c r="B105" s="9" t="s">
        <v>27</v>
      </c>
      <c r="C105" s="11" t="s">
        <v>28</v>
      </c>
      <c r="D105" s="9">
        <v>19807</v>
      </c>
      <c r="E105" s="12">
        <f t="shared" si="6"/>
        <v>23.327326902919594</v>
      </c>
      <c r="F105" s="10">
        <f>SUM(E105:E108)</f>
        <v>30.557420297023871</v>
      </c>
    </row>
    <row r="106" spans="1:6" s="3" customFormat="1" x14ac:dyDescent="0.2">
      <c r="A106" s="2"/>
      <c r="B106" s="3" t="s">
        <v>27</v>
      </c>
      <c r="C106" s="3" t="s">
        <v>31</v>
      </c>
      <c r="D106" s="3">
        <v>3471</v>
      </c>
      <c r="E106" s="7">
        <f t="shared" si="6"/>
        <v>4.0879058757022229</v>
      </c>
    </row>
    <row r="107" spans="1:6" s="3" customFormat="1" x14ac:dyDescent="0.2">
      <c r="A107" s="2"/>
      <c r="B107" s="3" t="s">
        <v>27</v>
      </c>
      <c r="C107" s="3" t="s">
        <v>36</v>
      </c>
      <c r="D107" s="3">
        <v>2163</v>
      </c>
      <c r="E107" s="7">
        <f t="shared" si="6"/>
        <v>2.547433134296718</v>
      </c>
    </row>
    <row r="108" spans="1:6" s="3" customFormat="1" x14ac:dyDescent="0.2">
      <c r="A108" s="2"/>
      <c r="B108" s="3" t="s">
        <v>27</v>
      </c>
      <c r="C108" s="3" t="s">
        <v>75</v>
      </c>
      <c r="D108" s="4">
        <v>505</v>
      </c>
      <c r="E108" s="7">
        <f t="shared" si="6"/>
        <v>0.59475438410533632</v>
      </c>
    </row>
    <row r="109" spans="1:6" s="3" customFormat="1" x14ac:dyDescent="0.2">
      <c r="A109" s="8" t="s">
        <v>8</v>
      </c>
      <c r="B109" s="9" t="s">
        <v>25</v>
      </c>
      <c r="C109" s="9" t="s">
        <v>26</v>
      </c>
      <c r="D109" s="9">
        <v>18608</v>
      </c>
      <c r="E109" s="12">
        <f t="shared" si="6"/>
        <v>21.915226889964551</v>
      </c>
      <c r="F109" s="10">
        <f>SUM(E109:E111)</f>
        <v>25.378935095219589</v>
      </c>
    </row>
    <row r="110" spans="1:6" s="3" customFormat="1" x14ac:dyDescent="0.2">
      <c r="A110" s="2"/>
      <c r="B110" s="3" t="s">
        <v>33</v>
      </c>
      <c r="C110" s="3" t="s">
        <v>32</v>
      </c>
      <c r="D110" s="3">
        <v>2477</v>
      </c>
      <c r="E110" s="7">
        <f t="shared" si="6"/>
        <v>2.9172408107503327</v>
      </c>
    </row>
    <row r="111" spans="1:6" s="3" customFormat="1" x14ac:dyDescent="0.2">
      <c r="A111" s="2"/>
      <c r="B111" s="3" t="s">
        <v>25</v>
      </c>
      <c r="C111" s="3" t="s">
        <v>76</v>
      </c>
      <c r="D111" s="3">
        <v>464</v>
      </c>
      <c r="E111" s="7">
        <f t="shared" si="6"/>
        <v>0.54646739450470505</v>
      </c>
    </row>
    <row r="112" spans="1:6" s="3" customFormat="1" x14ac:dyDescent="0.2">
      <c r="A112" s="8" t="s">
        <v>9</v>
      </c>
      <c r="B112" s="9" t="s">
        <v>29</v>
      </c>
      <c r="C112" s="9" t="s">
        <v>30</v>
      </c>
      <c r="D112" s="9">
        <v>7404</v>
      </c>
      <c r="E112" s="12">
        <f t="shared" si="6"/>
        <v>8.7199236830018023</v>
      </c>
      <c r="F112" s="10">
        <f>SUM(E112:E113)</f>
        <v>8.9354485390241329</v>
      </c>
    </row>
    <row r="113" spans="1:6" s="3" customFormat="1" x14ac:dyDescent="0.2">
      <c r="A113" s="2"/>
      <c r="B113" s="3" t="s">
        <v>29</v>
      </c>
      <c r="C113" s="3" t="s">
        <v>81</v>
      </c>
      <c r="D113" s="3">
        <v>183</v>
      </c>
      <c r="E113" s="7">
        <f t="shared" si="6"/>
        <v>0.21552485602232976</v>
      </c>
      <c r="F113" s="5"/>
    </row>
    <row r="114" spans="1:6" s="3" customFormat="1" x14ac:dyDescent="0.2">
      <c r="A114" s="8" t="s">
        <v>10</v>
      </c>
      <c r="B114" s="9" t="s">
        <v>35</v>
      </c>
      <c r="C114" s="9" t="s">
        <v>34</v>
      </c>
      <c r="D114" s="9">
        <v>2417</v>
      </c>
      <c r="E114" s="12">
        <f t="shared" si="6"/>
        <v>2.8465769235298968</v>
      </c>
      <c r="F114" s="10">
        <f t="shared" ref="F114" si="7">E114</f>
        <v>2.8465769235298968</v>
      </c>
    </row>
    <row r="115" spans="1:6" s="3" customFormat="1" x14ac:dyDescent="0.2">
      <c r="A115" s="8" t="s">
        <v>11</v>
      </c>
      <c r="B115" s="9" t="s">
        <v>38</v>
      </c>
      <c r="C115" s="9" t="s">
        <v>37</v>
      </c>
      <c r="D115" s="9">
        <v>1491</v>
      </c>
      <c r="E115" s="12">
        <f t="shared" si="6"/>
        <v>1.7559975974278343</v>
      </c>
      <c r="F115" s="10">
        <f>SUM(E115:E116)</f>
        <v>1.8831925944246191</v>
      </c>
    </row>
    <row r="116" spans="1:6" s="3" customFormat="1" x14ac:dyDescent="0.2">
      <c r="A116" s="2"/>
      <c r="B116" s="3" t="s">
        <v>38</v>
      </c>
      <c r="C116" s="3" t="s">
        <v>51</v>
      </c>
      <c r="D116" s="3">
        <v>108</v>
      </c>
      <c r="E116" s="7">
        <f t="shared" si="6"/>
        <v>0.1271949969967848</v>
      </c>
    </row>
    <row r="117" spans="1:6" s="3" customFormat="1" x14ac:dyDescent="0.2">
      <c r="A117" s="8" t="s">
        <v>12</v>
      </c>
      <c r="B117" s="9" t="s">
        <v>40</v>
      </c>
      <c r="C117" s="9" t="s">
        <v>39</v>
      </c>
      <c r="D117" s="9">
        <v>1641</v>
      </c>
      <c r="E117" s="12">
        <f t="shared" si="6"/>
        <v>1.9326573154789244</v>
      </c>
      <c r="F117" s="10">
        <f>E117</f>
        <v>1.9326573154789244</v>
      </c>
    </row>
    <row r="118" spans="1:6" s="3" customFormat="1" x14ac:dyDescent="0.2">
      <c r="A118" s="8" t="s">
        <v>13</v>
      </c>
      <c r="B118" s="9" t="s">
        <v>42</v>
      </c>
      <c r="C118" s="9" t="s">
        <v>41</v>
      </c>
      <c r="D118" s="9">
        <v>324</v>
      </c>
      <c r="E118" s="12">
        <f t="shared" si="6"/>
        <v>0.38158499099035437</v>
      </c>
      <c r="F118" s="10">
        <f t="shared" ref="F118:F127" si="8">E118</f>
        <v>0.38158499099035437</v>
      </c>
    </row>
    <row r="119" spans="1:6" s="3" customFormat="1" x14ac:dyDescent="0.2">
      <c r="A119" s="8" t="s">
        <v>14</v>
      </c>
      <c r="B119" s="9" t="s">
        <v>47</v>
      </c>
      <c r="C119" s="9" t="s">
        <v>48</v>
      </c>
      <c r="D119" s="9">
        <v>230</v>
      </c>
      <c r="E119" s="12">
        <f t="shared" si="6"/>
        <v>0.27087823434500463</v>
      </c>
      <c r="F119" s="10">
        <f t="shared" si="8"/>
        <v>0.27087823434500463</v>
      </c>
    </row>
    <row r="120" spans="1:6" s="3" customFormat="1" x14ac:dyDescent="0.2">
      <c r="A120" s="8" t="s">
        <v>15</v>
      </c>
      <c r="B120" s="9" t="s">
        <v>43</v>
      </c>
      <c r="C120" s="9" t="s">
        <v>44</v>
      </c>
      <c r="D120" s="9">
        <v>274</v>
      </c>
      <c r="E120" s="12">
        <f t="shared" si="6"/>
        <v>0.32269841830665769</v>
      </c>
      <c r="F120" s="10">
        <f t="shared" si="8"/>
        <v>0.32269841830665769</v>
      </c>
    </row>
    <row r="121" spans="1:6" s="3" customFormat="1" x14ac:dyDescent="0.2">
      <c r="A121" s="8" t="s">
        <v>16</v>
      </c>
      <c r="B121" s="9" t="s">
        <v>50</v>
      </c>
      <c r="C121" s="9" t="s">
        <v>49</v>
      </c>
      <c r="D121" s="9">
        <v>201</v>
      </c>
      <c r="E121" s="12">
        <f t="shared" si="6"/>
        <v>0.23672402218846059</v>
      </c>
      <c r="F121" s="10">
        <f t="shared" si="8"/>
        <v>0.23672402218846059</v>
      </c>
    </row>
    <row r="122" spans="1:6" s="3" customFormat="1" x14ac:dyDescent="0.2">
      <c r="A122" s="8" t="s">
        <v>17</v>
      </c>
      <c r="B122" s="9" t="s">
        <v>45</v>
      </c>
      <c r="C122" s="9" t="s">
        <v>46</v>
      </c>
      <c r="D122" s="9">
        <v>257</v>
      </c>
      <c r="E122" s="12">
        <f t="shared" si="6"/>
        <v>0.30267698359420087</v>
      </c>
      <c r="F122" s="10">
        <f t="shared" si="8"/>
        <v>0.30267698359420087</v>
      </c>
    </row>
    <row r="123" spans="1:6" s="3" customFormat="1" x14ac:dyDescent="0.2">
      <c r="A123" s="8" t="s">
        <v>18</v>
      </c>
      <c r="B123" s="9" t="s">
        <v>52</v>
      </c>
      <c r="C123" s="9" t="s">
        <v>53</v>
      </c>
      <c r="D123" s="9">
        <v>124</v>
      </c>
      <c r="E123" s="12">
        <f t="shared" si="6"/>
        <v>0.14603870025556773</v>
      </c>
      <c r="F123" s="10">
        <f t="shared" si="8"/>
        <v>0.14603870025556773</v>
      </c>
    </row>
    <row r="124" spans="1:6" s="3" customFormat="1" x14ac:dyDescent="0.2">
      <c r="A124" s="8" t="s">
        <v>72</v>
      </c>
      <c r="B124" s="9" t="s">
        <v>58</v>
      </c>
      <c r="C124" s="9" t="s">
        <v>59</v>
      </c>
      <c r="D124" s="9">
        <v>18</v>
      </c>
      <c r="E124" s="12">
        <f t="shared" si="6"/>
        <v>2.1199166166130799E-2</v>
      </c>
      <c r="F124" s="10">
        <f t="shared" si="8"/>
        <v>2.1199166166130799E-2</v>
      </c>
    </row>
    <row r="125" spans="1:6" s="3" customFormat="1" x14ac:dyDescent="0.2">
      <c r="A125" s="8" t="s">
        <v>83</v>
      </c>
      <c r="B125" s="9" t="s">
        <v>64</v>
      </c>
      <c r="C125" s="9" t="s">
        <v>65</v>
      </c>
      <c r="D125" s="9">
        <v>19</v>
      </c>
      <c r="E125" s="12">
        <f t="shared" si="6"/>
        <v>2.2376897619804732E-2</v>
      </c>
      <c r="F125" s="10">
        <f t="shared" si="8"/>
        <v>2.2376897619804732E-2</v>
      </c>
    </row>
    <row r="126" spans="1:6" s="3" customFormat="1" x14ac:dyDescent="0.2">
      <c r="A126" s="8" t="s">
        <v>20</v>
      </c>
      <c r="B126" s="9" t="s">
        <v>56</v>
      </c>
      <c r="C126" s="9" t="s">
        <v>57</v>
      </c>
      <c r="D126" s="9">
        <v>13</v>
      </c>
      <c r="E126" s="12">
        <f t="shared" si="6"/>
        <v>1.5310508897761133E-2</v>
      </c>
      <c r="F126" s="10">
        <f t="shared" si="8"/>
        <v>1.5310508897761133E-2</v>
      </c>
    </row>
    <row r="127" spans="1:6" s="3" customFormat="1" x14ac:dyDescent="0.2">
      <c r="A127" s="8" t="s">
        <v>21</v>
      </c>
      <c r="B127" s="9" t="s">
        <v>82</v>
      </c>
      <c r="C127" s="9" t="s">
        <v>82</v>
      </c>
      <c r="D127" s="9">
        <v>0</v>
      </c>
      <c r="E127" s="12">
        <f t="shared" si="6"/>
        <v>0</v>
      </c>
      <c r="F127" s="10">
        <f t="shared" si="8"/>
        <v>0</v>
      </c>
    </row>
    <row r="128" spans="1:6" s="3" customFormat="1" x14ac:dyDescent="0.2">
      <c r="A128" s="2" t="s">
        <v>22</v>
      </c>
      <c r="B128" s="3" t="s">
        <v>54</v>
      </c>
      <c r="C128" s="3" t="s">
        <v>55</v>
      </c>
      <c r="D128" s="3">
        <v>58</v>
      </c>
      <c r="E128" s="7">
        <f t="shared" si="6"/>
        <v>6.8308424313088131E-2</v>
      </c>
      <c r="F128" s="5">
        <f>SUM(E128:E130)</f>
        <v>9.4218516293914659E-2</v>
      </c>
    </row>
    <row r="129" spans="1:6" s="3" customFormat="1" x14ac:dyDescent="0.2">
      <c r="A129" s="2"/>
      <c r="B129" s="3" t="s">
        <v>77</v>
      </c>
      <c r="C129" s="3" t="s">
        <v>79</v>
      </c>
      <c r="D129" s="3">
        <v>11</v>
      </c>
      <c r="E129" s="7">
        <f t="shared" si="6"/>
        <v>1.2955045990413265E-2</v>
      </c>
    </row>
    <row r="130" spans="1:6" s="3" customFormat="1" x14ac:dyDescent="0.2">
      <c r="B130" s="3" t="s">
        <v>78</v>
      </c>
      <c r="C130" s="3" t="s">
        <v>80</v>
      </c>
      <c r="D130" s="3">
        <v>11</v>
      </c>
      <c r="E130" s="7">
        <f t="shared" si="6"/>
        <v>1.2955045990413265E-2</v>
      </c>
    </row>
    <row r="131" spans="1:6" s="3" customFormat="1" x14ac:dyDescent="0.2">
      <c r="D131" s="3">
        <f>SUM(D103:D130)</f>
        <v>84909</v>
      </c>
      <c r="E131" s="7">
        <f>SUM(E103:E130)</f>
        <v>99.999999999999929</v>
      </c>
      <c r="F131" s="5">
        <f>SUM(F103:F128)</f>
        <v>99.999999999999972</v>
      </c>
    </row>
    <row r="132" spans="1:6" s="3" customFormat="1" x14ac:dyDescent="0.2"/>
    <row r="133" spans="1:6" s="3" customFormat="1" x14ac:dyDescent="0.2"/>
    <row r="134" spans="1:6" s="3" customFormat="1" x14ac:dyDescent="0.2"/>
    <row r="135" spans="1:6" s="3" customFormat="1" x14ac:dyDescent="0.2"/>
    <row r="136" spans="1:6" s="3" customFormat="1" x14ac:dyDescent="0.2"/>
    <row r="137" spans="1:6" s="3" customFormat="1" x14ac:dyDescent="0.2"/>
    <row r="138" spans="1:6" s="3" customFormat="1" x14ac:dyDescent="0.2"/>
    <row r="139" spans="1:6" s="3" customFormat="1" x14ac:dyDescent="0.2"/>
    <row r="140" spans="1:6" s="3" customFormat="1" x14ac:dyDescent="0.2"/>
    <row r="141" spans="1:6" s="3" customFormat="1" x14ac:dyDescent="0.2"/>
    <row r="142" spans="1:6" s="3" customFormat="1" x14ac:dyDescent="0.2"/>
    <row r="143" spans="1:6" s="3" customFormat="1" x14ac:dyDescent="0.2"/>
    <row r="144" spans="1:6" s="3" customFormat="1" x14ac:dyDescent="0.2"/>
    <row r="145" s="3" customFormat="1" x14ac:dyDescent="0.2"/>
    <row r="146" s="3" customFormat="1" x14ac:dyDescent="0.2"/>
    <row r="147" s="3" customFormat="1" x14ac:dyDescent="0.2"/>
    <row r="148" s="3" customFormat="1" x14ac:dyDescent="0.2"/>
    <row r="149" s="3" customFormat="1" x14ac:dyDescent="0.2"/>
    <row r="150" s="3" customFormat="1" x14ac:dyDescent="0.2"/>
    <row r="151" s="3" customFormat="1" x14ac:dyDescent="0.2"/>
    <row r="152" s="3" customFormat="1" x14ac:dyDescent="0.2"/>
    <row r="153" s="3" customFormat="1" x14ac:dyDescent="0.2"/>
    <row r="154" s="3" customFormat="1" x14ac:dyDescent="0.2"/>
    <row r="155" s="3" customFormat="1" x14ac:dyDescent="0.2"/>
    <row r="156" s="3" customFormat="1" x14ac:dyDescent="0.2"/>
    <row r="157" s="3" customFormat="1" x14ac:dyDescent="0.2"/>
    <row r="158" s="3" customFormat="1" x14ac:dyDescent="0.2"/>
    <row r="159" s="3" customFormat="1" x14ac:dyDescent="0.2"/>
    <row r="160" s="3" customFormat="1" x14ac:dyDescent="0.2"/>
    <row r="161" s="3" customFormat="1" x14ac:dyDescent="0.2"/>
    <row r="162" s="3" customFormat="1" x14ac:dyDescent="0.2"/>
    <row r="163" s="3" customFormat="1" x14ac:dyDescent="0.2"/>
    <row r="164" s="3" customFormat="1" x14ac:dyDescent="0.2"/>
  </sheetData>
  <pageMargins left="0.78740157499999996" right="0.78740157499999996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</dc:creator>
  <cp:lastModifiedBy>Microsoft Office User</cp:lastModifiedBy>
  <dcterms:created xsi:type="dcterms:W3CDTF">2019-08-30T18:31:44Z</dcterms:created>
  <dcterms:modified xsi:type="dcterms:W3CDTF">2020-10-06T16:32:42Z</dcterms:modified>
</cp:coreProperties>
</file>