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hristine/Dropbox/MANUSCRIPTS/Christine_Manuscript3/BMC Genomics/Revison/SupplementaryFiles/"/>
    </mc:Choice>
  </mc:AlternateContent>
  <xr:revisionPtr revIDLastSave="0" documentId="8_{21ED72D8-3095-974D-BA90-A2351D46023A}" xr6:coauthVersionLast="45" xr6:coauthVersionMax="45" xr10:uidLastSave="{00000000-0000-0000-0000-000000000000}"/>
  <bookViews>
    <workbookView xWindow="1760" yWindow="460" windowWidth="25600" windowHeight="16060" tabRatio="500" xr2:uid="{00000000-000D-0000-FFFF-FFFF00000000}"/>
  </bookViews>
  <sheets>
    <sheet name="Ar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F4" i="1"/>
  <c r="F6" i="1"/>
  <c r="F9" i="1"/>
  <c r="F15" i="1"/>
  <c r="F16" i="1"/>
  <c r="F17" i="1"/>
  <c r="F19" i="1"/>
  <c r="F20" i="1"/>
  <c r="F21" i="1"/>
  <c r="F22" i="1"/>
  <c r="F23" i="1"/>
  <c r="F24" i="1"/>
  <c r="F25" i="1"/>
  <c r="F26" i="1"/>
  <c r="F27" i="1"/>
  <c r="F28" i="1"/>
  <c r="F29" i="1"/>
  <c r="F30" i="1"/>
  <c r="F35" i="1"/>
  <c r="D35" i="1"/>
</calcChain>
</file>

<file path=xl/sharedStrings.xml><?xml version="1.0" encoding="utf-8"?>
<sst xmlns="http://schemas.openxmlformats.org/spreadsheetml/2006/main" count="87" uniqueCount="79">
  <si>
    <t>ASV</t>
  </si>
  <si>
    <t>Sequence Count</t>
  </si>
  <si>
    <t>d46e2205f0c6ecf67b51f83d111c509c</t>
  </si>
  <si>
    <t>6e39a9f573846663e97117b62fad86f2</t>
  </si>
  <si>
    <t>dffc86cefa76e3e3d93e7eea450e6807</t>
  </si>
  <si>
    <t>65d43491988bfe557da4d86a5ba25dae</t>
  </si>
  <si>
    <t>1776e0004f84ad79443ce2b037c69741</t>
  </si>
  <si>
    <t>e7cfd084265c4df4856ca07b1c9b24ee</t>
  </si>
  <si>
    <t>5195aa3753b9257988f5339baca424e3</t>
  </si>
  <si>
    <t>2082fcd6d3ed62054d6730e77350f1f8</t>
  </si>
  <si>
    <t>e3e8d451223353321b8f96c9b2ecc2d8</t>
  </si>
  <si>
    <t>bdf8a26094624622d68509a87fa75ba7</t>
  </si>
  <si>
    <t>4e8d7a4662640b90817f015280cf5713</t>
  </si>
  <si>
    <t>cb97fb83d4c8cc6eccded352a4ca3f8f</t>
  </si>
  <si>
    <t>ff9d93d7b7e46787568f2d241caeaf3b</t>
  </si>
  <si>
    <t>4008f0a6a397740091ad145f78d08e5c</t>
  </si>
  <si>
    <t>e3055f1b3a2ef5ffe239567f02e0e758</t>
  </si>
  <si>
    <t>ea403646ed22d679fa4586263d8fc32f</t>
  </si>
  <si>
    <t>e832be098a5318684958d14305267752</t>
  </si>
  <si>
    <t>0df6c802966e8670279671824da4f10a</t>
  </si>
  <si>
    <t>8ae518dbb29595b3f79214be0b589066</t>
  </si>
  <si>
    <t>8224351b2abd16dd4d58c3015ff5e795</t>
  </si>
  <si>
    <t>5a7b179b1b45f0fe2282f260bf073f60</t>
  </si>
  <si>
    <t>df8456a1abbfb4c8a2c450b44378d4cb</t>
  </si>
  <si>
    <t>99deb3c5ecb022ec05609ebd1112a557</t>
  </si>
  <si>
    <t>2385fe1c2dd5a3f83237272a6644088b</t>
  </si>
  <si>
    <t>9908fffab7ed4f3bec44cda2f5084d49</t>
  </si>
  <si>
    <t>02df8598ac39f1ef54609afb19c8c450</t>
  </si>
  <si>
    <t>4479c551f476e1599cf18a69523c5395</t>
  </si>
  <si>
    <t>cb68de6534f0baf0aac84a0e027862c9</t>
  </si>
  <si>
    <t>9cb241738be5cc7ede67aaa803cddf70</t>
  </si>
  <si>
    <t>7859d5f3e16e553f08178cb43bf95802</t>
  </si>
  <si>
    <t>29f83e66700f19358051530ce2f68e96</t>
  </si>
  <si>
    <t>f__Enterobacteriaceae</t>
  </si>
  <si>
    <t>f__Rhodobacteraceae; g__Rhodobacter; s__sphaeroides</t>
  </si>
  <si>
    <t>f__Staphylococcaceae; g__Staphylococcus</t>
  </si>
  <si>
    <t>f__Streptococcaceae; g__Streptococcus</t>
  </si>
  <si>
    <t>f__Streptococcaceae; g__Streptococcus; s__</t>
  </si>
  <si>
    <t>f__Bacillaceae; g__Bacillus</t>
  </si>
  <si>
    <t>f__Pseudomonadaceae; g__Pseudomonas</t>
  </si>
  <si>
    <t>f__Moraxellaceae; g__Acinetobacter; s__guillouiae</t>
  </si>
  <si>
    <t>f__Lactobacillaceae; g__Lactobacillus; s__</t>
  </si>
  <si>
    <t>f__Listeriaceae; g__Listeria</t>
  </si>
  <si>
    <t>f__Neisseriaceae; g__Neisseria</t>
  </si>
  <si>
    <t>f__Propionibacteriaceae; g__Propionibacterium; s__acnes</t>
  </si>
  <si>
    <t>f__Actinomycetaceae; g__Actinomyces; s__</t>
  </si>
  <si>
    <t>f__Bacteroidaceae; g__Bacteroides; s__</t>
  </si>
  <si>
    <t>f__Deinococcaceae; g__Deinococcus; s__</t>
  </si>
  <si>
    <t>f__Enterococcaceae; g__Enterococcus</t>
  </si>
  <si>
    <t>p__OD1; c__; o__; f__; g__; s__</t>
  </si>
  <si>
    <t>p__OD1</t>
  </si>
  <si>
    <t>f__mitochondria; g__; s</t>
  </si>
  <si>
    <t>o__Actinomycetales</t>
  </si>
  <si>
    <t>Relative Abundance %</t>
  </si>
  <si>
    <t>Other</t>
  </si>
  <si>
    <t>Staphylococcus</t>
  </si>
  <si>
    <t xml:space="preserve">Rhodobacter </t>
  </si>
  <si>
    <t xml:space="preserve">Escherichia </t>
  </si>
  <si>
    <t xml:space="preserve">Bacillus </t>
  </si>
  <si>
    <t>Streptococcus</t>
  </si>
  <si>
    <t xml:space="preserve">Clostridium </t>
  </si>
  <si>
    <t xml:space="preserve">Pseudomonas </t>
  </si>
  <si>
    <t>Acinetobacter</t>
  </si>
  <si>
    <t xml:space="preserve">Helicobacter </t>
  </si>
  <si>
    <t>Lactobacillus</t>
  </si>
  <si>
    <t xml:space="preserve">Listeria </t>
  </si>
  <si>
    <t xml:space="preserve">Neisseria </t>
  </si>
  <si>
    <t>Propionibacterium</t>
  </si>
  <si>
    <t xml:space="preserve">Actinomyces </t>
  </si>
  <si>
    <t xml:space="preserve">Bacteroides </t>
  </si>
  <si>
    <t xml:space="preserve">Enterococcus  </t>
  </si>
  <si>
    <t>Mock Community Member (L6)</t>
  </si>
  <si>
    <t>QIIME 2 lowest classification level</t>
  </si>
  <si>
    <t>f__Streptococcaceae; g__Streptococcus; s__agalactiae</t>
  </si>
  <si>
    <t>f__Clostridiaceae; g__Clostridium; s__butyricum</t>
  </si>
  <si>
    <t>f__Helicobacteraceae; g__Helicobacter; s__pylori</t>
  </si>
  <si>
    <t>L6 Relative Abundance %</t>
  </si>
  <si>
    <t>Mock Community HM-783D, Sample ID MKOLS2491, Setup 2</t>
  </si>
  <si>
    <t xml:space="preserve">Deinococcus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</si>
</sst>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0" xfId="0" applyFont="1" applyFill="1"/>
    <xf numFmtId="0" fontId="0" fillId="0" borderId="0" xfId="0" applyFill="1"/>
    <xf numFmtId="0" fontId="6" fillId="0" borderId="0" xfId="0" applyFont="1"/>
    <xf numFmtId="0" fontId="3" fillId="0" borderId="0" xfId="0" applyFont="1" applyFill="1"/>
    <xf numFmtId="2" fontId="0" fillId="0" borderId="0" xfId="0" applyNumberFormat="1" applyFill="1"/>
    <xf numFmtId="0" fontId="2" fillId="2" borderId="0" xfId="0" applyFont="1" applyFill="1"/>
    <xf numFmtId="0" fontId="0" fillId="2" borderId="0" xfId="0" applyFill="1"/>
    <xf numFmtId="2" fontId="0" fillId="2" borderId="0" xfId="0" applyNumberFormat="1" applyFill="1"/>
  </cellXfs>
  <cellStyles count="37">
    <cellStyle name="Benyttet hyperkobling" xfId="2" builtinId="9" hidden="1"/>
    <cellStyle name="Benyttet hyperkobling" xfId="4" builtinId="9" hidden="1"/>
    <cellStyle name="Benyttet hyperkobling" xfId="6" builtinId="9" hidden="1"/>
    <cellStyle name="Benyttet hyperkobling" xfId="8" builtinId="9" hidden="1"/>
    <cellStyle name="Benyttet hyperkobling" xfId="10" builtinId="9" hidden="1"/>
    <cellStyle name="Benyttet hyperkobling" xfId="12" builtinId="9" hidden="1"/>
    <cellStyle name="Benyttet hyperkobling" xfId="14" builtinId="9" hidden="1"/>
    <cellStyle name="Benyttet hyperkobling" xfId="16" builtinId="9" hidden="1"/>
    <cellStyle name="Benyttet hyperkobling" xfId="18" builtinId="9" hidden="1"/>
    <cellStyle name="Benyttet hyperkobling" xfId="20" builtinId="9" hidden="1"/>
    <cellStyle name="Benyttet hyperkobling" xfId="22" builtinId="9" hidden="1"/>
    <cellStyle name="Benyttet hyperkobling" xfId="24" builtinId="9" hidden="1"/>
    <cellStyle name="Benyttet hyperkobling" xfId="26" builtinId="9" hidden="1"/>
    <cellStyle name="Benyttet hyperkobling" xfId="28" builtinId="9" hidden="1"/>
    <cellStyle name="Benyttet hyperkobling" xfId="30" builtinId="9" hidden="1"/>
    <cellStyle name="Benyttet hyperkobling" xfId="32" builtinId="9" hidden="1"/>
    <cellStyle name="Benyttet hyperkobling" xfId="34" builtinId="9" hidden="1"/>
    <cellStyle name="Benyttet hyperkobling" xfId="36" builtinId="9" hidden="1"/>
    <cellStyle name="Hyperkobling" xfId="1" builtinId="8" hidden="1"/>
    <cellStyle name="Hyperkobling" xfId="3" builtinId="8" hidden="1"/>
    <cellStyle name="Hyperkobling" xfId="5" builtinId="8" hidden="1"/>
    <cellStyle name="Hyperkobling" xfId="7" builtinId="8" hidden="1"/>
    <cellStyle name="Hyperkobling" xfId="9" builtinId="8" hidden="1"/>
    <cellStyle name="Hyperkobling" xfId="11" builtinId="8" hidden="1"/>
    <cellStyle name="Hyperkobling" xfId="13" builtinId="8" hidden="1"/>
    <cellStyle name="Hyperkobling" xfId="15" builtinId="8" hidden="1"/>
    <cellStyle name="Hyperkobling" xfId="17" builtinId="8" hidden="1"/>
    <cellStyle name="Hyperkobling" xfId="19" builtinId="8" hidden="1"/>
    <cellStyle name="Hyperkobling" xfId="21" builtinId="8" hidden="1"/>
    <cellStyle name="Hyperkobling" xfId="23" builtinId="8" hidden="1"/>
    <cellStyle name="Hyperkobling" xfId="25" builtinId="8" hidden="1"/>
    <cellStyle name="Hyperkobling" xfId="27" builtinId="8" hidden="1"/>
    <cellStyle name="Hyperkobling" xfId="29" builtinId="8" hidden="1"/>
    <cellStyle name="Hyperkobling" xfId="31" builtinId="8" hidden="1"/>
    <cellStyle name="Hyperkobling" xfId="33" builtinId="8" hidden="1"/>
    <cellStyle name="Hyperkobling" xfId="3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topLeftCell="A4" workbookViewId="0">
      <selection activeCell="E35" sqref="E35"/>
    </sheetView>
  </sheetViews>
  <sheetFormatPr baseColWidth="10" defaultRowHeight="16" x14ac:dyDescent="0.2"/>
  <cols>
    <col min="1" max="1" width="43.6640625" customWidth="1"/>
    <col min="2" max="2" width="53.33203125" customWidth="1"/>
    <col min="3" max="3" width="38" customWidth="1"/>
    <col min="4" max="4" width="34.1640625" customWidth="1"/>
    <col min="5" max="5" width="23.1640625" customWidth="1"/>
    <col min="6" max="6" width="24.6640625" customWidth="1"/>
  </cols>
  <sheetData>
    <row r="1" spans="1:6" ht="21" x14ac:dyDescent="0.25">
      <c r="A1" s="5" t="s">
        <v>77</v>
      </c>
    </row>
    <row r="3" spans="1:6" x14ac:dyDescent="0.2">
      <c r="A3" s="3" t="s">
        <v>71</v>
      </c>
      <c r="B3" s="1" t="s">
        <v>72</v>
      </c>
      <c r="C3" s="1" t="s">
        <v>0</v>
      </c>
      <c r="D3" s="1" t="s">
        <v>1</v>
      </c>
      <c r="E3" s="1" t="s">
        <v>53</v>
      </c>
      <c r="F3" s="1" t="s">
        <v>76</v>
      </c>
    </row>
    <row r="4" spans="1:6" s="4" customFormat="1" x14ac:dyDescent="0.2">
      <c r="A4" s="8" t="s">
        <v>57</v>
      </c>
      <c r="B4" s="9" t="s">
        <v>33</v>
      </c>
      <c r="C4" s="9" t="s">
        <v>2</v>
      </c>
      <c r="D4" s="9">
        <v>23274</v>
      </c>
      <c r="E4" s="9">
        <f>D4/103409*100</f>
        <v>22.506745060874778</v>
      </c>
      <c r="F4" s="10">
        <f>SUM(E4:E5)</f>
        <v>22.539624210658644</v>
      </c>
    </row>
    <row r="5" spans="1:6" s="4" customFormat="1" x14ac:dyDescent="0.2">
      <c r="A5" s="2"/>
      <c r="B5" s="4" t="s">
        <v>33</v>
      </c>
      <c r="C5" s="4" t="s">
        <v>3</v>
      </c>
      <c r="D5" s="4">
        <v>34</v>
      </c>
      <c r="E5" s="4">
        <f t="shared" ref="E5:E34" si="0">D5/103409*100</f>
        <v>3.2879149783867939E-2</v>
      </c>
    </row>
    <row r="6" spans="1:6" s="4" customFormat="1" x14ac:dyDescent="0.2">
      <c r="A6" s="8" t="s">
        <v>55</v>
      </c>
      <c r="B6" s="9" t="s">
        <v>35</v>
      </c>
      <c r="C6" s="9" t="s">
        <v>5</v>
      </c>
      <c r="D6" s="9">
        <v>30851</v>
      </c>
      <c r="E6" s="9">
        <f t="shared" si="0"/>
        <v>29.833960293591467</v>
      </c>
      <c r="F6" s="10">
        <f>SUM(E6:E8)</f>
        <v>29.878443849181409</v>
      </c>
    </row>
    <row r="7" spans="1:6" s="4" customFormat="1" x14ac:dyDescent="0.2">
      <c r="A7" s="2"/>
      <c r="B7" s="4" t="s">
        <v>35</v>
      </c>
      <c r="C7" s="4" t="s">
        <v>15</v>
      </c>
      <c r="D7" s="4">
        <v>36</v>
      </c>
      <c r="E7" s="4">
        <f>D7/103409*100</f>
        <v>3.4813217418213117E-2</v>
      </c>
    </row>
    <row r="8" spans="1:6" s="4" customFormat="1" x14ac:dyDescent="0.2">
      <c r="A8" s="2"/>
      <c r="B8" s="4" t="s">
        <v>35</v>
      </c>
      <c r="C8" s="6" t="s">
        <v>6</v>
      </c>
      <c r="D8" s="4">
        <v>10</v>
      </c>
      <c r="E8" s="4">
        <f t="shared" si="0"/>
        <v>9.670338171725865E-3</v>
      </c>
    </row>
    <row r="9" spans="1:6" s="4" customFormat="1" x14ac:dyDescent="0.2">
      <c r="A9" s="8" t="s">
        <v>59</v>
      </c>
      <c r="B9" s="9" t="s">
        <v>36</v>
      </c>
      <c r="C9" s="9" t="s">
        <v>7</v>
      </c>
      <c r="D9" s="9">
        <v>24279</v>
      </c>
      <c r="E9" s="9">
        <f t="shared" si="0"/>
        <v>23.478614047133227</v>
      </c>
      <c r="F9" s="10">
        <f>SUM(E9:E14)</f>
        <v>26.197913141022543</v>
      </c>
    </row>
    <row r="10" spans="1:6" s="4" customFormat="1" x14ac:dyDescent="0.2">
      <c r="A10" s="2"/>
      <c r="B10" s="4" t="s">
        <v>73</v>
      </c>
      <c r="C10" s="4" t="s">
        <v>16</v>
      </c>
      <c r="D10" s="4">
        <v>2744</v>
      </c>
      <c r="E10" s="4">
        <f>D10/103409*100</f>
        <v>2.6535407943215774</v>
      </c>
    </row>
    <row r="11" spans="1:6" s="4" customFormat="1" x14ac:dyDescent="0.2">
      <c r="A11" s="2"/>
      <c r="B11" s="4" t="s">
        <v>36</v>
      </c>
      <c r="C11" s="4" t="s">
        <v>10</v>
      </c>
      <c r="D11" s="4">
        <v>35</v>
      </c>
      <c r="E11" s="4">
        <f>D11/103409*100</f>
        <v>3.3846183601040532E-2</v>
      </c>
    </row>
    <row r="12" spans="1:6" s="4" customFormat="1" x14ac:dyDescent="0.2">
      <c r="A12" s="2"/>
      <c r="B12" s="4" t="s">
        <v>36</v>
      </c>
      <c r="C12" s="4" t="s">
        <v>27</v>
      </c>
      <c r="D12" s="4">
        <v>23</v>
      </c>
      <c r="E12" s="4">
        <f>D12/103409*100</f>
        <v>2.224177779496949E-2</v>
      </c>
    </row>
    <row r="13" spans="1:6" s="4" customFormat="1" x14ac:dyDescent="0.2">
      <c r="A13" s="2"/>
      <c r="B13" s="4" t="s">
        <v>37</v>
      </c>
      <c r="C13" s="6" t="s">
        <v>8</v>
      </c>
      <c r="D13" s="4">
        <v>8</v>
      </c>
      <c r="E13" s="4">
        <f t="shared" si="0"/>
        <v>7.7362705373806928E-3</v>
      </c>
    </row>
    <row r="14" spans="1:6" s="4" customFormat="1" x14ac:dyDescent="0.2">
      <c r="A14" s="2"/>
      <c r="B14" s="4" t="s">
        <v>36</v>
      </c>
      <c r="C14" s="4" t="s">
        <v>9</v>
      </c>
      <c r="D14" s="4">
        <v>2</v>
      </c>
      <c r="E14" s="4">
        <f t="shared" si="0"/>
        <v>1.9340676343451732E-3</v>
      </c>
    </row>
    <row r="15" spans="1:6" s="4" customFormat="1" x14ac:dyDescent="0.2">
      <c r="A15" s="8" t="s">
        <v>56</v>
      </c>
      <c r="B15" s="9" t="s">
        <v>34</v>
      </c>
      <c r="C15" s="9" t="s">
        <v>4</v>
      </c>
      <c r="D15" s="9">
        <v>11372</v>
      </c>
      <c r="E15" s="9">
        <f>D15/103409*100</f>
        <v>10.997108568886654</v>
      </c>
      <c r="F15" s="10">
        <f>E15</f>
        <v>10.997108568886654</v>
      </c>
    </row>
    <row r="16" spans="1:6" s="4" customFormat="1" x14ac:dyDescent="0.2">
      <c r="A16" s="8" t="s">
        <v>58</v>
      </c>
      <c r="B16" s="9" t="s">
        <v>38</v>
      </c>
      <c r="C16" s="9" t="s">
        <v>11</v>
      </c>
      <c r="D16" s="9">
        <v>3261</v>
      </c>
      <c r="E16" s="9">
        <f t="shared" si="0"/>
        <v>3.1534972777998052</v>
      </c>
      <c r="F16" s="10">
        <f>E16</f>
        <v>3.1534972777998052</v>
      </c>
    </row>
    <row r="17" spans="1:6" s="4" customFormat="1" x14ac:dyDescent="0.2">
      <c r="A17" s="8" t="s">
        <v>60</v>
      </c>
      <c r="B17" s="9" t="s">
        <v>74</v>
      </c>
      <c r="C17" s="9" t="s">
        <v>12</v>
      </c>
      <c r="D17" s="9">
        <v>2549</v>
      </c>
      <c r="E17" s="9">
        <f t="shared" si="0"/>
        <v>2.4649691999729231</v>
      </c>
      <c r="F17" s="10">
        <f>SUM(E17:E18)</f>
        <v>2.6400023208811612</v>
      </c>
    </row>
    <row r="18" spans="1:6" s="4" customFormat="1" x14ac:dyDescent="0.2">
      <c r="A18" s="2"/>
      <c r="B18" s="4" t="s">
        <v>74</v>
      </c>
      <c r="C18" s="4" t="s">
        <v>13</v>
      </c>
      <c r="D18" s="4">
        <v>181</v>
      </c>
      <c r="E18" s="4">
        <f t="shared" si="0"/>
        <v>0.17503312090823817</v>
      </c>
    </row>
    <row r="19" spans="1:6" s="4" customFormat="1" x14ac:dyDescent="0.2">
      <c r="A19" s="8" t="s">
        <v>61</v>
      </c>
      <c r="B19" s="9" t="s">
        <v>39</v>
      </c>
      <c r="C19" s="9" t="s">
        <v>14</v>
      </c>
      <c r="D19" s="9">
        <v>2194</v>
      </c>
      <c r="E19" s="9">
        <f t="shared" si="0"/>
        <v>2.121672194876655</v>
      </c>
      <c r="F19" s="10">
        <f>E19</f>
        <v>2.121672194876655</v>
      </c>
    </row>
    <row r="20" spans="1:6" s="4" customFormat="1" x14ac:dyDescent="0.2">
      <c r="A20" s="8" t="s">
        <v>63</v>
      </c>
      <c r="B20" s="9" t="s">
        <v>75</v>
      </c>
      <c r="C20" s="9" t="s">
        <v>18</v>
      </c>
      <c r="D20" s="9">
        <v>634</v>
      </c>
      <c r="E20" s="9">
        <f>D20/103409*100</f>
        <v>0.61309944008741979</v>
      </c>
      <c r="F20" s="10">
        <f>E20</f>
        <v>0.61309944008741979</v>
      </c>
    </row>
    <row r="21" spans="1:6" s="4" customFormat="1" x14ac:dyDescent="0.2">
      <c r="A21" s="8" t="s">
        <v>66</v>
      </c>
      <c r="B21" s="9" t="s">
        <v>43</v>
      </c>
      <c r="C21" s="9" t="s">
        <v>21</v>
      </c>
      <c r="D21" s="9">
        <v>449</v>
      </c>
      <c r="E21" s="9">
        <f>D21/103409*100</f>
        <v>0.43419818391049131</v>
      </c>
      <c r="F21" s="10">
        <f>E21</f>
        <v>0.43419818391049131</v>
      </c>
    </row>
    <row r="22" spans="1:6" s="4" customFormat="1" x14ac:dyDescent="0.2">
      <c r="A22" s="8" t="s">
        <v>65</v>
      </c>
      <c r="B22" s="9" t="s">
        <v>42</v>
      </c>
      <c r="C22" s="9" t="s">
        <v>20</v>
      </c>
      <c r="D22" s="9">
        <v>380</v>
      </c>
      <c r="E22" s="9">
        <f>D22/103409*100</f>
        <v>0.36747285052558287</v>
      </c>
      <c r="F22" s="10">
        <f>E22</f>
        <v>0.36747285052558287</v>
      </c>
    </row>
    <row r="23" spans="1:6" s="4" customFormat="1" x14ac:dyDescent="0.2">
      <c r="A23" s="8" t="s">
        <v>64</v>
      </c>
      <c r="B23" s="9" t="s">
        <v>41</v>
      </c>
      <c r="C23" s="9" t="s">
        <v>19</v>
      </c>
      <c r="D23" s="9">
        <v>357</v>
      </c>
      <c r="E23" s="9">
        <f t="shared" si="0"/>
        <v>0.34523107273061338</v>
      </c>
      <c r="F23" s="10">
        <f t="shared" ref="F23:F27" si="1">E23</f>
        <v>0.34523107273061338</v>
      </c>
    </row>
    <row r="24" spans="1:6" s="4" customFormat="1" x14ac:dyDescent="0.2">
      <c r="A24" s="8" t="s">
        <v>62</v>
      </c>
      <c r="B24" s="9" t="s">
        <v>40</v>
      </c>
      <c r="C24" s="9" t="s">
        <v>17</v>
      </c>
      <c r="D24" s="9">
        <v>300</v>
      </c>
      <c r="E24" s="9">
        <f>D24/103409*100</f>
        <v>0.29011014515177597</v>
      </c>
      <c r="F24" s="10">
        <f>E24</f>
        <v>0.29011014515177597</v>
      </c>
    </row>
    <row r="25" spans="1:6" s="4" customFormat="1" x14ac:dyDescent="0.2">
      <c r="A25" s="8" t="s">
        <v>67</v>
      </c>
      <c r="B25" s="9" t="s">
        <v>44</v>
      </c>
      <c r="C25" s="9" t="s">
        <v>22</v>
      </c>
      <c r="D25" s="9">
        <v>302</v>
      </c>
      <c r="E25" s="9">
        <f t="shared" si="0"/>
        <v>0.29204421278612114</v>
      </c>
      <c r="F25" s="10">
        <f t="shared" si="1"/>
        <v>0.29204421278612114</v>
      </c>
    </row>
    <row r="26" spans="1:6" s="4" customFormat="1" x14ac:dyDescent="0.2">
      <c r="A26" s="8" t="s">
        <v>69</v>
      </c>
      <c r="B26" s="9" t="s">
        <v>46</v>
      </c>
      <c r="C26" s="9" t="s">
        <v>24</v>
      </c>
      <c r="D26" s="9">
        <v>45</v>
      </c>
      <c r="E26" s="9">
        <f t="shared" si="0"/>
        <v>4.3516521772766388E-2</v>
      </c>
      <c r="F26" s="10">
        <f t="shared" si="1"/>
        <v>4.3516521772766388E-2</v>
      </c>
    </row>
    <row r="27" spans="1:6" s="4" customFormat="1" x14ac:dyDescent="0.2">
      <c r="A27" s="8" t="s">
        <v>78</v>
      </c>
      <c r="B27" s="9" t="s">
        <v>47</v>
      </c>
      <c r="C27" s="9" t="s">
        <v>25</v>
      </c>
      <c r="D27" s="9">
        <v>28</v>
      </c>
      <c r="E27" s="9">
        <f t="shared" si="0"/>
        <v>2.7076946880832422E-2</v>
      </c>
      <c r="F27" s="10">
        <f t="shared" si="1"/>
        <v>2.7076946880832422E-2</v>
      </c>
    </row>
    <row r="28" spans="1:6" s="4" customFormat="1" x14ac:dyDescent="0.2">
      <c r="A28" s="8" t="s">
        <v>70</v>
      </c>
      <c r="B28" s="9" t="s">
        <v>48</v>
      </c>
      <c r="C28" s="9" t="s">
        <v>26</v>
      </c>
      <c r="D28" s="9">
        <v>22</v>
      </c>
      <c r="E28" s="9">
        <f t="shared" si="0"/>
        <v>2.1274743977796905E-2</v>
      </c>
      <c r="F28" s="10">
        <f>SUM(E28)</f>
        <v>2.1274743977796905E-2</v>
      </c>
    </row>
    <row r="29" spans="1:6" s="4" customFormat="1" x14ac:dyDescent="0.2">
      <c r="A29" s="8" t="s">
        <v>68</v>
      </c>
      <c r="B29" s="9" t="s">
        <v>45</v>
      </c>
      <c r="C29" s="9" t="s">
        <v>23</v>
      </c>
      <c r="D29" s="9">
        <v>7</v>
      </c>
      <c r="E29" s="9">
        <f>D29/103409*100</f>
        <v>6.7692367202081055E-3</v>
      </c>
      <c r="F29" s="10">
        <f>E29</f>
        <v>6.7692367202081055E-3</v>
      </c>
    </row>
    <row r="30" spans="1:6" s="4" customFormat="1" x14ac:dyDescent="0.2">
      <c r="A30" s="2" t="s">
        <v>54</v>
      </c>
      <c r="B30" s="4" t="s">
        <v>49</v>
      </c>
      <c r="C30" s="4" t="s">
        <v>28</v>
      </c>
      <c r="D30" s="4">
        <v>18</v>
      </c>
      <c r="E30" s="4">
        <f t="shared" si="0"/>
        <v>1.7406608709106559E-2</v>
      </c>
      <c r="F30" s="7">
        <f>SUM(E30:E34)</f>
        <v>3.0945082149522771E-2</v>
      </c>
    </row>
    <row r="31" spans="1:6" s="4" customFormat="1" x14ac:dyDescent="0.2">
      <c r="B31" s="4" t="s">
        <v>50</v>
      </c>
      <c r="C31" s="4" t="s">
        <v>29</v>
      </c>
      <c r="D31" s="4">
        <v>3</v>
      </c>
      <c r="E31" s="4">
        <f t="shared" si="0"/>
        <v>2.9011014515177599E-3</v>
      </c>
    </row>
    <row r="32" spans="1:6" s="4" customFormat="1" x14ac:dyDescent="0.2">
      <c r="B32" s="4" t="s">
        <v>49</v>
      </c>
      <c r="C32" s="4" t="s">
        <v>30</v>
      </c>
      <c r="D32" s="4">
        <v>2</v>
      </c>
      <c r="E32" s="4">
        <f t="shared" si="0"/>
        <v>1.9340676343451732E-3</v>
      </c>
    </row>
    <row r="33" spans="2:6" s="4" customFormat="1" x14ac:dyDescent="0.2">
      <c r="B33" s="4" t="s">
        <v>51</v>
      </c>
      <c r="C33" s="4" t="s">
        <v>31</v>
      </c>
      <c r="D33" s="4">
        <v>5</v>
      </c>
      <c r="E33" s="4">
        <f t="shared" si="0"/>
        <v>4.8351690858629325E-3</v>
      </c>
    </row>
    <row r="34" spans="2:6" s="4" customFormat="1" x14ac:dyDescent="0.2">
      <c r="B34" s="4" t="s">
        <v>52</v>
      </c>
      <c r="C34" s="4" t="s">
        <v>32</v>
      </c>
      <c r="D34" s="4">
        <v>4</v>
      </c>
      <c r="E34" s="4">
        <f t="shared" si="0"/>
        <v>3.8681352686903464E-3</v>
      </c>
    </row>
    <row r="35" spans="2:6" s="4" customFormat="1" x14ac:dyDescent="0.2">
      <c r="D35" s="4">
        <f>SUM(D4:D34)</f>
        <v>103409</v>
      </c>
      <c r="E35" s="4">
        <f t="shared" ref="E35:F35" si="2">SUM(E4:E34)</f>
        <v>100.00000000000001</v>
      </c>
      <c r="F35" s="7">
        <f t="shared" si="2"/>
        <v>100.00000000000001</v>
      </c>
    </row>
    <row r="41" spans="2:6" s="4" customFormat="1" x14ac:dyDescent="0.2"/>
    <row r="42" spans="2:6" s="4" customFormat="1" x14ac:dyDescent="0.2"/>
    <row r="43" spans="2:6" s="4" customFormat="1" x14ac:dyDescent="0.2"/>
  </sheetData>
  <pageMargins left="0.78740157499999996" right="0.78740157499999996" top="1" bottom="1" header="0.5" footer="0.5"/>
  <pageSetup paperSize="9" orientation="portrait" horizontalDpi="4294967292" verticalDpi="4294967292"/>
  <ignoredErrors>
    <ignoredError sqref="F28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</dc:creator>
  <cp:lastModifiedBy>Microsoft Office User</cp:lastModifiedBy>
  <dcterms:created xsi:type="dcterms:W3CDTF">2019-08-29T09:28:09Z</dcterms:created>
  <dcterms:modified xsi:type="dcterms:W3CDTF">2020-10-06T16:33:21Z</dcterms:modified>
</cp:coreProperties>
</file>