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schaffer\Documents\Ruppin\XinWang\"/>
    </mc:Choice>
  </mc:AlternateContent>
  <xr:revisionPtr revIDLastSave="0" documentId="8_{967CF298-67E4-41DC-A8CE-42387DAE22D8}" xr6:coauthVersionLast="46" xr6:coauthVersionMax="46" xr10:uidLastSave="{00000000-0000-0000-0000-000000000000}"/>
  <bookViews>
    <workbookView xWindow="8790" yWindow="2880" windowWidth="28110" windowHeight="1711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1" l="1"/>
  <c r="D31" i="1"/>
  <c r="D30" i="1"/>
  <c r="D29" i="1"/>
  <c r="D28" i="1"/>
  <c r="D27" i="1"/>
  <c r="D24" i="1"/>
  <c r="D22" i="1"/>
  <c r="D21" i="1"/>
  <c r="D20" i="1"/>
  <c r="D19" i="1"/>
  <c r="D18" i="1"/>
  <c r="D17" i="1"/>
  <c r="D16" i="1"/>
  <c r="D15" i="1"/>
  <c r="D14" i="1"/>
  <c r="D13" i="1"/>
  <c r="D12" i="1"/>
  <c r="D11" i="1"/>
  <c r="D9" i="1"/>
  <c r="D8" i="1"/>
  <c r="D7" i="1"/>
  <c r="D6" i="1"/>
  <c r="D5" i="1"/>
</calcChain>
</file>

<file path=xl/sharedStrings.xml><?xml version="1.0" encoding="utf-8"?>
<sst xmlns="http://schemas.openxmlformats.org/spreadsheetml/2006/main" count="170" uniqueCount="68">
  <si>
    <t>Multiple Integrations: Genes with Role in Cancer</t>
  </si>
  <si>
    <t xml:space="preserve">Gene </t>
  </si>
  <si>
    <t>Breakpoint 1
Viral Genome</t>
  </si>
  <si>
    <t>Breakpoint 2
Viral Genome</t>
  </si>
  <si>
    <t>X Gene Overlap [bp]</t>
  </si>
  <si>
    <t>Genotype</t>
  </si>
  <si>
    <t>Role in Cancer</t>
  </si>
  <si>
    <t>Source*</t>
  </si>
  <si>
    <t>CCNA2</t>
  </si>
  <si>
    <t>NA</t>
  </si>
  <si>
    <t>AAV2</t>
  </si>
  <si>
    <t>- Cyclin A2 gene
- regulates cell cycle and apoptosis in cholerectal cancer
- Missense mutations, nonsense mutations, silent mutations, and frameshift deletions are observed in cancers such as cervical cancer, endometrial cancer, and intestinal cancer</t>
  </si>
  <si>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</si>
  <si>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</si>
  <si>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Nault </t>
    </r>
    <r>
      <rPr>
        <i/>
        <sz val="10"/>
        <color theme="1"/>
        <rFont val="Arial"/>
      </rPr>
      <t xml:space="preserve">et al </t>
    </r>
    <r>
      <rPr>
        <sz val="10"/>
        <color rgb="FF000000"/>
        <rFont val="Arial"/>
      </rPr>
      <t xml:space="preserve"> 2015</t>
    </r>
  </si>
  <si>
    <t>AAV2/13</t>
  </si>
  <si>
    <r>
      <rPr>
        <sz val="10"/>
        <color theme="1"/>
        <rFont val="Arial"/>
      </rPr>
      <t xml:space="preserve">La Bella </t>
    </r>
    <r>
      <rPr>
        <i/>
        <sz val="10"/>
        <color theme="1"/>
        <rFont val="Arial"/>
      </rPr>
      <t xml:space="preserve">et al </t>
    </r>
    <r>
      <rPr>
        <sz val="10"/>
        <color rgb="FF000000"/>
        <rFont val="Arial"/>
      </rPr>
      <t xml:space="preserve"> 2020</t>
    </r>
  </si>
  <si>
    <r>
      <rPr>
        <sz val="10"/>
        <color theme="1"/>
        <rFont val="Arial"/>
      </rPr>
      <t xml:space="preserve">Bayard </t>
    </r>
    <r>
      <rPr>
        <i/>
        <sz val="10"/>
        <color theme="1"/>
        <rFont val="Arial"/>
      </rPr>
      <t xml:space="preserve">et al </t>
    </r>
    <r>
      <rPr>
        <sz val="10"/>
        <color rgb="FF000000"/>
        <rFont val="Arial"/>
      </rPr>
      <t>2018</t>
    </r>
  </si>
  <si>
    <r>
      <rPr>
        <sz val="10"/>
        <color theme="1"/>
        <rFont val="Arial"/>
      </rPr>
      <t xml:space="preserve">Nault </t>
    </r>
    <r>
      <rPr>
        <i/>
        <sz val="10"/>
        <color theme="1"/>
        <rFont val="Arial"/>
      </rPr>
      <t xml:space="preserve">et al </t>
    </r>
    <r>
      <rPr>
        <sz val="10"/>
        <color rgb="FF000000"/>
        <rFont val="Arial"/>
      </rPr>
      <t xml:space="preserve"> 2015</t>
    </r>
  </si>
  <si>
    <t>ND</t>
  </si>
  <si>
    <r>
      <rPr>
        <sz val="10"/>
        <color theme="1"/>
        <rFont val="Arial"/>
      </rPr>
      <t xml:space="preserve">Bayard </t>
    </r>
    <r>
      <rPr>
        <i/>
        <sz val="10"/>
        <color theme="1"/>
        <rFont val="Arial"/>
      </rPr>
      <t xml:space="preserve">et al </t>
    </r>
    <r>
      <rPr>
        <sz val="10"/>
        <color rgb="FF000000"/>
        <rFont val="Arial"/>
      </rPr>
      <t>2018</t>
    </r>
  </si>
  <si>
    <r>
      <rPr>
        <sz val="10"/>
        <color theme="1"/>
        <rFont val="Arial"/>
      </rPr>
      <t xml:space="preserve">Bayard </t>
    </r>
    <r>
      <rPr>
        <i/>
        <sz val="10"/>
        <color theme="1"/>
        <rFont val="Arial"/>
      </rPr>
      <t xml:space="preserve">et al </t>
    </r>
    <r>
      <rPr>
        <sz val="10"/>
        <color rgb="FF000000"/>
        <rFont val="Arial"/>
      </rPr>
      <t>2018</t>
    </r>
  </si>
  <si>
    <r>
      <rPr>
        <sz val="10"/>
        <color theme="1"/>
        <rFont val="Arial"/>
      </rPr>
      <t xml:space="preserve">Bayard </t>
    </r>
    <r>
      <rPr>
        <i/>
        <sz val="10"/>
        <color theme="1"/>
        <rFont val="Arial"/>
      </rPr>
      <t xml:space="preserve">et al </t>
    </r>
    <r>
      <rPr>
        <sz val="10"/>
        <color rgb="FF000000"/>
        <rFont val="Arial"/>
      </rPr>
      <t>2018</t>
    </r>
  </si>
  <si>
    <t>Tatsuno et al., 2019</t>
  </si>
  <si>
    <t>TNFSF10</t>
  </si>
  <si>
    <t>TNFSF10 activated autophagy rapidly in cancer cell lines derived from lung, bladder and prostate tumors</t>
  </si>
  <si>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</si>
  <si>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Nault </t>
    </r>
    <r>
      <rPr>
        <i/>
        <sz val="10"/>
        <color theme="1"/>
        <rFont val="Arial"/>
      </rPr>
      <t xml:space="preserve">et al </t>
    </r>
    <r>
      <rPr>
        <sz val="10"/>
        <color rgb="FF000000"/>
        <rFont val="Arial"/>
      </rPr>
      <t xml:space="preserve"> 2015</t>
    </r>
  </si>
  <si>
    <t>KMT2B</t>
  </si>
  <si>
    <t xml:space="preserve">- histone methyltransferase gene
- KMT2B is downregulated significantly in breast tumor tissues </t>
  </si>
  <si>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</si>
  <si>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Fujimoto </t>
    </r>
    <r>
      <rPr>
        <i/>
        <sz val="10"/>
        <color theme="1"/>
        <rFont val="Arial"/>
      </rPr>
      <t xml:space="preserve">et al </t>
    </r>
    <r>
      <rPr>
        <sz val="10"/>
        <color rgb="FF000000"/>
        <rFont val="Arial"/>
      </rPr>
      <t xml:space="preserve"> 2016</t>
    </r>
  </si>
  <si>
    <t>CCNE1</t>
  </si>
  <si>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</si>
  <si>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</si>
  <si>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</si>
  <si>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Bayard </t>
    </r>
    <r>
      <rPr>
        <i/>
        <sz val="10"/>
        <color theme="1"/>
        <rFont val="Arial"/>
      </rPr>
      <t xml:space="preserve">et al </t>
    </r>
    <r>
      <rPr>
        <sz val="10"/>
        <color rgb="FF000000"/>
        <rFont val="Arial"/>
      </rPr>
      <t>2018</t>
    </r>
  </si>
  <si>
    <r>
      <rPr>
        <sz val="10"/>
        <color theme="1"/>
        <rFont val="Arial"/>
      </rPr>
      <t xml:space="preserve">Bayard </t>
    </r>
    <r>
      <rPr>
        <i/>
        <sz val="10"/>
        <color theme="1"/>
        <rFont val="Arial"/>
      </rPr>
      <t xml:space="preserve">et al </t>
    </r>
    <r>
      <rPr>
        <sz val="10"/>
        <color rgb="FF000000"/>
        <rFont val="Arial"/>
      </rPr>
      <t>2018</t>
    </r>
  </si>
  <si>
    <r>
      <rPr>
        <sz val="10"/>
        <color theme="1"/>
        <rFont val="Arial"/>
      </rPr>
      <t xml:space="preserve">Bayard </t>
    </r>
    <r>
      <rPr>
        <i/>
        <sz val="10"/>
        <color theme="1"/>
        <rFont val="Arial"/>
      </rPr>
      <t xml:space="preserve">et al </t>
    </r>
    <r>
      <rPr>
        <sz val="10"/>
        <color rgb="FF000000"/>
        <rFont val="Arial"/>
      </rPr>
      <t>2018</t>
    </r>
  </si>
  <si>
    <r>
      <rPr>
        <sz val="10"/>
        <color theme="1"/>
        <rFont val="Arial"/>
      </rPr>
      <t xml:space="preserve">Fujimoto </t>
    </r>
    <r>
      <rPr>
        <i/>
        <sz val="10"/>
        <color theme="1"/>
        <rFont val="Arial"/>
      </rPr>
      <t xml:space="preserve">et al </t>
    </r>
    <r>
      <rPr>
        <sz val="10"/>
        <color rgb="FF000000"/>
        <rFont val="Arial"/>
      </rPr>
      <t xml:space="preserve"> 2016</t>
    </r>
  </si>
  <si>
    <t>TERT</t>
  </si>
  <si>
    <t>- telomere reverse transcriptase
- telomere dysfunction provokes regional amplification and deletion in cancer genomes
- fibroblasts lacking hTERT exhibit increased radiosensitivity, diminished capacity for DNA repair, and fragmented chromosomes</t>
  </si>
  <si>
    <r>
      <rPr>
        <sz val="10"/>
        <color theme="1"/>
        <rFont val="Arial"/>
      </rPr>
      <t xml:space="preserve">Nault </t>
    </r>
    <r>
      <rPr>
        <i/>
        <sz val="10"/>
        <color theme="1"/>
        <rFont val="Arial"/>
      </rPr>
      <t xml:space="preserve">et al </t>
    </r>
    <r>
      <rPr>
        <sz val="10"/>
        <color rgb="FF000000"/>
        <rFont val="Arial"/>
      </rPr>
      <t xml:space="preserve"> 2015</t>
    </r>
  </si>
  <si>
    <r>
      <rPr>
        <sz val="10"/>
        <color theme="1"/>
        <rFont val="Arial"/>
      </rPr>
      <t xml:space="preserve">La Bella </t>
    </r>
    <r>
      <rPr>
        <i/>
        <sz val="10"/>
        <color theme="1"/>
        <rFont val="Arial"/>
      </rPr>
      <t xml:space="preserve">et al </t>
    </r>
    <r>
      <rPr>
        <sz val="10"/>
        <color rgb="FF000000"/>
        <rFont val="Arial"/>
      </rPr>
      <t xml:space="preserve"> 2020</t>
    </r>
  </si>
  <si>
    <t>GL1</t>
  </si>
  <si>
    <t>- a gene that encodes a protein that functions as a transcription factor protein
- Fusions, missense mutations, nonsense mutations, silent mutations, frameshift deletions, and in-frame deletions are observed in cancers such as intestinal cancer, skin cancer, and stomach cancer</t>
  </si>
  <si>
    <r>
      <rPr>
        <sz val="10"/>
        <color theme="1"/>
        <rFont val="Arial"/>
      </rPr>
      <t xml:space="preserve">La Bella </t>
    </r>
    <r>
      <rPr>
        <i/>
        <sz val="10"/>
        <color theme="1"/>
        <rFont val="Arial"/>
      </rPr>
      <t xml:space="preserve">et al </t>
    </r>
    <r>
      <rPr>
        <sz val="10"/>
        <color rgb="FF000000"/>
        <rFont val="Arial"/>
      </rPr>
      <t xml:space="preserve"> 2020</t>
    </r>
  </si>
  <si>
    <r>
      <rPr>
        <sz val="10"/>
        <color theme="1"/>
        <rFont val="Arial"/>
      </rPr>
      <t xml:space="preserve">La Bella </t>
    </r>
    <r>
      <rPr>
        <i/>
        <sz val="10"/>
        <color theme="1"/>
        <rFont val="Arial"/>
      </rPr>
      <t xml:space="preserve">et al </t>
    </r>
    <r>
      <rPr>
        <sz val="10"/>
        <color rgb="FF000000"/>
        <rFont val="Arial"/>
      </rPr>
      <t xml:space="preserve"> 2020</t>
    </r>
  </si>
  <si>
    <r>
      <rPr>
        <sz val="10"/>
        <color theme="1"/>
        <rFont val="Arial"/>
      </rPr>
      <t xml:space="preserve">La Bella </t>
    </r>
    <r>
      <rPr>
        <i/>
        <sz val="10"/>
        <color theme="1"/>
        <rFont val="Arial"/>
      </rPr>
      <t xml:space="preserve">et al </t>
    </r>
    <r>
      <rPr>
        <sz val="10"/>
        <color rgb="FF000000"/>
        <rFont val="Arial"/>
      </rPr>
      <t xml:space="preserve"> 2020</t>
    </r>
  </si>
  <si>
    <t>GLI1/INHBE</t>
  </si>
  <si>
    <r>
      <rPr>
        <sz val="10"/>
        <color theme="1"/>
        <rFont val="Arial"/>
      </rPr>
      <t xml:space="preserve">La Bella </t>
    </r>
    <r>
      <rPr>
        <i/>
        <sz val="10"/>
        <color theme="1"/>
        <rFont val="Arial"/>
      </rPr>
      <t xml:space="preserve">et al </t>
    </r>
    <r>
      <rPr>
        <sz val="10"/>
        <color rgb="FF000000"/>
        <rFont val="Arial"/>
      </rPr>
      <t xml:space="preserve"> 2020</t>
    </r>
  </si>
  <si>
    <t>One Integration: Genes with known role in cancer</t>
  </si>
  <si>
    <t>None</t>
  </si>
  <si>
    <t>One Integration: Genes with no role in cancer</t>
  </si>
  <si>
    <t>H2AFY2</t>
  </si>
  <si>
    <t>- histone protein
- not much has been published on H2AFY2 and its role in cancer</t>
  </si>
  <si>
    <t>La Bella et al, 2020</t>
  </si>
  <si>
    <t>IGR chr10</t>
  </si>
  <si>
    <t>intergetic region</t>
  </si>
  <si>
    <t>IGR chr5</t>
  </si>
  <si>
    <t>Fujimoto et al., 2016</t>
  </si>
  <si>
    <t>NKAIN3</t>
  </si>
  <si>
    <t>NA.</t>
  </si>
  <si>
    <t>Sodium/potassium-transporting ATPase subunit beta-1-interacting protein 3</t>
  </si>
  <si>
    <t>SLC6A5</t>
  </si>
  <si>
    <t>gene that encodes a glycine neurotransmitter</t>
  </si>
  <si>
    <t>ND is short for No Data and NA is short for Not Applicable</t>
  </si>
  <si>
    <r>
      <rPr>
        <b/>
        <sz val="10"/>
        <color rgb="FF000000"/>
        <rFont val="Arial"/>
      </rPr>
      <t>Table S3. Positional analysis of published AAV integrations.</t>
    </r>
    <r>
      <rPr>
        <sz val="10"/>
        <color rgb="FF000000"/>
        <rFont val="Arial"/>
      </rPr>
      <t xml:space="preserve"> 
Summary of previously published AAV integrations that may be oncogenic in hepatocellular carcinoma (Table S4, La Bella et al. 2020). No genes with a known role in cancer had exactly one integration. The evidence that the five integrations in the bottom category may be oncogenic is limited because previous studies focused on the functional consequences of integrations in the recurrent genes  </t>
    </r>
    <r>
      <rPr>
        <i/>
        <sz val="10"/>
        <color rgb="FF000000"/>
        <rFont val="Arial"/>
        <family val="2"/>
      </rPr>
      <t>CCNA2</t>
    </r>
    <r>
      <rPr>
        <sz val="10"/>
        <color rgb="FF000000"/>
        <rFont val="Arial"/>
      </rPr>
      <t>,</t>
    </r>
    <r>
      <rPr>
        <i/>
        <sz val="10"/>
        <color rgb="FF000000"/>
        <rFont val="Arial"/>
        <family val="2"/>
      </rPr>
      <t xml:space="preserve"> CCNE1</t>
    </r>
    <r>
      <rPr>
        <sz val="10"/>
        <color rgb="FF000000"/>
        <rFont val="Arial"/>
      </rPr>
      <t xml:space="preserve">, and </t>
    </r>
    <r>
      <rPr>
        <i/>
        <sz val="10"/>
        <color rgb="FF000000"/>
        <rFont val="Arial"/>
        <family val="2"/>
      </rPr>
      <t>TERT</t>
    </r>
    <r>
      <rPr>
        <sz val="10"/>
        <color rgb="FF000000"/>
        <rFont val="Arial"/>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</si>
</sst>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b/>
      <sz val="10"/>
      <color theme="1"/>
      <name val="Arial"/>
    </font>
    <font>
      <sz val="10"/>
      <name val="Arial"/>
    </font>
    <font>
      <sz val="10"/>
      <color theme="1"/>
      <name val="Arial"/>
    </font>
    <font>
      <i/>
      <sz val="10"/>
      <color theme="1"/>
      <name val="Arial"/>
    </font>
    <font>
      <sz val="11"/>
      <color rgb="FF000000"/>
      <name val="Calibri"/>
    </font>
    <font>
      <i/>
      <sz val="10"/>
      <color theme="1"/>
      <name val="Times New Roman"/>
    </font>
    <font>
      <i/>
      <sz val="11"/>
      <color theme="1"/>
      <name val="Calibri"/>
    </font>
    <font>
      <sz val="11"/>
      <color rgb="FF000000"/>
      <name val="Arial"/>
    </font>
    <font>
      <b/>
      <sz val="10"/>
      <color rgb="FF000000"/>
      <name val="Arial"/>
    </font>
    <font>
      <i/>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D0E0E3"/>
        <bgColor rgb="FFD0E0E3"/>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9">
    <xf numFmtId="0" fontId="0" fillId="0" borderId="0" xfId="0" applyFont="1" applyAlignment="1"/>
    <xf numFmtId="0" fontId="1" fillId="0" borderId="0" xfId="0" applyFont="1"/>
    <xf numFmtId="0" fontId="1" fillId="0" borderId="0" xfId="0" applyFont="1" applyAlignment="1">
      <alignment wrapText="1"/>
    </xf>
    <xf numFmtId="0" fontId="3" fillId="0" borderId="0" xfId="0" applyFont="1"/>
    <xf numFmtId="0" fontId="4" fillId="0" borderId="0" xfId="0" applyFont="1"/>
    <xf numFmtId="0" fontId="0" fillId="2" borderId="4" xfId="0" applyFont="1" applyFill="1" applyBorder="1"/>
    <xf numFmtId="0" fontId="5" fillId="0" borderId="0" xfId="0" applyFont="1" applyAlignment="1">
      <alignment horizontal="left"/>
    </xf>
    <xf numFmtId="0" fontId="6" fillId="0" borderId="0" xfId="0" applyFont="1"/>
    <xf numFmtId="0" fontId="1" fillId="3" borderId="5" xfId="0" applyFont="1" applyFill="1" applyBorder="1"/>
    <xf numFmtId="0" fontId="3" fillId="3" borderId="5" xfId="0" applyFont="1" applyFill="1" applyBorder="1"/>
    <xf numFmtId="0" fontId="3" fillId="3" borderId="6" xfId="0" applyFont="1" applyFill="1" applyBorder="1"/>
    <xf numFmtId="0" fontId="3" fillId="0" borderId="2" xfId="0" applyFont="1" applyBorder="1"/>
    <xf numFmtId="0" fontId="7" fillId="0" borderId="0" xfId="0" applyFont="1"/>
    <xf numFmtId="0" fontId="8" fillId="0" borderId="0" xfId="0" applyFont="1"/>
    <xf numFmtId="0" fontId="1" fillId="3" borderId="1" xfId="0" applyFont="1" applyFill="1" applyBorder="1"/>
    <xf numFmtId="0" fontId="2" fillId="0" borderId="2" xfId="0" applyFont="1" applyBorder="1"/>
    <xf numFmtId="0" fontId="2" fillId="0" borderId="3" xfId="0" applyFont="1" applyBorder="1"/>
    <xf numFmtId="0" fontId="0" fillId="2" borderId="0" xfId="0" applyFont="1" applyFill="1" applyAlignment="1">
      <alignment horizontal="lef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333375</xdr:colOff>
      <xdr:row>44</xdr:row>
      <xdr:rowOff>95250</xdr:rowOff>
    </xdr:from>
    <xdr:ext cx="190500" cy="2571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3635" y="3652722"/>
          <a:ext cx="184731" cy="254557"/>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704850</xdr:colOff>
      <xdr:row>45</xdr:row>
      <xdr:rowOff>95250</xdr:rowOff>
    </xdr:from>
    <xdr:ext cx="190500" cy="257175"/>
    <xdr:sp macro="" textlink="">
      <xdr:nvSpPr>
        <xdr:cNvPr id="2" name="Shape 3">
          <a:extLst>
            <a:ext uri="{FF2B5EF4-FFF2-40B4-BE49-F238E27FC236}">
              <a16:creationId xmlns:a16="http://schemas.microsoft.com/office/drawing/2014/main" id="{00000000-0008-0000-0000-000002000000}"/>
            </a:ext>
          </a:extLst>
        </xdr:cNvPr>
        <xdr:cNvSpPr txBox="1"/>
      </xdr:nvSpPr>
      <xdr:spPr>
        <a:xfrm>
          <a:off x="5253635" y="3652722"/>
          <a:ext cx="184731" cy="254557"/>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0"/>
  <sheetViews>
    <sheetView tabSelected="1" workbookViewId="0">
      <selection sqref="A1:K1"/>
    </sheetView>
  </sheetViews>
  <sheetFormatPr defaultColWidth="14.42578125" defaultRowHeight="15" customHeight="1" x14ac:dyDescent="0.2"/>
  <cols>
    <col min="1" max="6" width="14.42578125" customWidth="1"/>
  </cols>
  <sheetData>
    <row r="1" spans="1:27" ht="49.5" customHeight="1" x14ac:dyDescent="0.2">
      <c r="A1" s="17" t="s">
        <v>67</v>
      </c>
      <c r="B1" s="18"/>
      <c r="C1" s="18"/>
      <c r="D1" s="18"/>
      <c r="E1" s="18"/>
      <c r="F1" s="18"/>
      <c r="G1" s="18"/>
      <c r="H1" s="18"/>
      <c r="I1" s="18"/>
      <c r="J1" s="18"/>
      <c r="K1" s="18"/>
      <c r="L1" s="1"/>
      <c r="M1" s="1"/>
      <c r="N1" s="1"/>
      <c r="O1" s="1"/>
      <c r="P1" s="1"/>
      <c r="Q1" s="1"/>
      <c r="R1" s="1"/>
      <c r="S1" s="1"/>
      <c r="T1" s="1"/>
      <c r="U1" s="1"/>
      <c r="V1" s="1"/>
      <c r="W1" s="1"/>
      <c r="X1" s="1"/>
      <c r="Y1" s="1"/>
      <c r="Z1" s="1"/>
      <c r="AA1" s="1"/>
    </row>
    <row r="2" spans="1:27" ht="12.75" x14ac:dyDescent="0.2">
      <c r="A2" s="14" t="s">
        <v>0</v>
      </c>
      <c r="B2" s="15"/>
      <c r="C2" s="15"/>
      <c r="D2" s="15"/>
      <c r="E2" s="15"/>
      <c r="F2" s="15"/>
      <c r="G2" s="15"/>
      <c r="H2" s="15"/>
      <c r="I2" s="15"/>
      <c r="J2" s="15"/>
      <c r="K2" s="15"/>
      <c r="L2" s="15"/>
      <c r="M2" s="15"/>
      <c r="N2" s="15"/>
      <c r="O2" s="15"/>
      <c r="P2" s="15"/>
      <c r="Q2" s="15"/>
      <c r="R2" s="15"/>
      <c r="S2" s="15"/>
      <c r="T2" s="15"/>
      <c r="U2" s="15"/>
      <c r="V2" s="15"/>
      <c r="W2" s="15"/>
      <c r="X2" s="15"/>
      <c r="Y2" s="15"/>
      <c r="Z2" s="15"/>
      <c r="AA2" s="16"/>
    </row>
    <row r="3" spans="1:27" ht="45" customHeight="1" x14ac:dyDescent="0.2">
      <c r="A3" s="1" t="s">
        <v>1</v>
      </c>
      <c r="B3" s="1" t="s">
        <v>2</v>
      </c>
      <c r="C3" s="1" t="s">
        <v>3</v>
      </c>
      <c r="D3" s="2" t="s">
        <v>4</v>
      </c>
      <c r="E3" s="1" t="s">
        <v>5</v>
      </c>
      <c r="F3" s="1" t="s">
        <v>6</v>
      </c>
      <c r="G3" s="1" t="s">
        <v>7</v>
      </c>
      <c r="J3" s="3"/>
      <c r="K3" s="3"/>
      <c r="L3" s="3"/>
      <c r="M3" s="3"/>
      <c r="N3" s="3"/>
      <c r="O3" s="3"/>
      <c r="P3" s="3"/>
      <c r="Q3" s="3"/>
      <c r="R3" s="3"/>
      <c r="S3" s="3"/>
      <c r="T3" s="3"/>
      <c r="U3" s="3"/>
      <c r="V3" s="3"/>
      <c r="W3" s="3"/>
      <c r="X3" s="3"/>
      <c r="Y3" s="3"/>
      <c r="Z3" s="3"/>
      <c r="AA3" s="3"/>
    </row>
    <row r="4" spans="1:27" ht="15.75" customHeight="1" x14ac:dyDescent="0.2">
      <c r="A4" s="4" t="s">
        <v>8</v>
      </c>
      <c r="B4" s="3">
        <v>2934</v>
      </c>
      <c r="C4" s="3">
        <v>1493</v>
      </c>
      <c r="D4" s="3" t="s">
        <v>9</v>
      </c>
      <c r="E4" s="3" t="s">
        <v>10</v>
      </c>
      <c r="F4" s="3" t="s">
        <v>11</v>
      </c>
      <c r="G4" s="3" t="s">
        <v>12</v>
      </c>
    </row>
    <row r="5" spans="1:27" ht="15.75" customHeight="1" x14ac:dyDescent="0.2">
      <c r="A5" s="4" t="s">
        <v>8</v>
      </c>
      <c r="B5" s="3">
        <v>2611</v>
      </c>
      <c r="C5" s="3">
        <v>4585</v>
      </c>
      <c r="D5" s="3">
        <f t="shared" ref="D5:D7" si="0">4396-3929</f>
        <v>467</v>
      </c>
      <c r="E5" s="3" t="s">
        <v>10</v>
      </c>
      <c r="F5" s="3" t="s">
        <v>11</v>
      </c>
      <c r="G5" s="3" t="s">
        <v>13</v>
      </c>
    </row>
    <row r="6" spans="1:27" ht="15.75" customHeight="1" x14ac:dyDescent="0.2">
      <c r="A6" s="4" t="s">
        <v>8</v>
      </c>
      <c r="B6" s="3">
        <v>3560</v>
      </c>
      <c r="C6" s="3">
        <v>4596</v>
      </c>
      <c r="D6" s="3">
        <f t="shared" si="0"/>
        <v>467</v>
      </c>
      <c r="E6" s="3" t="s">
        <v>10</v>
      </c>
      <c r="F6" s="3" t="s">
        <v>11</v>
      </c>
      <c r="G6" s="3" t="s">
        <v>14</v>
      </c>
    </row>
    <row r="7" spans="1:27" ht="15.75" customHeight="1" x14ac:dyDescent="0.2">
      <c r="A7" s="4" t="s">
        <v>8</v>
      </c>
      <c r="B7" s="3">
        <v>4630</v>
      </c>
      <c r="C7" s="3">
        <v>3730</v>
      </c>
      <c r="D7" s="3">
        <f t="shared" si="0"/>
        <v>467</v>
      </c>
      <c r="E7" s="3" t="s">
        <v>15</v>
      </c>
      <c r="F7" s="3" t="s">
        <v>11</v>
      </c>
      <c r="G7" s="3" t="s">
        <v>16</v>
      </c>
    </row>
    <row r="8" spans="1:27" ht="15.75" customHeight="1" x14ac:dyDescent="0.2">
      <c r="A8" s="4" t="s">
        <v>8</v>
      </c>
      <c r="B8" s="3">
        <v>4597</v>
      </c>
      <c r="C8" s="3">
        <v>4316</v>
      </c>
      <c r="D8" s="3">
        <f>4396-4316</f>
        <v>80</v>
      </c>
      <c r="E8" s="3" t="s">
        <v>15</v>
      </c>
      <c r="F8" s="3" t="s">
        <v>11</v>
      </c>
      <c r="G8" s="3" t="s">
        <v>17</v>
      </c>
    </row>
    <row r="9" spans="1:27" ht="15.75" customHeight="1" x14ac:dyDescent="0.2">
      <c r="A9" s="4" t="s">
        <v>8</v>
      </c>
      <c r="B9" s="3">
        <v>4389</v>
      </c>
      <c r="C9" s="3">
        <v>4608</v>
      </c>
      <c r="D9" s="3">
        <f>4396-4389</f>
        <v>7</v>
      </c>
      <c r="E9" s="3" t="s">
        <v>15</v>
      </c>
      <c r="F9" s="3" t="s">
        <v>11</v>
      </c>
      <c r="G9" s="3" t="s">
        <v>18</v>
      </c>
    </row>
    <row r="10" spans="1:27" ht="15.75" customHeight="1" x14ac:dyDescent="0.2">
      <c r="A10" s="4" t="s">
        <v>8</v>
      </c>
      <c r="B10" s="3" t="s">
        <v>19</v>
      </c>
      <c r="C10" s="3">
        <v>4613</v>
      </c>
      <c r="D10" s="3" t="s">
        <v>9</v>
      </c>
      <c r="E10" s="3" t="s">
        <v>15</v>
      </c>
      <c r="F10" s="3" t="s">
        <v>11</v>
      </c>
      <c r="G10" s="3" t="s">
        <v>20</v>
      </c>
    </row>
    <row r="11" spans="1:27" ht="15.75" customHeight="1" x14ac:dyDescent="0.2">
      <c r="A11" s="4" t="s">
        <v>8</v>
      </c>
      <c r="B11" s="3">
        <v>3407</v>
      </c>
      <c r="C11" s="3">
        <v>4514</v>
      </c>
      <c r="D11" s="3">
        <f>4396-3929</f>
        <v>467</v>
      </c>
      <c r="E11" s="3" t="s">
        <v>10</v>
      </c>
      <c r="F11" s="3" t="s">
        <v>11</v>
      </c>
      <c r="G11" s="3" t="s">
        <v>21</v>
      </c>
    </row>
    <row r="12" spans="1:27" ht="15.75" customHeight="1" x14ac:dyDescent="0.2">
      <c r="A12" s="4" t="s">
        <v>8</v>
      </c>
      <c r="B12" s="3">
        <v>4064</v>
      </c>
      <c r="C12" s="3">
        <v>4586</v>
      </c>
      <c r="D12" s="3">
        <f>4396-4064</f>
        <v>332</v>
      </c>
      <c r="E12" s="3" t="s">
        <v>15</v>
      </c>
      <c r="F12" s="3" t="s">
        <v>11</v>
      </c>
      <c r="G12" s="3" t="s">
        <v>22</v>
      </c>
    </row>
    <row r="13" spans="1:27" ht="15.75" customHeight="1" x14ac:dyDescent="0.25">
      <c r="A13" s="4" t="s">
        <v>8</v>
      </c>
      <c r="B13" s="3">
        <v>4057</v>
      </c>
      <c r="C13" s="3">
        <v>4600</v>
      </c>
      <c r="D13" s="3">
        <f>4396-4057</f>
        <v>339</v>
      </c>
      <c r="E13" s="3" t="s">
        <v>19</v>
      </c>
      <c r="F13" s="3" t="s">
        <v>11</v>
      </c>
      <c r="G13" s="5" t="s">
        <v>23</v>
      </c>
      <c r="I13" s="6"/>
    </row>
    <row r="14" spans="1:27" ht="15.75" customHeight="1" x14ac:dyDescent="0.2">
      <c r="A14" s="4" t="s">
        <v>24</v>
      </c>
      <c r="B14" s="3">
        <v>4388</v>
      </c>
      <c r="C14" s="3">
        <v>4597</v>
      </c>
      <c r="D14" s="3">
        <f>4396-4388</f>
        <v>8</v>
      </c>
      <c r="E14" s="3" t="s">
        <v>10</v>
      </c>
      <c r="F14" s="3" t="s">
        <v>25</v>
      </c>
      <c r="G14" s="3" t="s">
        <v>26</v>
      </c>
    </row>
    <row r="15" spans="1:27" ht="15.75" customHeight="1" x14ac:dyDescent="0.2">
      <c r="A15" s="4" t="s">
        <v>24</v>
      </c>
      <c r="B15" s="3">
        <v>4270</v>
      </c>
      <c r="C15" s="3">
        <v>4571</v>
      </c>
      <c r="D15" s="3">
        <f>4396-4270</f>
        <v>126</v>
      </c>
      <c r="E15" s="3" t="s">
        <v>15</v>
      </c>
      <c r="F15" s="3" t="s">
        <v>25</v>
      </c>
      <c r="G15" s="3" t="s">
        <v>27</v>
      </c>
    </row>
    <row r="16" spans="1:27" ht="15.75" customHeight="1" x14ac:dyDescent="0.2">
      <c r="A16" s="4" t="s">
        <v>28</v>
      </c>
      <c r="B16" s="3">
        <v>4602</v>
      </c>
      <c r="C16" s="3">
        <v>4247</v>
      </c>
      <c r="D16" s="3">
        <f>4396-4247</f>
        <v>149</v>
      </c>
      <c r="E16" s="3" t="s">
        <v>19</v>
      </c>
      <c r="F16" s="3" t="s">
        <v>29</v>
      </c>
      <c r="G16" s="3" t="s">
        <v>30</v>
      </c>
    </row>
    <row r="17" spans="1:27" ht="15.75" customHeight="1" x14ac:dyDescent="0.2">
      <c r="A17" s="4" t="s">
        <v>28</v>
      </c>
      <c r="B17" s="3">
        <v>3320</v>
      </c>
      <c r="C17" s="3">
        <v>4438</v>
      </c>
      <c r="D17" s="3">
        <f>4396-3929</f>
        <v>467</v>
      </c>
      <c r="E17" s="3" t="s">
        <v>19</v>
      </c>
      <c r="F17" s="3" t="s">
        <v>29</v>
      </c>
      <c r="G17" s="3" t="s">
        <v>31</v>
      </c>
    </row>
    <row r="18" spans="1:27" ht="15.75" customHeight="1" x14ac:dyDescent="0.2">
      <c r="A18" s="4" t="s">
        <v>32</v>
      </c>
      <c r="B18" s="3">
        <v>4599</v>
      </c>
      <c r="C18" s="3">
        <v>4379</v>
      </c>
      <c r="D18" s="3">
        <f>4396-4379</f>
        <v>17</v>
      </c>
      <c r="E18" s="3" t="s">
        <v>10</v>
      </c>
      <c r="F18" s="3" t="s">
        <v>11</v>
      </c>
      <c r="G18" s="3" t="s">
        <v>33</v>
      </c>
    </row>
    <row r="19" spans="1:27" ht="15.75" customHeight="1" x14ac:dyDescent="0.2">
      <c r="A19" s="4" t="s">
        <v>32</v>
      </c>
      <c r="B19" s="3">
        <v>4340</v>
      </c>
      <c r="C19" s="3">
        <v>4598</v>
      </c>
      <c r="D19" s="3">
        <f>4396-4340</f>
        <v>56</v>
      </c>
      <c r="E19" s="3" t="s">
        <v>15</v>
      </c>
      <c r="F19" s="3" t="s">
        <v>11</v>
      </c>
      <c r="G19" s="3" t="s">
        <v>34</v>
      </c>
    </row>
    <row r="20" spans="1:27" ht="15.75" customHeight="1" x14ac:dyDescent="0.2">
      <c r="A20" s="4" t="s">
        <v>32</v>
      </c>
      <c r="B20" s="3">
        <v>4604</v>
      </c>
      <c r="C20" s="3">
        <v>4237</v>
      </c>
      <c r="D20" s="3">
        <f>4396-4237</f>
        <v>159</v>
      </c>
      <c r="E20" s="3" t="s">
        <v>10</v>
      </c>
      <c r="F20" s="3" t="s">
        <v>11</v>
      </c>
      <c r="G20" s="3" t="s">
        <v>35</v>
      </c>
    </row>
    <row r="21" spans="1:27" ht="15.75" customHeight="1" x14ac:dyDescent="0.2">
      <c r="A21" s="4" t="s">
        <v>32</v>
      </c>
      <c r="B21" s="3">
        <v>4590</v>
      </c>
      <c r="C21" s="3">
        <v>4253</v>
      </c>
      <c r="D21" s="3">
        <f>4396-4253</f>
        <v>143</v>
      </c>
      <c r="E21" s="3" t="s">
        <v>15</v>
      </c>
      <c r="F21" s="3" t="s">
        <v>11</v>
      </c>
      <c r="G21" s="3" t="s">
        <v>36</v>
      </c>
    </row>
    <row r="22" spans="1:27" ht="15.75" customHeight="1" x14ac:dyDescent="0.2">
      <c r="A22" s="4" t="s">
        <v>32</v>
      </c>
      <c r="B22" s="3">
        <v>4230</v>
      </c>
      <c r="C22" s="3">
        <v>4534</v>
      </c>
      <c r="D22" s="3">
        <f>4396-4230</f>
        <v>166</v>
      </c>
      <c r="E22" s="3" t="s">
        <v>19</v>
      </c>
      <c r="F22" s="3" t="s">
        <v>11</v>
      </c>
      <c r="G22" s="3" t="s">
        <v>37</v>
      </c>
    </row>
    <row r="23" spans="1:27" ht="15.75" customHeight="1" x14ac:dyDescent="0.2">
      <c r="A23" s="4" t="s">
        <v>32</v>
      </c>
      <c r="B23" s="3">
        <v>4626</v>
      </c>
      <c r="C23" s="3" t="s">
        <v>19</v>
      </c>
      <c r="D23" s="3" t="s">
        <v>9</v>
      </c>
      <c r="E23" s="3" t="s">
        <v>19</v>
      </c>
      <c r="F23" s="3" t="s">
        <v>11</v>
      </c>
      <c r="G23" s="3" t="s">
        <v>38</v>
      </c>
    </row>
    <row r="24" spans="1:27" ht="15.75" customHeight="1" x14ac:dyDescent="0.2">
      <c r="A24" s="4" t="s">
        <v>32</v>
      </c>
      <c r="B24" s="3">
        <v>4600</v>
      </c>
      <c r="C24" s="3">
        <v>4386</v>
      </c>
      <c r="D24" s="3">
        <f>4396-4386</f>
        <v>10</v>
      </c>
      <c r="E24" s="3" t="s">
        <v>19</v>
      </c>
      <c r="F24" s="3" t="s">
        <v>11</v>
      </c>
      <c r="G24" s="3" t="s">
        <v>39</v>
      </c>
      <c r="J24" s="3"/>
      <c r="K24" s="3"/>
      <c r="L24" s="3"/>
      <c r="M24" s="3"/>
      <c r="N24" s="3"/>
      <c r="O24" s="3"/>
      <c r="P24" s="3"/>
      <c r="Q24" s="3"/>
      <c r="R24" s="3"/>
      <c r="S24" s="3"/>
      <c r="T24" s="3"/>
      <c r="U24" s="3"/>
      <c r="V24" s="3"/>
      <c r="W24" s="3"/>
      <c r="X24" s="3"/>
      <c r="Y24" s="3"/>
      <c r="Z24" s="3"/>
      <c r="AA24" s="3"/>
    </row>
    <row r="25" spans="1:27" ht="15.75" customHeight="1" x14ac:dyDescent="0.2">
      <c r="A25" s="4" t="s">
        <v>32</v>
      </c>
      <c r="B25" s="3">
        <v>4472</v>
      </c>
      <c r="C25" s="3">
        <v>4627</v>
      </c>
      <c r="D25" s="3" t="s">
        <v>9</v>
      </c>
      <c r="E25" s="3" t="s">
        <v>19</v>
      </c>
      <c r="F25" s="3" t="s">
        <v>11</v>
      </c>
      <c r="G25" s="5" t="s">
        <v>23</v>
      </c>
      <c r="J25" s="3"/>
      <c r="K25" s="3"/>
      <c r="L25" s="3"/>
      <c r="M25" s="3"/>
      <c r="N25" s="3"/>
      <c r="O25" s="3"/>
      <c r="P25" s="3"/>
      <c r="Q25" s="3"/>
      <c r="R25" s="3"/>
      <c r="S25" s="3"/>
      <c r="T25" s="3"/>
      <c r="U25" s="3"/>
      <c r="V25" s="3"/>
      <c r="W25" s="3"/>
      <c r="X25" s="3"/>
      <c r="Y25" s="3"/>
      <c r="Z25" s="3"/>
      <c r="AA25" s="3"/>
    </row>
    <row r="26" spans="1:27" ht="15.75" customHeight="1" x14ac:dyDescent="0.2">
      <c r="A26" s="4" t="s">
        <v>40</v>
      </c>
      <c r="B26" s="3">
        <v>4390</v>
      </c>
      <c r="C26" s="3">
        <v>4597</v>
      </c>
      <c r="D26" s="3">
        <v>6</v>
      </c>
      <c r="E26" s="3" t="s">
        <v>15</v>
      </c>
      <c r="F26" s="3" t="s">
        <v>41</v>
      </c>
      <c r="G26" s="3" t="s">
        <v>42</v>
      </c>
      <c r="J26" s="3"/>
      <c r="K26" s="3"/>
      <c r="L26" s="3"/>
      <c r="M26" s="3"/>
      <c r="N26" s="3"/>
      <c r="O26" s="3"/>
      <c r="P26" s="3"/>
      <c r="Q26" s="3"/>
      <c r="R26" s="3"/>
      <c r="S26" s="3"/>
      <c r="T26" s="3"/>
      <c r="U26" s="3"/>
      <c r="V26" s="3"/>
      <c r="W26" s="3"/>
      <c r="X26" s="3"/>
      <c r="Y26" s="3"/>
      <c r="Z26" s="3"/>
      <c r="AA26" s="3"/>
    </row>
    <row r="27" spans="1:27" ht="15.75" customHeight="1" x14ac:dyDescent="0.2">
      <c r="A27" s="4" t="s">
        <v>40</v>
      </c>
      <c r="B27" s="3">
        <v>4288</v>
      </c>
      <c r="C27" s="3">
        <v>4597</v>
      </c>
      <c r="D27" s="3">
        <f>4396-4288</f>
        <v>108</v>
      </c>
      <c r="E27" s="3" t="s">
        <v>10</v>
      </c>
      <c r="F27" s="3" t="s">
        <v>41</v>
      </c>
      <c r="G27" s="3" t="s">
        <v>43</v>
      </c>
      <c r="I27" s="3"/>
      <c r="J27" s="3"/>
      <c r="K27" s="3"/>
      <c r="L27" s="3"/>
      <c r="M27" s="3"/>
      <c r="N27" s="3"/>
      <c r="O27" s="3"/>
      <c r="P27" s="3"/>
      <c r="Q27" s="3"/>
      <c r="R27" s="3"/>
      <c r="S27" s="3"/>
      <c r="T27" s="3"/>
      <c r="U27" s="3"/>
      <c r="V27" s="3"/>
      <c r="W27" s="3"/>
      <c r="X27" s="3"/>
      <c r="Y27" s="3"/>
      <c r="Z27" s="3"/>
      <c r="AA27" s="3"/>
    </row>
    <row r="28" spans="1:27" ht="15.75" customHeight="1" x14ac:dyDescent="0.2">
      <c r="A28" s="4" t="s">
        <v>44</v>
      </c>
      <c r="B28" s="3">
        <v>4619</v>
      </c>
      <c r="C28" s="3">
        <v>4108</v>
      </c>
      <c r="D28" s="3">
        <f>4396-4108</f>
        <v>288</v>
      </c>
      <c r="E28" s="3" t="s">
        <v>10</v>
      </c>
      <c r="F28" s="3" t="s">
        <v>45</v>
      </c>
      <c r="G28" s="3" t="s">
        <v>46</v>
      </c>
      <c r="J28" s="3"/>
      <c r="K28" s="3"/>
      <c r="L28" s="3"/>
      <c r="M28" s="3"/>
      <c r="N28" s="3"/>
      <c r="O28" s="3"/>
      <c r="P28" s="3"/>
      <c r="Q28" s="3"/>
      <c r="R28" s="3"/>
      <c r="S28" s="3"/>
      <c r="T28" s="3"/>
      <c r="U28" s="3"/>
      <c r="V28" s="3"/>
      <c r="W28" s="3"/>
      <c r="X28" s="3"/>
      <c r="Y28" s="3"/>
      <c r="Z28" s="3"/>
      <c r="AA28" s="3"/>
    </row>
    <row r="29" spans="1:27" ht="15.75" customHeight="1" x14ac:dyDescent="0.2">
      <c r="A29" s="4" t="s">
        <v>44</v>
      </c>
      <c r="B29" s="3">
        <v>4202</v>
      </c>
      <c r="C29" s="3">
        <v>4042</v>
      </c>
      <c r="D29" s="3">
        <f>4042-3929</f>
        <v>113</v>
      </c>
      <c r="E29" s="3" t="s">
        <v>10</v>
      </c>
      <c r="F29" s="3" t="s">
        <v>45</v>
      </c>
      <c r="G29" s="3" t="s">
        <v>47</v>
      </c>
      <c r="I29" s="3"/>
      <c r="J29" s="3"/>
      <c r="K29" s="3"/>
      <c r="L29" s="3"/>
      <c r="M29" s="3"/>
      <c r="N29" s="3"/>
      <c r="O29" s="3"/>
      <c r="P29" s="3"/>
      <c r="Q29" s="3"/>
      <c r="R29" s="3"/>
      <c r="S29" s="3"/>
      <c r="T29" s="3"/>
      <c r="U29" s="3"/>
      <c r="V29" s="3"/>
      <c r="W29" s="3"/>
      <c r="X29" s="3"/>
      <c r="Y29" s="3"/>
      <c r="Z29" s="3"/>
      <c r="AA29" s="3"/>
    </row>
    <row r="30" spans="1:27" ht="15.75" customHeight="1" x14ac:dyDescent="0.2">
      <c r="A30" s="4" t="s">
        <v>44</v>
      </c>
      <c r="B30" s="3">
        <v>3940</v>
      </c>
      <c r="C30" s="3">
        <v>4679</v>
      </c>
      <c r="D30" s="3">
        <f>4396-3940</f>
        <v>456</v>
      </c>
      <c r="E30" s="3" t="s">
        <v>10</v>
      </c>
      <c r="F30" s="3" t="s">
        <v>45</v>
      </c>
      <c r="G30" s="3" t="s">
        <v>48</v>
      </c>
      <c r="I30" s="3"/>
      <c r="J30" s="3"/>
      <c r="K30" s="3"/>
      <c r="L30" s="3"/>
      <c r="M30" s="3"/>
      <c r="N30" s="3"/>
      <c r="O30" s="3"/>
      <c r="P30" s="3"/>
      <c r="Q30" s="3"/>
      <c r="R30" s="3"/>
      <c r="S30" s="3"/>
      <c r="T30" s="3"/>
      <c r="U30" s="3"/>
      <c r="V30" s="3"/>
      <c r="W30" s="3"/>
      <c r="X30" s="3"/>
      <c r="Y30" s="3"/>
      <c r="Z30" s="3"/>
      <c r="AA30" s="3"/>
    </row>
    <row r="31" spans="1:27" ht="15.75" customHeight="1" x14ac:dyDescent="0.2">
      <c r="A31" s="4" t="s">
        <v>49</v>
      </c>
      <c r="B31" s="3">
        <v>4071</v>
      </c>
      <c r="C31" s="3">
        <v>4679</v>
      </c>
      <c r="D31" s="3">
        <f>4396-4071</f>
        <v>325</v>
      </c>
      <c r="E31" s="3" t="s">
        <v>10</v>
      </c>
      <c r="F31" s="3" t="s">
        <v>45</v>
      </c>
      <c r="G31" s="3" t="s">
        <v>50</v>
      </c>
      <c r="I31" s="3"/>
      <c r="J31" s="3"/>
      <c r="K31" s="3"/>
      <c r="L31" s="3"/>
      <c r="M31" s="3"/>
      <c r="N31" s="3"/>
      <c r="O31" s="3"/>
      <c r="P31" s="3"/>
      <c r="Q31" s="3"/>
      <c r="R31" s="3"/>
      <c r="S31" s="3"/>
      <c r="T31" s="3"/>
      <c r="U31" s="3"/>
      <c r="V31" s="3"/>
      <c r="W31" s="3"/>
      <c r="X31" s="3"/>
      <c r="Y31" s="3"/>
      <c r="Z31" s="3"/>
      <c r="AA31" s="3"/>
    </row>
    <row r="32" spans="1:27" ht="15.75" customHeight="1" x14ac:dyDescent="0.2">
      <c r="A32" s="7"/>
      <c r="B32" s="3"/>
      <c r="C32" s="3"/>
      <c r="D32" s="3"/>
      <c r="E32" s="3"/>
      <c r="F32" s="3"/>
      <c r="G32" s="3"/>
      <c r="H32" s="3"/>
      <c r="I32" s="3"/>
      <c r="J32" s="3"/>
      <c r="K32" s="3"/>
      <c r="L32" s="3"/>
      <c r="M32" s="3"/>
      <c r="N32" s="3"/>
      <c r="O32" s="3"/>
      <c r="P32" s="3"/>
      <c r="Q32" s="3"/>
      <c r="R32" s="3"/>
      <c r="S32" s="3"/>
      <c r="T32" s="3"/>
      <c r="U32" s="3"/>
      <c r="V32" s="3"/>
      <c r="W32" s="3"/>
      <c r="X32" s="3"/>
      <c r="Y32" s="3"/>
      <c r="Z32" s="3"/>
      <c r="AA32" s="3"/>
    </row>
    <row r="33" spans="1:27" ht="15.75" customHeight="1" x14ac:dyDescent="0.2">
      <c r="A33" s="8" t="s">
        <v>51</v>
      </c>
      <c r="B33" s="9"/>
      <c r="C33" s="9"/>
      <c r="D33" s="10"/>
      <c r="E33" s="10"/>
      <c r="F33" s="10"/>
      <c r="G33" s="10"/>
      <c r="H33" s="10"/>
      <c r="I33" s="10"/>
      <c r="J33" s="10"/>
      <c r="K33" s="10"/>
      <c r="L33" s="10"/>
      <c r="M33" s="10"/>
      <c r="N33" s="10"/>
      <c r="O33" s="10"/>
      <c r="P33" s="10"/>
      <c r="Q33" s="10"/>
      <c r="R33" s="10"/>
      <c r="S33" s="10"/>
      <c r="T33" s="10"/>
      <c r="U33" s="10"/>
      <c r="V33" s="10"/>
      <c r="W33" s="10"/>
      <c r="X33" s="10"/>
      <c r="Y33" s="10"/>
      <c r="Z33" s="10"/>
      <c r="AA33" s="11"/>
    </row>
    <row r="34" spans="1:27" ht="36.75" customHeight="1" x14ac:dyDescent="0.2">
      <c r="A34" s="1" t="s">
        <v>1</v>
      </c>
      <c r="B34" s="1" t="s">
        <v>2</v>
      </c>
      <c r="C34" s="1" t="s">
        <v>3</v>
      </c>
      <c r="D34" s="2" t="s">
        <v>4</v>
      </c>
      <c r="E34" s="1" t="s">
        <v>5</v>
      </c>
      <c r="F34" s="1" t="s">
        <v>6</v>
      </c>
      <c r="G34" s="1" t="s">
        <v>7</v>
      </c>
      <c r="J34" s="3"/>
      <c r="K34" s="3"/>
      <c r="L34" s="3"/>
      <c r="M34" s="3"/>
      <c r="N34" s="3"/>
      <c r="O34" s="3"/>
      <c r="P34" s="3"/>
      <c r="Q34" s="3"/>
      <c r="R34" s="3"/>
      <c r="S34" s="3"/>
      <c r="T34" s="3"/>
      <c r="U34" s="3"/>
      <c r="V34" s="3"/>
      <c r="W34" s="3"/>
      <c r="X34" s="3"/>
      <c r="Y34" s="3"/>
      <c r="Z34" s="3"/>
      <c r="AA34" s="3"/>
    </row>
    <row r="35" spans="1:27" ht="15.75" customHeight="1" x14ac:dyDescent="0.2">
      <c r="A35" s="3" t="s">
        <v>52</v>
      </c>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5.75" customHeight="1" x14ac:dyDescent="0.2">
      <c r="A36" s="8" t="s">
        <v>53</v>
      </c>
      <c r="B36" s="9"/>
      <c r="C36" s="10"/>
      <c r="D36" s="10"/>
      <c r="E36" s="10"/>
      <c r="F36" s="10"/>
      <c r="G36" s="10"/>
      <c r="H36" s="10"/>
      <c r="I36" s="10"/>
      <c r="J36" s="10"/>
      <c r="K36" s="10"/>
      <c r="L36" s="10"/>
      <c r="M36" s="10"/>
      <c r="N36" s="10"/>
      <c r="O36" s="10"/>
      <c r="P36" s="10"/>
      <c r="Q36" s="10"/>
      <c r="R36" s="10"/>
      <c r="S36" s="10"/>
      <c r="T36" s="10"/>
      <c r="U36" s="10"/>
      <c r="V36" s="10"/>
      <c r="W36" s="10"/>
      <c r="X36" s="10"/>
      <c r="Y36" s="10"/>
      <c r="Z36" s="10"/>
      <c r="AA36" s="11"/>
    </row>
    <row r="37" spans="1:27" ht="54" customHeight="1" x14ac:dyDescent="0.2">
      <c r="A37" s="1" t="s">
        <v>1</v>
      </c>
      <c r="B37" s="1" t="s">
        <v>2</v>
      </c>
      <c r="C37" s="1" t="s">
        <v>3</v>
      </c>
      <c r="D37" s="2" t="s">
        <v>4</v>
      </c>
      <c r="E37" s="1" t="s">
        <v>5</v>
      </c>
      <c r="F37" s="1" t="s">
        <v>6</v>
      </c>
      <c r="G37" s="1" t="s">
        <v>7</v>
      </c>
      <c r="J37" s="3"/>
      <c r="K37" s="3"/>
      <c r="L37" s="3"/>
      <c r="M37" s="3"/>
      <c r="N37" s="3"/>
      <c r="O37" s="3"/>
      <c r="P37" s="3"/>
      <c r="Q37" s="3"/>
      <c r="R37" s="3"/>
      <c r="S37" s="3"/>
      <c r="T37" s="3"/>
      <c r="U37" s="3"/>
      <c r="V37" s="3"/>
      <c r="W37" s="3"/>
      <c r="X37" s="3"/>
      <c r="Y37" s="3"/>
      <c r="Z37" s="3"/>
      <c r="AA37" s="3"/>
    </row>
    <row r="38" spans="1:27" ht="15.75" customHeight="1" x14ac:dyDescent="0.2">
      <c r="A38" s="4" t="s">
        <v>54</v>
      </c>
      <c r="B38" s="3">
        <v>4579</v>
      </c>
      <c r="C38" s="3">
        <v>3629</v>
      </c>
      <c r="D38" s="3">
        <v>467</v>
      </c>
      <c r="E38" s="3" t="s">
        <v>10</v>
      </c>
      <c r="F38" s="3" t="s">
        <v>55</v>
      </c>
      <c r="G38" s="3" t="s">
        <v>56</v>
      </c>
      <c r="J38" s="3"/>
      <c r="K38" s="3"/>
      <c r="L38" s="3"/>
      <c r="M38" s="3"/>
      <c r="N38" s="3"/>
      <c r="O38" s="3"/>
      <c r="P38" s="3"/>
      <c r="Q38" s="3"/>
      <c r="R38" s="3"/>
      <c r="S38" s="3"/>
      <c r="T38" s="3"/>
      <c r="U38" s="3"/>
      <c r="V38" s="3"/>
      <c r="W38" s="3"/>
      <c r="X38" s="3"/>
      <c r="Y38" s="3"/>
      <c r="Z38" s="3"/>
      <c r="AA38" s="3"/>
    </row>
    <row r="39" spans="1:27" ht="15.75" customHeight="1" x14ac:dyDescent="0.2">
      <c r="A39" s="3" t="s">
        <v>57</v>
      </c>
      <c r="B39" s="3">
        <v>4342</v>
      </c>
      <c r="C39" s="3">
        <v>2447</v>
      </c>
      <c r="D39" s="3">
        <f>4342-3929</f>
        <v>413</v>
      </c>
      <c r="E39" s="3" t="s">
        <v>10</v>
      </c>
      <c r="F39" s="3" t="s">
        <v>58</v>
      </c>
      <c r="G39" s="3" t="s">
        <v>56</v>
      </c>
      <c r="I39" s="3"/>
      <c r="J39" s="3"/>
      <c r="K39" s="3"/>
      <c r="L39" s="3"/>
      <c r="M39" s="3"/>
      <c r="N39" s="3"/>
      <c r="O39" s="3"/>
      <c r="P39" s="3"/>
      <c r="Q39" s="3"/>
      <c r="R39" s="3"/>
      <c r="S39" s="3"/>
      <c r="T39" s="3"/>
      <c r="U39" s="3"/>
      <c r="V39" s="3"/>
      <c r="W39" s="3"/>
      <c r="X39" s="3"/>
      <c r="Y39" s="3"/>
      <c r="Z39" s="3"/>
      <c r="AA39" s="3"/>
    </row>
    <row r="40" spans="1:27" ht="15.75" customHeight="1" x14ac:dyDescent="0.2">
      <c r="A40" s="3" t="s">
        <v>59</v>
      </c>
      <c r="B40" s="3">
        <v>82</v>
      </c>
      <c r="C40" s="3">
        <v>2982</v>
      </c>
      <c r="D40" s="3" t="s">
        <v>9</v>
      </c>
      <c r="E40" s="3" t="s">
        <v>10</v>
      </c>
      <c r="F40" s="3" t="s">
        <v>58</v>
      </c>
      <c r="G40" s="3" t="s">
        <v>60</v>
      </c>
      <c r="I40" s="3"/>
      <c r="J40" s="3"/>
      <c r="K40" s="3"/>
      <c r="L40" s="3"/>
      <c r="M40" s="3"/>
      <c r="N40" s="3"/>
      <c r="O40" s="3"/>
      <c r="P40" s="3"/>
      <c r="Q40" s="3"/>
      <c r="R40" s="3"/>
      <c r="S40" s="3"/>
      <c r="T40" s="3"/>
      <c r="U40" s="3"/>
      <c r="V40" s="3"/>
      <c r="W40" s="3"/>
      <c r="X40" s="3"/>
      <c r="Y40" s="3"/>
      <c r="Z40" s="3"/>
      <c r="AA40" s="3"/>
    </row>
    <row r="41" spans="1:27" ht="15.75" customHeight="1" x14ac:dyDescent="0.2">
      <c r="A41" s="4" t="s">
        <v>61</v>
      </c>
      <c r="B41" s="3">
        <v>4608</v>
      </c>
      <c r="C41" s="3">
        <v>4570</v>
      </c>
      <c r="D41" s="3" t="s">
        <v>62</v>
      </c>
      <c r="E41" s="3" t="s">
        <v>10</v>
      </c>
      <c r="F41" s="3" t="s">
        <v>63</v>
      </c>
      <c r="G41" s="3" t="s">
        <v>56</v>
      </c>
      <c r="I41" s="3"/>
      <c r="J41" s="3"/>
      <c r="K41" s="3"/>
      <c r="L41" s="3"/>
      <c r="M41" s="3"/>
      <c r="N41" s="3"/>
      <c r="O41" s="3"/>
      <c r="P41" s="3"/>
      <c r="Q41" s="3"/>
      <c r="R41" s="3"/>
      <c r="S41" s="3"/>
      <c r="T41" s="3"/>
      <c r="U41" s="3"/>
      <c r="V41" s="3"/>
      <c r="W41" s="3"/>
      <c r="X41" s="3"/>
      <c r="Y41" s="3"/>
      <c r="Z41" s="3"/>
      <c r="AA41" s="3"/>
    </row>
    <row r="42" spans="1:27" ht="15.75" customHeight="1" x14ac:dyDescent="0.25">
      <c r="A42" s="12" t="s">
        <v>64</v>
      </c>
      <c r="B42" s="3" t="s">
        <v>19</v>
      </c>
      <c r="C42" s="3" t="s">
        <v>19</v>
      </c>
      <c r="D42" s="3" t="s">
        <v>9</v>
      </c>
      <c r="E42" s="3" t="s">
        <v>10</v>
      </c>
      <c r="F42" s="13" t="s">
        <v>65</v>
      </c>
      <c r="G42" s="5" t="s">
        <v>23</v>
      </c>
      <c r="I42" s="3"/>
      <c r="J42" s="3"/>
      <c r="K42" s="3"/>
      <c r="L42" s="3"/>
      <c r="M42" s="3"/>
      <c r="N42" s="3"/>
      <c r="O42" s="3"/>
      <c r="P42" s="3"/>
      <c r="Q42" s="3"/>
      <c r="R42" s="3"/>
      <c r="S42" s="3"/>
      <c r="T42" s="3"/>
      <c r="U42" s="3"/>
      <c r="V42" s="3"/>
      <c r="W42" s="3"/>
      <c r="X42" s="3"/>
      <c r="Y42" s="3"/>
      <c r="Z42" s="3"/>
      <c r="AA42" s="3"/>
    </row>
    <row r="43" spans="1:27" ht="15.75" customHeight="1" x14ac:dyDescent="0.2">
      <c r="A43" s="7"/>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5.75" customHeight="1" x14ac:dyDescent="0.2">
      <c r="A44" s="7"/>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5.75" customHeight="1" x14ac:dyDescent="0.2">
      <c r="A45" s="4"/>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5.75" customHeight="1" x14ac:dyDescent="0.2">
      <c r="A46" s="3" t="s">
        <v>66</v>
      </c>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5.75" customHeight="1" x14ac:dyDescent="0.2">
      <c r="A47" s="4"/>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5.75" customHeight="1" x14ac:dyDescent="0.2">
      <c r="A48" s="4"/>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5.75" customHeight="1" x14ac:dyDescent="0.2">
      <c r="A49" s="4"/>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5.75" customHeight="1" x14ac:dyDescent="0.2">
      <c r="A50" s="4"/>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5.75" customHeight="1" x14ac:dyDescent="0.2">
      <c r="A51" s="4"/>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5.75" customHeight="1" x14ac:dyDescent="0.2">
      <c r="A52" s="7"/>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5.75" customHeight="1" x14ac:dyDescent="0.2">
      <c r="A53" s="7"/>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5.75" customHeight="1" x14ac:dyDescent="0.2">
      <c r="A54" s="7"/>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15.75" customHeight="1" x14ac:dyDescent="0.2">
      <c r="A55" s="7"/>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5.75" customHeight="1" x14ac:dyDescent="0.2">
      <c r="A56" s="7"/>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15.75" customHeight="1" x14ac:dyDescent="0.2">
      <c r="A57" s="7"/>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5.75" customHeight="1" x14ac:dyDescent="0.2">
      <c r="A58" s="7"/>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5.75" customHeight="1" x14ac:dyDescent="0.2">
      <c r="A59" s="7"/>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5.75" customHeight="1" x14ac:dyDescent="0.2">
      <c r="A60" s="7"/>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5.75" customHeight="1" x14ac:dyDescent="0.2">
      <c r="A61" s="7"/>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5.75" customHeight="1" x14ac:dyDescent="0.2">
      <c r="A62" s="7"/>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5.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5.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5.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5.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5.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5.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5.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5.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5.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5.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5.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5.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5.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5.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5.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5.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5.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5.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5.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5.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5.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5.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5.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5.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5.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5.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5.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5.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5.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5.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5.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5.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5.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5.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5.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5.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5.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5.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5.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5.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5.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5.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5.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5.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5.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5.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5.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5.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5.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5.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5.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5.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5.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5.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5.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5.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5.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5.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5.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5.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5.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5.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5.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5.75" customHeight="1" x14ac:dyDescent="0.2"/>
    <row r="128" spans="1:27"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2:AA2"/>
    <mergeCell ref="A1:K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schaffer</cp:lastModifiedBy>
  <dcterms:created xsi:type="dcterms:W3CDTF">2021-09-07T18:54:32Z</dcterms:created>
  <dcterms:modified xsi:type="dcterms:W3CDTF">2021-09-27T01:52:22Z</dcterms:modified>
</cp:coreProperties>
</file>